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6lab/"/>
    </mc:Choice>
  </mc:AlternateContent>
  <xr:revisionPtr revIDLastSave="0" documentId="13_ncr:1_{E33D4474-19A0-3E4A-B34A-4696696FE822}" xr6:coauthVersionLast="47" xr6:coauthVersionMax="47" xr10:uidLastSave="{00000000-0000-0000-0000-000000000000}"/>
  <bookViews>
    <workbookView xWindow="-20" yWindow="480" windowWidth="28800" windowHeight="16340" firstSheet="3" activeTab="8" xr2:uid="{267668C1-8EBF-3045-85A6-B5833CB4B368}"/>
  </bookViews>
  <sheets>
    <sheet name="Данные Бельгия" sheetId="1" r:id="rId1"/>
    <sheet name="Показатели динамики" sheetId="4" r:id="rId2"/>
    <sheet name="Прогноз средний уровень" sheetId="2" r:id="rId3"/>
    <sheet name="Прогноз абсолютная неизменность" sheetId="3" r:id="rId4"/>
    <sheet name="Прогноз ср абс прирост" sheetId="5" r:id="rId5"/>
    <sheet name="Прогноз ср темп роста" sheetId="6" r:id="rId6"/>
    <sheet name="Проверка на тренд" sheetId="7" r:id="rId7"/>
    <sheet name="Сглаживание" sheetId="8" r:id="rId8"/>
    <sheet name="Сезонность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9" l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2" i="9"/>
  <c r="Q3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E16" i="9"/>
  <c r="N16" i="9" s="1"/>
  <c r="E15" i="9"/>
  <c r="N15" i="9" s="1"/>
  <c r="E14" i="9"/>
  <c r="N14" i="9" s="1"/>
  <c r="E13" i="9"/>
  <c r="N13" i="9" s="1"/>
  <c r="E12" i="9"/>
  <c r="N12" i="9" s="1"/>
  <c r="E11" i="9"/>
  <c r="N11" i="9" s="1"/>
  <c r="E10" i="9"/>
  <c r="N10" i="9" s="1"/>
  <c r="E9" i="9"/>
  <c r="N9" i="9" s="1"/>
  <c r="E8" i="9"/>
  <c r="N8" i="9" s="1"/>
  <c r="E7" i="9"/>
  <c r="N7" i="9" s="1"/>
  <c r="E6" i="9"/>
  <c r="N6" i="9" s="1"/>
  <c r="E5" i="9"/>
  <c r="N5" i="9" s="1"/>
  <c r="E4" i="9"/>
  <c r="E3" i="9"/>
  <c r="N3" i="9" s="1"/>
  <c r="E2" i="9"/>
  <c r="N2" i="9" s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6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5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6" i="8"/>
  <c r="D449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5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4" i="8"/>
  <c r="B455" i="8"/>
  <c r="B453" i="8"/>
  <c r="B454" i="8" s="1"/>
  <c r="B452" i="8"/>
  <c r="K458" i="7"/>
  <c r="C459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1" i="7"/>
  <c r="I42" i="7"/>
  <c r="I43" i="7"/>
  <c r="I44" i="7"/>
  <c r="I45" i="7"/>
  <c r="I31" i="7"/>
  <c r="I32" i="7"/>
  <c r="I33" i="7"/>
  <c r="I34" i="7"/>
  <c r="I35" i="7"/>
  <c r="I36" i="7"/>
  <c r="I37" i="7"/>
  <c r="I38" i="7"/>
  <c r="I39" i="7"/>
  <c r="I40" i="7"/>
  <c r="I22" i="7"/>
  <c r="I23" i="7"/>
  <c r="I24" i="7"/>
  <c r="I25" i="7"/>
  <c r="I26" i="7"/>
  <c r="I27" i="7"/>
  <c r="I28" i="7"/>
  <c r="I29" i="7"/>
  <c r="I3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4" i="7"/>
  <c r="F5" i="7"/>
  <c r="G5" i="7" s="1"/>
  <c r="F10" i="7"/>
  <c r="F16" i="7"/>
  <c r="F21" i="7"/>
  <c r="F26" i="7"/>
  <c r="F32" i="7"/>
  <c r="F37" i="7"/>
  <c r="F42" i="7"/>
  <c r="F48" i="7"/>
  <c r="F53" i="7"/>
  <c r="F57" i="7"/>
  <c r="F58" i="7"/>
  <c r="F62" i="7"/>
  <c r="F64" i="7"/>
  <c r="F68" i="7"/>
  <c r="F69" i="7"/>
  <c r="F72" i="7"/>
  <c r="F73" i="7"/>
  <c r="F76" i="7"/>
  <c r="F77" i="7"/>
  <c r="F80" i="7"/>
  <c r="F81" i="7"/>
  <c r="G81" i="7" s="1"/>
  <c r="F84" i="7"/>
  <c r="F85" i="7"/>
  <c r="G85" i="7" s="1"/>
  <c r="F88" i="7"/>
  <c r="F89" i="7"/>
  <c r="F92" i="7"/>
  <c r="F93" i="7"/>
  <c r="F96" i="7"/>
  <c r="F97" i="7"/>
  <c r="F100" i="7"/>
  <c r="F101" i="7"/>
  <c r="F104" i="7"/>
  <c r="F105" i="7"/>
  <c r="F108" i="7"/>
  <c r="F109" i="7"/>
  <c r="F112" i="7"/>
  <c r="F113" i="7"/>
  <c r="F116" i="7"/>
  <c r="F117" i="7"/>
  <c r="F120" i="7"/>
  <c r="F121" i="7"/>
  <c r="F124" i="7"/>
  <c r="F125" i="7"/>
  <c r="F128" i="7"/>
  <c r="F129" i="7"/>
  <c r="F132" i="7"/>
  <c r="F133" i="7"/>
  <c r="F136" i="7"/>
  <c r="F137" i="7"/>
  <c r="F140" i="7"/>
  <c r="F141" i="7"/>
  <c r="F144" i="7"/>
  <c r="F145" i="7"/>
  <c r="F148" i="7"/>
  <c r="F149" i="7"/>
  <c r="F152" i="7"/>
  <c r="F153" i="7"/>
  <c r="F156" i="7"/>
  <c r="F157" i="7"/>
  <c r="F160" i="7"/>
  <c r="F161" i="7"/>
  <c r="F164" i="7"/>
  <c r="F165" i="7"/>
  <c r="F168" i="7"/>
  <c r="F169" i="7"/>
  <c r="F172" i="7"/>
  <c r="F173" i="7"/>
  <c r="F176" i="7"/>
  <c r="F177" i="7"/>
  <c r="F180" i="7"/>
  <c r="F181" i="7"/>
  <c r="F184" i="7"/>
  <c r="F185" i="7"/>
  <c r="F188" i="7"/>
  <c r="F189" i="7"/>
  <c r="F192" i="7"/>
  <c r="F193" i="7"/>
  <c r="F196" i="7"/>
  <c r="F197" i="7"/>
  <c r="F200" i="7"/>
  <c r="F201" i="7"/>
  <c r="F204" i="7"/>
  <c r="F205" i="7"/>
  <c r="F208" i="7"/>
  <c r="F209" i="7"/>
  <c r="F212" i="7"/>
  <c r="F213" i="7"/>
  <c r="F216" i="7"/>
  <c r="F217" i="7"/>
  <c r="F220" i="7"/>
  <c r="F221" i="7"/>
  <c r="F224" i="7"/>
  <c r="F225" i="7"/>
  <c r="F228" i="7"/>
  <c r="F229" i="7"/>
  <c r="F232" i="7"/>
  <c r="F233" i="7"/>
  <c r="G233" i="7" s="1"/>
  <c r="F236" i="7"/>
  <c r="F237" i="7"/>
  <c r="F240" i="7"/>
  <c r="F241" i="7"/>
  <c r="F244" i="7"/>
  <c r="F245" i="7"/>
  <c r="F248" i="7"/>
  <c r="F249" i="7"/>
  <c r="F252" i="7"/>
  <c r="F253" i="7"/>
  <c r="F256" i="7"/>
  <c r="F257" i="7"/>
  <c r="F260" i="7"/>
  <c r="F261" i="7"/>
  <c r="F264" i="7"/>
  <c r="F265" i="7"/>
  <c r="F268" i="7"/>
  <c r="F269" i="7"/>
  <c r="F272" i="7"/>
  <c r="F273" i="7"/>
  <c r="F276" i="7"/>
  <c r="F277" i="7"/>
  <c r="F280" i="7"/>
  <c r="F281" i="7"/>
  <c r="F284" i="7"/>
  <c r="F285" i="7"/>
  <c r="F288" i="7"/>
  <c r="F289" i="7"/>
  <c r="F292" i="7"/>
  <c r="F293" i="7"/>
  <c r="F296" i="7"/>
  <c r="F297" i="7"/>
  <c r="F300" i="7"/>
  <c r="F301" i="7"/>
  <c r="F304" i="7"/>
  <c r="F305" i="7"/>
  <c r="G305" i="7" s="1"/>
  <c r="F308" i="7"/>
  <c r="F309" i="7"/>
  <c r="F312" i="7"/>
  <c r="F313" i="7"/>
  <c r="F316" i="7"/>
  <c r="F317" i="7"/>
  <c r="F320" i="7"/>
  <c r="F321" i="7"/>
  <c r="F324" i="7"/>
  <c r="F325" i="7"/>
  <c r="G325" i="7" s="1"/>
  <c r="F328" i="7"/>
  <c r="F329" i="7"/>
  <c r="F332" i="7"/>
  <c r="F333" i="7"/>
  <c r="G333" i="7" s="1"/>
  <c r="F336" i="7"/>
  <c r="F337" i="7"/>
  <c r="F340" i="7"/>
  <c r="F341" i="7"/>
  <c r="F344" i="7"/>
  <c r="F345" i="7"/>
  <c r="F348" i="7"/>
  <c r="F349" i="7"/>
  <c r="F352" i="7"/>
  <c r="F353" i="7"/>
  <c r="G353" i="7" s="1"/>
  <c r="F356" i="7"/>
  <c r="F357" i="7"/>
  <c r="F360" i="7"/>
  <c r="F361" i="7"/>
  <c r="F364" i="7"/>
  <c r="F365" i="7"/>
  <c r="F368" i="7"/>
  <c r="F369" i="7"/>
  <c r="F372" i="7"/>
  <c r="F373" i="7"/>
  <c r="F376" i="7"/>
  <c r="F377" i="7"/>
  <c r="F380" i="7"/>
  <c r="F381" i="7"/>
  <c r="G381" i="7" s="1"/>
  <c r="F384" i="7"/>
  <c r="F385" i="7"/>
  <c r="F388" i="7"/>
  <c r="F389" i="7"/>
  <c r="G389" i="7" s="1"/>
  <c r="F392" i="7"/>
  <c r="F393" i="7"/>
  <c r="F396" i="7"/>
  <c r="F397" i="7"/>
  <c r="F400" i="7"/>
  <c r="F401" i="7"/>
  <c r="F404" i="7"/>
  <c r="F405" i="7"/>
  <c r="F408" i="7"/>
  <c r="F409" i="7"/>
  <c r="F412" i="7"/>
  <c r="F413" i="7"/>
  <c r="F416" i="7"/>
  <c r="F417" i="7"/>
  <c r="F420" i="7"/>
  <c r="F421" i="7"/>
  <c r="F424" i="7"/>
  <c r="F425" i="7"/>
  <c r="F428" i="7"/>
  <c r="F429" i="7"/>
  <c r="F432" i="7"/>
  <c r="F433" i="7"/>
  <c r="F436" i="7"/>
  <c r="F437" i="7"/>
  <c r="F440" i="7"/>
  <c r="F441" i="7"/>
  <c r="F444" i="7"/>
  <c r="F445" i="7"/>
  <c r="F448" i="7"/>
  <c r="F449" i="7"/>
  <c r="F4" i="7"/>
  <c r="G4" i="7" s="1"/>
  <c r="M2" i="7"/>
  <c r="M1" i="7"/>
  <c r="F8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D29" i="7" s="1"/>
  <c r="C30" i="7"/>
  <c r="C31" i="7"/>
  <c r="D31" i="7" s="1"/>
  <c r="C32" i="7"/>
  <c r="D32" i="7" s="1"/>
  <c r="C33" i="7"/>
  <c r="C34" i="7"/>
  <c r="C35" i="7"/>
  <c r="C36" i="7"/>
  <c r="D36" i="7" s="1"/>
  <c r="C37" i="7"/>
  <c r="D37" i="7" s="1"/>
  <c r="E36" i="7" s="1"/>
  <c r="C38" i="7"/>
  <c r="C39" i="7"/>
  <c r="D39" i="7" s="1"/>
  <c r="C40" i="7"/>
  <c r="D40" i="7" s="1"/>
  <c r="E39" i="7" s="1"/>
  <c r="C41" i="7"/>
  <c r="C42" i="7"/>
  <c r="C43" i="7"/>
  <c r="D43" i="7" s="1"/>
  <c r="C44" i="7"/>
  <c r="D44" i="7" s="1"/>
  <c r="E43" i="7" s="1"/>
  <c r="C45" i="7"/>
  <c r="C46" i="7"/>
  <c r="C47" i="7"/>
  <c r="C48" i="7"/>
  <c r="C49" i="7"/>
  <c r="C50" i="7"/>
  <c r="C51" i="7"/>
  <c r="D51" i="7" s="1"/>
  <c r="C52" i="7"/>
  <c r="D52" i="7" s="1"/>
  <c r="C53" i="7"/>
  <c r="C54" i="7"/>
  <c r="C55" i="7"/>
  <c r="D55" i="7" s="1"/>
  <c r="C56" i="7"/>
  <c r="D56" i="7" s="1"/>
  <c r="E55" i="7" s="1"/>
  <c r="C57" i="7"/>
  <c r="C58" i="7"/>
  <c r="C59" i="7"/>
  <c r="C60" i="7"/>
  <c r="D60" i="7" s="1"/>
  <c r="C61" i="7"/>
  <c r="C62" i="7"/>
  <c r="C63" i="7"/>
  <c r="C64" i="7"/>
  <c r="D64" i="7" s="1"/>
  <c r="C65" i="7"/>
  <c r="C66" i="7"/>
  <c r="C67" i="7"/>
  <c r="D67" i="7" s="1"/>
  <c r="C68" i="7"/>
  <c r="D68" i="7" s="1"/>
  <c r="C69" i="7"/>
  <c r="C70" i="7"/>
  <c r="C71" i="7"/>
  <c r="D71" i="7" s="1"/>
  <c r="C72" i="7"/>
  <c r="D72" i="7" s="1"/>
  <c r="C73" i="7"/>
  <c r="C74" i="7"/>
  <c r="C75" i="7"/>
  <c r="D75" i="7" s="1"/>
  <c r="C76" i="7"/>
  <c r="D76" i="7" s="1"/>
  <c r="E75" i="7" s="1"/>
  <c r="C77" i="7"/>
  <c r="C78" i="7"/>
  <c r="C79" i="7"/>
  <c r="C80" i="7"/>
  <c r="D80" i="7" s="1"/>
  <c r="C81" i="7"/>
  <c r="C82" i="7"/>
  <c r="C83" i="7"/>
  <c r="D83" i="7" s="1"/>
  <c r="C84" i="7"/>
  <c r="D84" i="7" s="1"/>
  <c r="C85" i="7"/>
  <c r="C86" i="7"/>
  <c r="C87" i="7"/>
  <c r="D87" i="7" s="1"/>
  <c r="C88" i="7"/>
  <c r="D88" i="7" s="1"/>
  <c r="E87" i="7" s="1"/>
  <c r="C89" i="7"/>
  <c r="C90" i="7"/>
  <c r="C91" i="7"/>
  <c r="C92" i="7"/>
  <c r="C93" i="7"/>
  <c r="C94" i="7"/>
  <c r="C95" i="7"/>
  <c r="D95" i="7" s="1"/>
  <c r="C96" i="7"/>
  <c r="C97" i="7"/>
  <c r="C98" i="7"/>
  <c r="C99" i="7"/>
  <c r="C100" i="7"/>
  <c r="C101" i="7"/>
  <c r="C102" i="7"/>
  <c r="C103" i="7"/>
  <c r="D103" i="7" s="1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D116" i="7" s="1"/>
  <c r="C117" i="7"/>
  <c r="C118" i="7"/>
  <c r="C119" i="7"/>
  <c r="C120" i="7"/>
  <c r="D120" i="7" s="1"/>
  <c r="C121" i="7"/>
  <c r="C122" i="7"/>
  <c r="C123" i="7"/>
  <c r="C124" i="7"/>
  <c r="D124" i="7" s="1"/>
  <c r="C125" i="7"/>
  <c r="C126" i="7"/>
  <c r="C127" i="7"/>
  <c r="D127" i="7" s="1"/>
  <c r="C128" i="7"/>
  <c r="C129" i="7"/>
  <c r="C130" i="7"/>
  <c r="C131" i="7"/>
  <c r="C132" i="7"/>
  <c r="D132" i="7" s="1"/>
  <c r="C133" i="7"/>
  <c r="C134" i="7"/>
  <c r="C135" i="7"/>
  <c r="D135" i="7" s="1"/>
  <c r="C136" i="7"/>
  <c r="C137" i="7"/>
  <c r="C138" i="7"/>
  <c r="C139" i="7"/>
  <c r="C140" i="7"/>
  <c r="D140" i="7" s="1"/>
  <c r="C141" i="7"/>
  <c r="C142" i="7"/>
  <c r="C143" i="7"/>
  <c r="D143" i="7" s="1"/>
  <c r="C144" i="7"/>
  <c r="D144" i="7" s="1"/>
  <c r="E143" i="7" s="1"/>
  <c r="C145" i="7"/>
  <c r="C146" i="7"/>
  <c r="C147" i="7"/>
  <c r="D147" i="7" s="1"/>
  <c r="C148" i="7"/>
  <c r="D148" i="7" s="1"/>
  <c r="C149" i="7"/>
  <c r="C150" i="7"/>
  <c r="C151" i="7"/>
  <c r="D151" i="7" s="1"/>
  <c r="C152" i="7"/>
  <c r="C153" i="7"/>
  <c r="C154" i="7"/>
  <c r="C155" i="7"/>
  <c r="D155" i="7" s="1"/>
  <c r="C156" i="7"/>
  <c r="D156" i="7" s="1"/>
  <c r="C157" i="7"/>
  <c r="C158" i="7"/>
  <c r="C159" i="7"/>
  <c r="C160" i="7"/>
  <c r="C161" i="7"/>
  <c r="C162" i="7"/>
  <c r="C163" i="7"/>
  <c r="D163" i="7" s="1"/>
  <c r="C164" i="7"/>
  <c r="D164" i="7" s="1"/>
  <c r="C165" i="7"/>
  <c r="C166" i="7"/>
  <c r="C167" i="7"/>
  <c r="D167" i="7" s="1"/>
  <c r="C168" i="7"/>
  <c r="C169" i="7"/>
  <c r="C170" i="7"/>
  <c r="C171" i="7"/>
  <c r="D171" i="7" s="1"/>
  <c r="C172" i="7"/>
  <c r="D172" i="7" s="1"/>
  <c r="E171" i="7" s="1"/>
  <c r="C173" i="7"/>
  <c r="C174" i="7"/>
  <c r="C175" i="7"/>
  <c r="C176" i="7"/>
  <c r="D176" i="7" s="1"/>
  <c r="C177" i="7"/>
  <c r="C178" i="7"/>
  <c r="C179" i="7"/>
  <c r="D179" i="7" s="1"/>
  <c r="C180" i="7"/>
  <c r="D180" i="7" s="1"/>
  <c r="E179" i="7" s="1"/>
  <c r="C181" i="7"/>
  <c r="C182" i="7"/>
  <c r="C183" i="7"/>
  <c r="C184" i="7"/>
  <c r="D184" i="7" s="1"/>
  <c r="C185" i="7"/>
  <c r="C186" i="7"/>
  <c r="C187" i="7"/>
  <c r="C188" i="7"/>
  <c r="D188" i="7" s="1"/>
  <c r="C189" i="7"/>
  <c r="C190" i="7"/>
  <c r="C191" i="7"/>
  <c r="D191" i="7" s="1"/>
  <c r="C192" i="7"/>
  <c r="C193" i="7"/>
  <c r="C194" i="7"/>
  <c r="C195" i="7"/>
  <c r="D195" i="7" s="1"/>
  <c r="C196" i="7"/>
  <c r="D196" i="7" s="1"/>
  <c r="C197" i="7"/>
  <c r="C198" i="7"/>
  <c r="C199" i="7"/>
  <c r="D199" i="7" s="1"/>
  <c r="C200" i="7"/>
  <c r="C201" i="7"/>
  <c r="C202" i="7"/>
  <c r="C203" i="7"/>
  <c r="D203" i="7" s="1"/>
  <c r="C204" i="7"/>
  <c r="C205" i="7"/>
  <c r="C206" i="7"/>
  <c r="C207" i="7"/>
  <c r="C208" i="7"/>
  <c r="D208" i="7" s="1"/>
  <c r="C209" i="7"/>
  <c r="C210" i="7"/>
  <c r="C211" i="7"/>
  <c r="D211" i="7" s="1"/>
  <c r="C212" i="7"/>
  <c r="C213" i="7"/>
  <c r="C214" i="7"/>
  <c r="C215" i="7"/>
  <c r="C216" i="7"/>
  <c r="D216" i="7" s="1"/>
  <c r="C217" i="7"/>
  <c r="C218" i="7"/>
  <c r="C219" i="7"/>
  <c r="C220" i="7"/>
  <c r="C221" i="7"/>
  <c r="C222" i="7"/>
  <c r="C223" i="7"/>
  <c r="C224" i="7"/>
  <c r="D224" i="7" s="1"/>
  <c r="C225" i="7"/>
  <c r="C226" i="7"/>
  <c r="C227" i="7"/>
  <c r="C228" i="7"/>
  <c r="D228" i="7" s="1"/>
  <c r="C229" i="7"/>
  <c r="C230" i="7"/>
  <c r="C231" i="7"/>
  <c r="C232" i="7"/>
  <c r="D232" i="7" s="1"/>
  <c r="C233" i="7"/>
  <c r="C234" i="7"/>
  <c r="C235" i="7"/>
  <c r="D235" i="7" s="1"/>
  <c r="C236" i="7"/>
  <c r="D236" i="7" s="1"/>
  <c r="C237" i="7"/>
  <c r="C238" i="7"/>
  <c r="C239" i="7"/>
  <c r="C240" i="7"/>
  <c r="C241" i="7"/>
  <c r="C242" i="7"/>
  <c r="C243" i="7"/>
  <c r="D243" i="7" s="1"/>
  <c r="C244" i="7"/>
  <c r="C245" i="7"/>
  <c r="C246" i="7"/>
  <c r="C247" i="7"/>
  <c r="C248" i="7"/>
  <c r="D248" i="7" s="1"/>
  <c r="C249" i="7"/>
  <c r="C250" i="7"/>
  <c r="C251" i="7"/>
  <c r="D251" i="7" s="1"/>
  <c r="C252" i="7"/>
  <c r="D252" i="7" s="1"/>
  <c r="E251" i="7" s="1"/>
  <c r="C253" i="7"/>
  <c r="C254" i="7"/>
  <c r="C255" i="7"/>
  <c r="D255" i="7" s="1"/>
  <c r="C256" i="7"/>
  <c r="C257" i="7"/>
  <c r="C258" i="7"/>
  <c r="C259" i="7"/>
  <c r="D259" i="7" s="1"/>
  <c r="C260" i="7"/>
  <c r="D260" i="7" s="1"/>
  <c r="C261" i="7"/>
  <c r="C262" i="7"/>
  <c r="C263" i="7"/>
  <c r="C264" i="7"/>
  <c r="C265" i="7"/>
  <c r="C266" i="7"/>
  <c r="C267" i="7"/>
  <c r="D267" i="7" s="1"/>
  <c r="C268" i="7"/>
  <c r="C269" i="7"/>
  <c r="C270" i="7"/>
  <c r="C271" i="7"/>
  <c r="C272" i="7"/>
  <c r="D272" i="7" s="1"/>
  <c r="C273" i="7"/>
  <c r="C274" i="7"/>
  <c r="C275" i="7"/>
  <c r="C276" i="7"/>
  <c r="C277" i="7"/>
  <c r="C278" i="7"/>
  <c r="C279" i="7"/>
  <c r="C280" i="7"/>
  <c r="C281" i="7"/>
  <c r="C282" i="7"/>
  <c r="C283" i="7"/>
  <c r="D283" i="7" s="1"/>
  <c r="C284" i="7"/>
  <c r="C285" i="7"/>
  <c r="C286" i="7"/>
  <c r="C287" i="7"/>
  <c r="D287" i="7" s="1"/>
  <c r="C288" i="7"/>
  <c r="D288" i="7" s="1"/>
  <c r="C289" i="7"/>
  <c r="C290" i="7"/>
  <c r="C291" i="7"/>
  <c r="C292" i="7"/>
  <c r="D292" i="7" s="1"/>
  <c r="C293" i="7"/>
  <c r="C294" i="7"/>
  <c r="C295" i="7"/>
  <c r="C296" i="7"/>
  <c r="C297" i="7"/>
  <c r="C298" i="7"/>
  <c r="C299" i="7"/>
  <c r="D299" i="7" s="1"/>
  <c r="C300" i="7"/>
  <c r="D300" i="7" s="1"/>
  <c r="C301" i="7"/>
  <c r="C302" i="7"/>
  <c r="C303" i="7"/>
  <c r="C304" i="7"/>
  <c r="D304" i="7" s="1"/>
  <c r="C305" i="7"/>
  <c r="C306" i="7"/>
  <c r="C307" i="7"/>
  <c r="C308" i="7"/>
  <c r="C309" i="7"/>
  <c r="C310" i="7"/>
  <c r="C311" i="7"/>
  <c r="D311" i="7" s="1"/>
  <c r="C312" i="7"/>
  <c r="C313" i="7"/>
  <c r="C314" i="7"/>
  <c r="C315" i="7"/>
  <c r="D315" i="7" s="1"/>
  <c r="C316" i="7"/>
  <c r="C317" i="7"/>
  <c r="C318" i="7"/>
  <c r="C319" i="7"/>
  <c r="C320" i="7"/>
  <c r="D320" i="7" s="1"/>
  <c r="C321" i="7"/>
  <c r="C322" i="7"/>
  <c r="C323" i="7"/>
  <c r="C324" i="7"/>
  <c r="C325" i="7"/>
  <c r="C326" i="7"/>
  <c r="C327" i="7"/>
  <c r="D327" i="7" s="1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D348" i="7" s="1"/>
  <c r="C349" i="7"/>
  <c r="C350" i="7"/>
  <c r="C351" i="7"/>
  <c r="C352" i="7"/>
  <c r="C353" i="7"/>
  <c r="C354" i="7"/>
  <c r="C355" i="7"/>
  <c r="D355" i="7" s="1"/>
  <c r="C356" i="7"/>
  <c r="C357" i="7"/>
  <c r="C358" i="7"/>
  <c r="C359" i="7"/>
  <c r="C360" i="7"/>
  <c r="D360" i="7" s="1"/>
  <c r="C361" i="7"/>
  <c r="C362" i="7"/>
  <c r="C363" i="7"/>
  <c r="C364" i="7"/>
  <c r="D364" i="7" s="1"/>
  <c r="C365" i="7"/>
  <c r="C366" i="7"/>
  <c r="C367" i="7"/>
  <c r="D367" i="7" s="1"/>
  <c r="C368" i="7"/>
  <c r="C369" i="7"/>
  <c r="C370" i="7"/>
  <c r="C371" i="7"/>
  <c r="D371" i="7" s="1"/>
  <c r="C372" i="7"/>
  <c r="C373" i="7"/>
  <c r="C374" i="7"/>
  <c r="C375" i="7"/>
  <c r="C376" i="7"/>
  <c r="D376" i="7" s="1"/>
  <c r="C377" i="7"/>
  <c r="C378" i="7"/>
  <c r="C379" i="7"/>
  <c r="C380" i="7"/>
  <c r="C381" i="7"/>
  <c r="C382" i="7"/>
  <c r="C383" i="7"/>
  <c r="D383" i="7" s="1"/>
  <c r="C384" i="7"/>
  <c r="D384" i="7" s="1"/>
  <c r="E383" i="7" s="1"/>
  <c r="C385" i="7"/>
  <c r="C386" i="7"/>
  <c r="C387" i="7"/>
  <c r="C388" i="7"/>
  <c r="D388" i="7" s="1"/>
  <c r="C389" i="7"/>
  <c r="C390" i="7"/>
  <c r="C391" i="7"/>
  <c r="C392" i="7"/>
  <c r="C393" i="7"/>
  <c r="C394" i="7"/>
  <c r="C395" i="7"/>
  <c r="D395" i="7" s="1"/>
  <c r="C396" i="7"/>
  <c r="C397" i="7"/>
  <c r="C398" i="7"/>
  <c r="C399" i="7"/>
  <c r="C400" i="7"/>
  <c r="D400" i="7" s="1"/>
  <c r="C401" i="7"/>
  <c r="C402" i="7"/>
  <c r="C403" i="7"/>
  <c r="C404" i="7"/>
  <c r="C405" i="7"/>
  <c r="C406" i="7"/>
  <c r="C407" i="7"/>
  <c r="C408" i="7"/>
  <c r="C409" i="7"/>
  <c r="C410" i="7"/>
  <c r="C411" i="7"/>
  <c r="D411" i="7" s="1"/>
  <c r="C412" i="7"/>
  <c r="D412" i="7" s="1"/>
  <c r="E411" i="7" s="1"/>
  <c r="C413" i="7"/>
  <c r="C414" i="7"/>
  <c r="C415" i="7"/>
  <c r="D415" i="7" s="1"/>
  <c r="C416" i="7"/>
  <c r="D416" i="7" s="1"/>
  <c r="C417" i="7"/>
  <c r="C418" i="7"/>
  <c r="C419" i="7"/>
  <c r="D419" i="7" s="1"/>
  <c r="C420" i="7"/>
  <c r="D420" i="7" s="1"/>
  <c r="C421" i="7"/>
  <c r="C422" i="7"/>
  <c r="C423" i="7"/>
  <c r="D423" i="7" s="1"/>
  <c r="C424" i="7"/>
  <c r="C425" i="7"/>
  <c r="C426" i="7"/>
  <c r="C427" i="7"/>
  <c r="D427" i="7" s="1"/>
  <c r="C428" i="7"/>
  <c r="D428" i="7" s="1"/>
  <c r="C429" i="7"/>
  <c r="C430" i="7"/>
  <c r="C431" i="7"/>
  <c r="D431" i="7" s="1"/>
  <c r="C432" i="7"/>
  <c r="C433" i="7"/>
  <c r="C434" i="7"/>
  <c r="C435" i="7"/>
  <c r="C436" i="7"/>
  <c r="C437" i="7"/>
  <c r="C438" i="7"/>
  <c r="C439" i="7"/>
  <c r="D439" i="7" s="1"/>
  <c r="C440" i="7"/>
  <c r="C441" i="7"/>
  <c r="C442" i="7"/>
  <c r="C443" i="7"/>
  <c r="C444" i="7"/>
  <c r="D444" i="7" s="1"/>
  <c r="C445" i="7"/>
  <c r="C446" i="7"/>
  <c r="C447" i="7"/>
  <c r="C448" i="7"/>
  <c r="D448" i="7" s="1"/>
  <c r="C449" i="7"/>
  <c r="C450" i="7"/>
  <c r="C451" i="7"/>
  <c r="D451" i="7" s="1"/>
  <c r="C5" i="7"/>
  <c r="D5" i="7" s="1"/>
  <c r="D6" i="7" s="1"/>
  <c r="C6" i="7"/>
  <c r="C7" i="7"/>
  <c r="C8" i="7"/>
  <c r="C9" i="7"/>
  <c r="C4" i="7"/>
  <c r="D4" i="7" s="1"/>
  <c r="B455" i="7"/>
  <c r="B453" i="7"/>
  <c r="B454" i="7" s="1"/>
  <c r="B452" i="7"/>
  <c r="I451" i="7" s="1"/>
  <c r="I53" i="6"/>
  <c r="I51" i="6"/>
  <c r="I52" i="6"/>
  <c r="I51" i="5"/>
  <c r="I52" i="5"/>
  <c r="I54" i="5"/>
  <c r="I54" i="2"/>
  <c r="I53" i="2"/>
  <c r="I51" i="2"/>
  <c r="I54" i="3"/>
  <c r="I53" i="3"/>
  <c r="I52" i="3"/>
  <c r="H18" i="6"/>
  <c r="H451" i="4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F50" i="6"/>
  <c r="H46" i="6" s="1"/>
  <c r="I46" i="6" s="1"/>
  <c r="F48" i="6"/>
  <c r="H48" i="6" s="1"/>
  <c r="I48" i="6" s="1"/>
  <c r="F47" i="6"/>
  <c r="H47" i="6" s="1"/>
  <c r="I47" i="6" s="1"/>
  <c r="F46" i="6"/>
  <c r="H45" i="6"/>
  <c r="I45" i="6" s="1"/>
  <c r="F45" i="6"/>
  <c r="F44" i="6"/>
  <c r="H44" i="6" s="1"/>
  <c r="I44" i="6" s="1"/>
  <c r="F43" i="6"/>
  <c r="H43" i="6" s="1"/>
  <c r="I43" i="6" s="1"/>
  <c r="F42" i="6"/>
  <c r="H41" i="6"/>
  <c r="I41" i="6" s="1"/>
  <c r="F41" i="6"/>
  <c r="F40" i="6"/>
  <c r="H40" i="6" s="1"/>
  <c r="I40" i="6" s="1"/>
  <c r="F39" i="6"/>
  <c r="H39" i="6" s="1"/>
  <c r="I39" i="6" s="1"/>
  <c r="F38" i="6"/>
  <c r="H37" i="6"/>
  <c r="I37" i="6" s="1"/>
  <c r="F37" i="6"/>
  <c r="F36" i="6"/>
  <c r="H36" i="6" s="1"/>
  <c r="I36" i="6" s="1"/>
  <c r="F35" i="6"/>
  <c r="H35" i="6" s="1"/>
  <c r="I35" i="6" s="1"/>
  <c r="F34" i="6"/>
  <c r="H33" i="6"/>
  <c r="I33" i="6" s="1"/>
  <c r="F33" i="6"/>
  <c r="F32" i="6"/>
  <c r="H32" i="6" s="1"/>
  <c r="I32" i="6" s="1"/>
  <c r="F31" i="6"/>
  <c r="H31" i="6" s="1"/>
  <c r="I31" i="6" s="1"/>
  <c r="F30" i="6"/>
  <c r="H29" i="6"/>
  <c r="I29" i="6" s="1"/>
  <c r="F29" i="6"/>
  <c r="F28" i="6"/>
  <c r="H28" i="6" s="1"/>
  <c r="I28" i="6" s="1"/>
  <c r="F27" i="6"/>
  <c r="H27" i="6" s="1"/>
  <c r="I27" i="6" s="1"/>
  <c r="F26" i="6"/>
  <c r="H25" i="6"/>
  <c r="I25" i="6" s="1"/>
  <c r="F25" i="6"/>
  <c r="F24" i="6"/>
  <c r="H24" i="6" s="1"/>
  <c r="I24" i="6" s="1"/>
  <c r="F23" i="6"/>
  <c r="H23" i="6" s="1"/>
  <c r="I23" i="6" s="1"/>
  <c r="F22" i="6"/>
  <c r="H21" i="6"/>
  <c r="I21" i="6" s="1"/>
  <c r="F21" i="6"/>
  <c r="F20" i="6"/>
  <c r="H20" i="6" s="1"/>
  <c r="I20" i="6" s="1"/>
  <c r="F19" i="6"/>
  <c r="H19" i="6" s="1"/>
  <c r="I19" i="6" s="1"/>
  <c r="F18" i="6"/>
  <c r="I18" i="6" s="1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9" i="5"/>
  <c r="F20" i="5"/>
  <c r="F18" i="5"/>
  <c r="B421" i="5"/>
  <c r="B422" i="5"/>
  <c r="B423" i="5" s="1"/>
  <c r="B420" i="5"/>
  <c r="C452" i="5"/>
  <c r="C453" i="5"/>
  <c r="C454" i="5"/>
  <c r="C455" i="5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51" i="5"/>
  <c r="J19" i="5"/>
  <c r="F50" i="5"/>
  <c r="H48" i="5" s="1"/>
  <c r="I48" i="5" s="1"/>
  <c r="K20" i="5"/>
  <c r="J20" i="5"/>
  <c r="L20" i="5" s="1"/>
  <c r="M20" i="5" s="1"/>
  <c r="N20" i="5" s="1"/>
  <c r="G20" i="5"/>
  <c r="G19" i="5"/>
  <c r="J18" i="5"/>
  <c r="L18" i="5" s="1"/>
  <c r="G18" i="5"/>
  <c r="I51" i="3"/>
  <c r="F50" i="3"/>
  <c r="F55" i="2"/>
  <c r="F56" i="2"/>
  <c r="F52" i="2"/>
  <c r="F51" i="2"/>
  <c r="F50" i="2"/>
  <c r="L45" i="3"/>
  <c r="L33" i="3"/>
  <c r="G19" i="3"/>
  <c r="G23" i="3"/>
  <c r="G27" i="3"/>
  <c r="G31" i="3"/>
  <c r="G35" i="3"/>
  <c r="G39" i="3"/>
  <c r="G43" i="3"/>
  <c r="G47" i="3"/>
  <c r="B421" i="3"/>
  <c r="B422" i="3"/>
  <c r="G20" i="3" s="1"/>
  <c r="B423" i="3"/>
  <c r="G21" i="3" s="1"/>
  <c r="B424" i="3"/>
  <c r="J22" i="3" s="1"/>
  <c r="K22" i="3" s="1"/>
  <c r="B425" i="3"/>
  <c r="B426" i="3"/>
  <c r="G24" i="3" s="1"/>
  <c r="B427" i="3"/>
  <c r="G25" i="3" s="1"/>
  <c r="B428" i="3"/>
  <c r="J26" i="3" s="1"/>
  <c r="K26" i="3" s="1"/>
  <c r="B429" i="3"/>
  <c r="B430" i="3"/>
  <c r="G28" i="3" s="1"/>
  <c r="B431" i="3"/>
  <c r="G29" i="3" s="1"/>
  <c r="B432" i="3"/>
  <c r="J30" i="3" s="1"/>
  <c r="K30" i="3" s="1"/>
  <c r="B433" i="3"/>
  <c r="B434" i="3"/>
  <c r="G32" i="3" s="1"/>
  <c r="B435" i="3"/>
  <c r="G33" i="3" s="1"/>
  <c r="B436" i="3"/>
  <c r="J34" i="3" s="1"/>
  <c r="K34" i="3" s="1"/>
  <c r="B437" i="3"/>
  <c r="B438" i="3"/>
  <c r="G36" i="3" s="1"/>
  <c r="B439" i="3"/>
  <c r="G37" i="3" s="1"/>
  <c r="B440" i="3"/>
  <c r="J38" i="3" s="1"/>
  <c r="K38" i="3" s="1"/>
  <c r="B441" i="3"/>
  <c r="B442" i="3"/>
  <c r="G40" i="3" s="1"/>
  <c r="B443" i="3"/>
  <c r="G41" i="3" s="1"/>
  <c r="B444" i="3"/>
  <c r="J42" i="3" s="1"/>
  <c r="K42" i="3" s="1"/>
  <c r="B445" i="3"/>
  <c r="B446" i="3"/>
  <c r="G44" i="3" s="1"/>
  <c r="B447" i="3"/>
  <c r="J45" i="3" s="1"/>
  <c r="K45" i="3" s="1"/>
  <c r="B448" i="3"/>
  <c r="J46" i="3" s="1"/>
  <c r="K46" i="3" s="1"/>
  <c r="B449" i="3"/>
  <c r="B450" i="3"/>
  <c r="G48" i="3" s="1"/>
  <c r="B420" i="3"/>
  <c r="J18" i="3" s="1"/>
  <c r="K18" i="3" s="1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51" i="3"/>
  <c r="J47" i="3"/>
  <c r="K47" i="3" s="1"/>
  <c r="J44" i="3"/>
  <c r="L44" i="3" s="1"/>
  <c r="J43" i="3"/>
  <c r="K43" i="3" s="1"/>
  <c r="J39" i="3"/>
  <c r="K39" i="3" s="1"/>
  <c r="J37" i="3"/>
  <c r="K37" i="3" s="1"/>
  <c r="J35" i="3"/>
  <c r="K35" i="3" s="1"/>
  <c r="K33" i="3"/>
  <c r="J33" i="3"/>
  <c r="J31" i="3"/>
  <c r="K31" i="3" s="1"/>
  <c r="J28" i="3"/>
  <c r="L28" i="3" s="1"/>
  <c r="J27" i="3"/>
  <c r="K27" i="3" s="1"/>
  <c r="J23" i="3"/>
  <c r="K23" i="3" s="1"/>
  <c r="J21" i="3"/>
  <c r="L21" i="3" s="1"/>
  <c r="J19" i="3"/>
  <c r="K19" i="3" s="1"/>
  <c r="U2" i="4"/>
  <c r="V2" i="4"/>
  <c r="W2" i="4"/>
  <c r="X2" i="4"/>
  <c r="T2" i="4"/>
  <c r="B452" i="4"/>
  <c r="B453" i="4" s="1"/>
  <c r="B454" i="4"/>
  <c r="B451" i="4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3" i="4"/>
  <c r="C4" i="4"/>
  <c r="C5" i="4"/>
  <c r="C6" i="4"/>
  <c r="F6" i="4" s="1"/>
  <c r="C7" i="4"/>
  <c r="C8" i="4"/>
  <c r="C9" i="4"/>
  <c r="C10" i="4"/>
  <c r="F10" i="4" s="1"/>
  <c r="C11" i="4"/>
  <c r="C12" i="4"/>
  <c r="C13" i="4"/>
  <c r="C14" i="4"/>
  <c r="F14" i="4" s="1"/>
  <c r="C15" i="4"/>
  <c r="C16" i="4"/>
  <c r="C17" i="4"/>
  <c r="C18" i="4"/>
  <c r="F18" i="4" s="1"/>
  <c r="C19" i="4"/>
  <c r="C20" i="4"/>
  <c r="C21" i="4"/>
  <c r="C22" i="4"/>
  <c r="F22" i="4" s="1"/>
  <c r="C23" i="4"/>
  <c r="C24" i="4"/>
  <c r="C25" i="4"/>
  <c r="C26" i="4"/>
  <c r="F26" i="4" s="1"/>
  <c r="C27" i="4"/>
  <c r="C28" i="4"/>
  <c r="C29" i="4"/>
  <c r="C30" i="4"/>
  <c r="F30" i="4" s="1"/>
  <c r="C31" i="4"/>
  <c r="C32" i="4"/>
  <c r="C33" i="4"/>
  <c r="C34" i="4"/>
  <c r="F34" i="4" s="1"/>
  <c r="C35" i="4"/>
  <c r="C36" i="4"/>
  <c r="C37" i="4"/>
  <c r="C38" i="4"/>
  <c r="F38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F342" i="4" s="1"/>
  <c r="C343" i="4"/>
  <c r="C344" i="4"/>
  <c r="C345" i="4"/>
  <c r="F345" i="4" s="1"/>
  <c r="C346" i="4"/>
  <c r="F346" i="4" s="1"/>
  <c r="C347" i="4"/>
  <c r="C348" i="4"/>
  <c r="C349" i="4"/>
  <c r="F349" i="4" s="1"/>
  <c r="C350" i="4"/>
  <c r="F350" i="4" s="1"/>
  <c r="C351" i="4"/>
  <c r="C352" i="4"/>
  <c r="C353" i="4"/>
  <c r="F353" i="4" s="1"/>
  <c r="C354" i="4"/>
  <c r="F354" i="4" s="1"/>
  <c r="C355" i="4"/>
  <c r="C356" i="4"/>
  <c r="C357" i="4"/>
  <c r="F357" i="4" s="1"/>
  <c r="C358" i="4"/>
  <c r="F358" i="4" s="1"/>
  <c r="C359" i="4"/>
  <c r="C360" i="4"/>
  <c r="C361" i="4"/>
  <c r="F361" i="4" s="1"/>
  <c r="C362" i="4"/>
  <c r="F362" i="4" s="1"/>
  <c r="C363" i="4"/>
  <c r="C364" i="4"/>
  <c r="C365" i="4"/>
  <c r="F365" i="4" s="1"/>
  <c r="C366" i="4"/>
  <c r="F366" i="4" s="1"/>
  <c r="C367" i="4"/>
  <c r="C368" i="4"/>
  <c r="C369" i="4"/>
  <c r="F369" i="4" s="1"/>
  <c r="C370" i="4"/>
  <c r="F370" i="4" s="1"/>
  <c r="C371" i="4"/>
  <c r="C372" i="4"/>
  <c r="C373" i="4"/>
  <c r="F373" i="4" s="1"/>
  <c r="C374" i="4"/>
  <c r="F374" i="4" s="1"/>
  <c r="C375" i="4"/>
  <c r="C376" i="4"/>
  <c r="C377" i="4"/>
  <c r="F377" i="4" s="1"/>
  <c r="C378" i="4"/>
  <c r="F378" i="4" s="1"/>
  <c r="C379" i="4"/>
  <c r="C380" i="4"/>
  <c r="C381" i="4"/>
  <c r="F381" i="4" s="1"/>
  <c r="C382" i="4"/>
  <c r="F382" i="4" s="1"/>
  <c r="C383" i="4"/>
  <c r="C384" i="4"/>
  <c r="C385" i="4"/>
  <c r="F385" i="4" s="1"/>
  <c r="C386" i="4"/>
  <c r="F386" i="4" s="1"/>
  <c r="C387" i="4"/>
  <c r="C388" i="4"/>
  <c r="C389" i="4"/>
  <c r="F389" i="4" s="1"/>
  <c r="C390" i="4"/>
  <c r="F390" i="4" s="1"/>
  <c r="C391" i="4"/>
  <c r="C392" i="4"/>
  <c r="C393" i="4"/>
  <c r="F393" i="4" s="1"/>
  <c r="C394" i="4"/>
  <c r="F394" i="4" s="1"/>
  <c r="C395" i="4"/>
  <c r="C396" i="4"/>
  <c r="C397" i="4"/>
  <c r="F397" i="4" s="1"/>
  <c r="C398" i="4"/>
  <c r="F398" i="4" s="1"/>
  <c r="C399" i="4"/>
  <c r="C400" i="4"/>
  <c r="C401" i="4"/>
  <c r="F401" i="4" s="1"/>
  <c r="C402" i="4"/>
  <c r="F402" i="4" s="1"/>
  <c r="C403" i="4"/>
  <c r="C404" i="4"/>
  <c r="C405" i="4"/>
  <c r="F405" i="4" s="1"/>
  <c r="C406" i="4"/>
  <c r="F406" i="4" s="1"/>
  <c r="C407" i="4"/>
  <c r="C408" i="4"/>
  <c r="C409" i="4"/>
  <c r="F409" i="4" s="1"/>
  <c r="C410" i="4"/>
  <c r="F410" i="4" s="1"/>
  <c r="C411" i="4"/>
  <c r="C412" i="4"/>
  <c r="C413" i="4"/>
  <c r="F413" i="4" s="1"/>
  <c r="C414" i="4"/>
  <c r="F414" i="4" s="1"/>
  <c r="C415" i="4"/>
  <c r="C416" i="4"/>
  <c r="C417" i="4"/>
  <c r="F417" i="4" s="1"/>
  <c r="C418" i="4"/>
  <c r="F418" i="4" s="1"/>
  <c r="C419" i="4"/>
  <c r="C420" i="4"/>
  <c r="C421" i="4"/>
  <c r="F421" i="4" s="1"/>
  <c r="C422" i="4"/>
  <c r="F422" i="4" s="1"/>
  <c r="C423" i="4"/>
  <c r="C424" i="4"/>
  <c r="C425" i="4"/>
  <c r="F425" i="4" s="1"/>
  <c r="C426" i="4"/>
  <c r="F426" i="4" s="1"/>
  <c r="C427" i="4"/>
  <c r="C428" i="4"/>
  <c r="C429" i="4"/>
  <c r="F429" i="4" s="1"/>
  <c r="C430" i="4"/>
  <c r="F430" i="4" s="1"/>
  <c r="C431" i="4"/>
  <c r="C432" i="4"/>
  <c r="C433" i="4"/>
  <c r="F433" i="4" s="1"/>
  <c r="C434" i="4"/>
  <c r="F434" i="4" s="1"/>
  <c r="C435" i="4"/>
  <c r="C436" i="4"/>
  <c r="C437" i="4"/>
  <c r="F437" i="4" s="1"/>
  <c r="C438" i="4"/>
  <c r="F438" i="4" s="1"/>
  <c r="C439" i="4"/>
  <c r="C440" i="4"/>
  <c r="C441" i="4"/>
  <c r="F441" i="4" s="1"/>
  <c r="C442" i="4"/>
  <c r="F442" i="4" s="1"/>
  <c r="C443" i="4"/>
  <c r="C444" i="4"/>
  <c r="C445" i="4"/>
  <c r="F445" i="4" s="1"/>
  <c r="C446" i="4"/>
  <c r="F446" i="4" s="1"/>
  <c r="C447" i="4"/>
  <c r="C448" i="4"/>
  <c r="C449" i="4"/>
  <c r="F449" i="4" s="1"/>
  <c r="C450" i="4"/>
  <c r="F450" i="4" s="1"/>
  <c r="C3" i="4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3" i="4"/>
  <c r="H30" i="4"/>
  <c r="I30" i="4" s="1"/>
  <c r="H31" i="4"/>
  <c r="I31" i="4" s="1"/>
  <c r="H32" i="4"/>
  <c r="I32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4" i="4"/>
  <c r="I4" i="4" s="1"/>
  <c r="G36" i="4"/>
  <c r="G37" i="4"/>
  <c r="J37" i="4" s="1"/>
  <c r="G38" i="4"/>
  <c r="J38" i="4" s="1"/>
  <c r="G39" i="4"/>
  <c r="G40" i="4"/>
  <c r="G41" i="4"/>
  <c r="J41" i="4" s="1"/>
  <c r="G42" i="4"/>
  <c r="J42" i="4" s="1"/>
  <c r="G43" i="4"/>
  <c r="G44" i="4"/>
  <c r="G45" i="4"/>
  <c r="J45" i="4" s="1"/>
  <c r="G46" i="4"/>
  <c r="J46" i="4" s="1"/>
  <c r="G47" i="4"/>
  <c r="G48" i="4"/>
  <c r="G49" i="4"/>
  <c r="J49" i="4" s="1"/>
  <c r="G50" i="4"/>
  <c r="J50" i="4" s="1"/>
  <c r="G51" i="4"/>
  <c r="G52" i="4"/>
  <c r="G53" i="4"/>
  <c r="J53" i="4" s="1"/>
  <c r="G54" i="4"/>
  <c r="J54" i="4" s="1"/>
  <c r="G55" i="4"/>
  <c r="G56" i="4"/>
  <c r="G57" i="4"/>
  <c r="J57" i="4" s="1"/>
  <c r="G58" i="4"/>
  <c r="J58" i="4" s="1"/>
  <c r="G59" i="4"/>
  <c r="G60" i="4"/>
  <c r="G61" i="4"/>
  <c r="J61" i="4" s="1"/>
  <c r="G62" i="4"/>
  <c r="J62" i="4" s="1"/>
  <c r="G63" i="4"/>
  <c r="G64" i="4"/>
  <c r="G65" i="4"/>
  <c r="J65" i="4" s="1"/>
  <c r="G66" i="4"/>
  <c r="J66" i="4" s="1"/>
  <c r="G67" i="4"/>
  <c r="G68" i="4"/>
  <c r="G69" i="4"/>
  <c r="J69" i="4" s="1"/>
  <c r="G70" i="4"/>
  <c r="J70" i="4" s="1"/>
  <c r="G71" i="4"/>
  <c r="G72" i="4"/>
  <c r="G73" i="4"/>
  <c r="J73" i="4" s="1"/>
  <c r="G74" i="4"/>
  <c r="J74" i="4" s="1"/>
  <c r="G75" i="4"/>
  <c r="G76" i="4"/>
  <c r="G77" i="4"/>
  <c r="J77" i="4" s="1"/>
  <c r="G78" i="4"/>
  <c r="J78" i="4" s="1"/>
  <c r="G79" i="4"/>
  <c r="G80" i="4"/>
  <c r="G81" i="4"/>
  <c r="J81" i="4" s="1"/>
  <c r="G82" i="4"/>
  <c r="J82" i="4" s="1"/>
  <c r="G83" i="4"/>
  <c r="G84" i="4"/>
  <c r="G85" i="4"/>
  <c r="J85" i="4" s="1"/>
  <c r="G86" i="4"/>
  <c r="J86" i="4" s="1"/>
  <c r="G87" i="4"/>
  <c r="G88" i="4"/>
  <c r="G89" i="4"/>
  <c r="J89" i="4" s="1"/>
  <c r="G90" i="4"/>
  <c r="J90" i="4" s="1"/>
  <c r="G91" i="4"/>
  <c r="G92" i="4"/>
  <c r="G93" i="4"/>
  <c r="J93" i="4" s="1"/>
  <c r="G94" i="4"/>
  <c r="J94" i="4" s="1"/>
  <c r="G95" i="4"/>
  <c r="G96" i="4"/>
  <c r="G97" i="4"/>
  <c r="J97" i="4" s="1"/>
  <c r="G98" i="4"/>
  <c r="J98" i="4" s="1"/>
  <c r="G99" i="4"/>
  <c r="G100" i="4"/>
  <c r="G101" i="4"/>
  <c r="J101" i="4" s="1"/>
  <c r="G102" i="4"/>
  <c r="J102" i="4" s="1"/>
  <c r="G103" i="4"/>
  <c r="G104" i="4"/>
  <c r="G105" i="4"/>
  <c r="J105" i="4" s="1"/>
  <c r="G106" i="4"/>
  <c r="J106" i="4" s="1"/>
  <c r="G107" i="4"/>
  <c r="G108" i="4"/>
  <c r="G109" i="4"/>
  <c r="J109" i="4" s="1"/>
  <c r="G110" i="4"/>
  <c r="J110" i="4" s="1"/>
  <c r="G111" i="4"/>
  <c r="G112" i="4"/>
  <c r="G113" i="4"/>
  <c r="J113" i="4" s="1"/>
  <c r="G114" i="4"/>
  <c r="J114" i="4" s="1"/>
  <c r="G115" i="4"/>
  <c r="G116" i="4"/>
  <c r="G117" i="4"/>
  <c r="J117" i="4" s="1"/>
  <c r="G118" i="4"/>
  <c r="J118" i="4" s="1"/>
  <c r="G119" i="4"/>
  <c r="G120" i="4"/>
  <c r="G121" i="4"/>
  <c r="J121" i="4" s="1"/>
  <c r="G122" i="4"/>
  <c r="J122" i="4" s="1"/>
  <c r="G123" i="4"/>
  <c r="G124" i="4"/>
  <c r="G125" i="4"/>
  <c r="J125" i="4" s="1"/>
  <c r="G126" i="4"/>
  <c r="J126" i="4" s="1"/>
  <c r="G127" i="4"/>
  <c r="G128" i="4"/>
  <c r="G129" i="4"/>
  <c r="J129" i="4" s="1"/>
  <c r="G130" i="4"/>
  <c r="J130" i="4" s="1"/>
  <c r="G131" i="4"/>
  <c r="G132" i="4"/>
  <c r="G133" i="4"/>
  <c r="J133" i="4" s="1"/>
  <c r="G134" i="4"/>
  <c r="J134" i="4" s="1"/>
  <c r="G135" i="4"/>
  <c r="G136" i="4"/>
  <c r="G137" i="4"/>
  <c r="J137" i="4" s="1"/>
  <c r="G138" i="4"/>
  <c r="G139" i="4"/>
  <c r="G140" i="4"/>
  <c r="G141" i="4"/>
  <c r="J141" i="4" s="1"/>
  <c r="G142" i="4"/>
  <c r="G143" i="4"/>
  <c r="G144" i="4"/>
  <c r="G145" i="4"/>
  <c r="J145" i="4" s="1"/>
  <c r="G146" i="4"/>
  <c r="G147" i="4"/>
  <c r="G148" i="4"/>
  <c r="G149" i="4"/>
  <c r="J149" i="4" s="1"/>
  <c r="G150" i="4"/>
  <c r="G151" i="4"/>
  <c r="G152" i="4"/>
  <c r="G153" i="4"/>
  <c r="J153" i="4" s="1"/>
  <c r="G154" i="4"/>
  <c r="G155" i="4"/>
  <c r="G156" i="4"/>
  <c r="G157" i="4"/>
  <c r="J157" i="4" s="1"/>
  <c r="G158" i="4"/>
  <c r="G159" i="4"/>
  <c r="G160" i="4"/>
  <c r="G161" i="4"/>
  <c r="J161" i="4" s="1"/>
  <c r="G162" i="4"/>
  <c r="G163" i="4"/>
  <c r="G164" i="4"/>
  <c r="G165" i="4"/>
  <c r="J165" i="4" s="1"/>
  <c r="G166" i="4"/>
  <c r="G167" i="4"/>
  <c r="G168" i="4"/>
  <c r="G169" i="4"/>
  <c r="J169" i="4" s="1"/>
  <c r="G170" i="4"/>
  <c r="G171" i="4"/>
  <c r="G172" i="4"/>
  <c r="G173" i="4"/>
  <c r="J173" i="4" s="1"/>
  <c r="G174" i="4"/>
  <c r="G175" i="4"/>
  <c r="J175" i="4" s="1"/>
  <c r="G176" i="4"/>
  <c r="G177" i="4"/>
  <c r="J177" i="4" s="1"/>
  <c r="G178" i="4"/>
  <c r="G179" i="4"/>
  <c r="J179" i="4" s="1"/>
  <c r="G180" i="4"/>
  <c r="G181" i="4"/>
  <c r="J181" i="4" s="1"/>
  <c r="G182" i="4"/>
  <c r="G183" i="4"/>
  <c r="J183" i="4" s="1"/>
  <c r="G184" i="4"/>
  <c r="G185" i="4"/>
  <c r="J185" i="4" s="1"/>
  <c r="G186" i="4"/>
  <c r="G187" i="4"/>
  <c r="J187" i="4" s="1"/>
  <c r="G188" i="4"/>
  <c r="G189" i="4"/>
  <c r="J189" i="4" s="1"/>
  <c r="G190" i="4"/>
  <c r="G191" i="4"/>
  <c r="J191" i="4" s="1"/>
  <c r="G192" i="4"/>
  <c r="G193" i="4"/>
  <c r="J193" i="4" s="1"/>
  <c r="G194" i="4"/>
  <c r="G195" i="4"/>
  <c r="J195" i="4" s="1"/>
  <c r="G196" i="4"/>
  <c r="G197" i="4"/>
  <c r="J197" i="4" s="1"/>
  <c r="G198" i="4"/>
  <c r="G199" i="4"/>
  <c r="J199" i="4" s="1"/>
  <c r="G200" i="4"/>
  <c r="G201" i="4"/>
  <c r="J201" i="4" s="1"/>
  <c r="G202" i="4"/>
  <c r="G203" i="4"/>
  <c r="J203" i="4" s="1"/>
  <c r="G204" i="4"/>
  <c r="G205" i="4"/>
  <c r="J205" i="4" s="1"/>
  <c r="G206" i="4"/>
  <c r="G207" i="4"/>
  <c r="J207" i="4" s="1"/>
  <c r="G208" i="4"/>
  <c r="G209" i="4"/>
  <c r="J209" i="4" s="1"/>
  <c r="G210" i="4"/>
  <c r="G211" i="4"/>
  <c r="J211" i="4" s="1"/>
  <c r="G212" i="4"/>
  <c r="G213" i="4"/>
  <c r="J213" i="4" s="1"/>
  <c r="G214" i="4"/>
  <c r="G215" i="4"/>
  <c r="J215" i="4" s="1"/>
  <c r="G216" i="4"/>
  <c r="G217" i="4"/>
  <c r="J217" i="4" s="1"/>
  <c r="G218" i="4"/>
  <c r="G219" i="4"/>
  <c r="J219" i="4" s="1"/>
  <c r="G220" i="4"/>
  <c r="G221" i="4"/>
  <c r="J221" i="4" s="1"/>
  <c r="G222" i="4"/>
  <c r="G223" i="4"/>
  <c r="J223" i="4" s="1"/>
  <c r="G224" i="4"/>
  <c r="G225" i="4"/>
  <c r="J225" i="4" s="1"/>
  <c r="G226" i="4"/>
  <c r="G227" i="4"/>
  <c r="J227" i="4" s="1"/>
  <c r="G228" i="4"/>
  <c r="G229" i="4"/>
  <c r="J229" i="4" s="1"/>
  <c r="G230" i="4"/>
  <c r="G231" i="4"/>
  <c r="J231" i="4" s="1"/>
  <c r="G232" i="4"/>
  <c r="G233" i="4"/>
  <c r="J233" i="4" s="1"/>
  <c r="G234" i="4"/>
  <c r="G235" i="4"/>
  <c r="J235" i="4" s="1"/>
  <c r="G236" i="4"/>
  <c r="G237" i="4"/>
  <c r="J237" i="4" s="1"/>
  <c r="G238" i="4"/>
  <c r="G239" i="4"/>
  <c r="J239" i="4" s="1"/>
  <c r="G240" i="4"/>
  <c r="G241" i="4"/>
  <c r="J241" i="4" s="1"/>
  <c r="G242" i="4"/>
  <c r="G243" i="4"/>
  <c r="J243" i="4" s="1"/>
  <c r="G244" i="4"/>
  <c r="G245" i="4"/>
  <c r="J245" i="4" s="1"/>
  <c r="G246" i="4"/>
  <c r="G247" i="4"/>
  <c r="J247" i="4" s="1"/>
  <c r="G248" i="4"/>
  <c r="G249" i="4"/>
  <c r="J249" i="4" s="1"/>
  <c r="G250" i="4"/>
  <c r="G251" i="4"/>
  <c r="J251" i="4" s="1"/>
  <c r="G252" i="4"/>
  <c r="G253" i="4"/>
  <c r="J253" i="4" s="1"/>
  <c r="G254" i="4"/>
  <c r="G255" i="4"/>
  <c r="J255" i="4" s="1"/>
  <c r="G256" i="4"/>
  <c r="G257" i="4"/>
  <c r="J257" i="4" s="1"/>
  <c r="G258" i="4"/>
  <c r="G259" i="4"/>
  <c r="J259" i="4" s="1"/>
  <c r="G260" i="4"/>
  <c r="G261" i="4"/>
  <c r="J261" i="4" s="1"/>
  <c r="G262" i="4"/>
  <c r="G263" i="4"/>
  <c r="J263" i="4" s="1"/>
  <c r="G264" i="4"/>
  <c r="G265" i="4"/>
  <c r="J265" i="4" s="1"/>
  <c r="G266" i="4"/>
  <c r="G267" i="4"/>
  <c r="J267" i="4" s="1"/>
  <c r="G268" i="4"/>
  <c r="G269" i="4"/>
  <c r="J269" i="4" s="1"/>
  <c r="G270" i="4"/>
  <c r="G271" i="4"/>
  <c r="J271" i="4" s="1"/>
  <c r="G272" i="4"/>
  <c r="G273" i="4"/>
  <c r="J273" i="4" s="1"/>
  <c r="G274" i="4"/>
  <c r="G275" i="4"/>
  <c r="J275" i="4" s="1"/>
  <c r="G276" i="4"/>
  <c r="G277" i="4"/>
  <c r="J277" i="4" s="1"/>
  <c r="G278" i="4"/>
  <c r="G279" i="4"/>
  <c r="J279" i="4" s="1"/>
  <c r="G280" i="4"/>
  <c r="G281" i="4"/>
  <c r="J281" i="4" s="1"/>
  <c r="G282" i="4"/>
  <c r="G283" i="4"/>
  <c r="J283" i="4" s="1"/>
  <c r="G284" i="4"/>
  <c r="G285" i="4"/>
  <c r="J285" i="4" s="1"/>
  <c r="G286" i="4"/>
  <c r="G287" i="4"/>
  <c r="J287" i="4" s="1"/>
  <c r="G288" i="4"/>
  <c r="G289" i="4"/>
  <c r="J289" i="4" s="1"/>
  <c r="G290" i="4"/>
  <c r="G291" i="4"/>
  <c r="J291" i="4" s="1"/>
  <c r="G292" i="4"/>
  <c r="G293" i="4"/>
  <c r="J293" i="4" s="1"/>
  <c r="G294" i="4"/>
  <c r="G295" i="4"/>
  <c r="J295" i="4" s="1"/>
  <c r="G296" i="4"/>
  <c r="G297" i="4"/>
  <c r="J297" i="4" s="1"/>
  <c r="G298" i="4"/>
  <c r="G299" i="4"/>
  <c r="J299" i="4" s="1"/>
  <c r="G300" i="4"/>
  <c r="G301" i="4"/>
  <c r="J301" i="4" s="1"/>
  <c r="G302" i="4"/>
  <c r="G303" i="4"/>
  <c r="J303" i="4" s="1"/>
  <c r="G304" i="4"/>
  <c r="G305" i="4"/>
  <c r="J305" i="4" s="1"/>
  <c r="G306" i="4"/>
  <c r="G307" i="4"/>
  <c r="J307" i="4" s="1"/>
  <c r="G308" i="4"/>
  <c r="G309" i="4"/>
  <c r="J309" i="4" s="1"/>
  <c r="G310" i="4"/>
  <c r="G311" i="4"/>
  <c r="J311" i="4" s="1"/>
  <c r="G312" i="4"/>
  <c r="G313" i="4"/>
  <c r="J313" i="4" s="1"/>
  <c r="G314" i="4"/>
  <c r="G315" i="4"/>
  <c r="J315" i="4" s="1"/>
  <c r="G316" i="4"/>
  <c r="G317" i="4"/>
  <c r="J317" i="4" s="1"/>
  <c r="G318" i="4"/>
  <c r="G319" i="4"/>
  <c r="J319" i="4" s="1"/>
  <c r="G320" i="4"/>
  <c r="G321" i="4"/>
  <c r="J321" i="4" s="1"/>
  <c r="G322" i="4"/>
  <c r="G323" i="4"/>
  <c r="J323" i="4" s="1"/>
  <c r="G324" i="4"/>
  <c r="G325" i="4"/>
  <c r="J325" i="4" s="1"/>
  <c r="G326" i="4"/>
  <c r="G327" i="4"/>
  <c r="J327" i="4" s="1"/>
  <c r="G328" i="4"/>
  <c r="G329" i="4"/>
  <c r="J329" i="4" s="1"/>
  <c r="G330" i="4"/>
  <c r="G331" i="4"/>
  <c r="J331" i="4" s="1"/>
  <c r="G332" i="4"/>
  <c r="G333" i="4"/>
  <c r="J333" i="4" s="1"/>
  <c r="G334" i="4"/>
  <c r="G335" i="4"/>
  <c r="J335" i="4" s="1"/>
  <c r="G336" i="4"/>
  <c r="G337" i="4"/>
  <c r="J337" i="4" s="1"/>
  <c r="G338" i="4"/>
  <c r="G339" i="4"/>
  <c r="J339" i="4" s="1"/>
  <c r="G340" i="4"/>
  <c r="G341" i="4"/>
  <c r="J341" i="4" s="1"/>
  <c r="G342" i="4"/>
  <c r="G343" i="4"/>
  <c r="J343" i="4" s="1"/>
  <c r="G344" i="4"/>
  <c r="G345" i="4"/>
  <c r="J345" i="4" s="1"/>
  <c r="G346" i="4"/>
  <c r="G347" i="4"/>
  <c r="J347" i="4" s="1"/>
  <c r="G348" i="4"/>
  <c r="G349" i="4"/>
  <c r="J349" i="4" s="1"/>
  <c r="G350" i="4"/>
  <c r="G351" i="4"/>
  <c r="J351" i="4" s="1"/>
  <c r="G352" i="4"/>
  <c r="G353" i="4"/>
  <c r="J353" i="4" s="1"/>
  <c r="G354" i="4"/>
  <c r="G355" i="4"/>
  <c r="J355" i="4" s="1"/>
  <c r="G356" i="4"/>
  <c r="G357" i="4"/>
  <c r="J357" i="4" s="1"/>
  <c r="G358" i="4"/>
  <c r="G359" i="4"/>
  <c r="J359" i="4" s="1"/>
  <c r="G360" i="4"/>
  <c r="G361" i="4"/>
  <c r="J361" i="4" s="1"/>
  <c r="G362" i="4"/>
  <c r="G363" i="4"/>
  <c r="J363" i="4" s="1"/>
  <c r="G364" i="4"/>
  <c r="G365" i="4"/>
  <c r="J365" i="4" s="1"/>
  <c r="G366" i="4"/>
  <c r="G367" i="4"/>
  <c r="J367" i="4" s="1"/>
  <c r="G368" i="4"/>
  <c r="G369" i="4"/>
  <c r="J369" i="4" s="1"/>
  <c r="G370" i="4"/>
  <c r="G371" i="4"/>
  <c r="J371" i="4" s="1"/>
  <c r="G372" i="4"/>
  <c r="G373" i="4"/>
  <c r="J373" i="4" s="1"/>
  <c r="G374" i="4"/>
  <c r="G375" i="4"/>
  <c r="J375" i="4" s="1"/>
  <c r="G376" i="4"/>
  <c r="G377" i="4"/>
  <c r="J377" i="4" s="1"/>
  <c r="G378" i="4"/>
  <c r="G379" i="4"/>
  <c r="J379" i="4" s="1"/>
  <c r="G380" i="4"/>
  <c r="G381" i="4"/>
  <c r="J381" i="4" s="1"/>
  <c r="G382" i="4"/>
  <c r="G383" i="4"/>
  <c r="J383" i="4" s="1"/>
  <c r="G384" i="4"/>
  <c r="G385" i="4"/>
  <c r="J385" i="4" s="1"/>
  <c r="G386" i="4"/>
  <c r="G387" i="4"/>
  <c r="J387" i="4" s="1"/>
  <c r="G388" i="4"/>
  <c r="G389" i="4"/>
  <c r="J389" i="4" s="1"/>
  <c r="G390" i="4"/>
  <c r="G391" i="4"/>
  <c r="J391" i="4" s="1"/>
  <c r="G392" i="4"/>
  <c r="G393" i="4"/>
  <c r="J393" i="4" s="1"/>
  <c r="G394" i="4"/>
  <c r="G395" i="4"/>
  <c r="J395" i="4" s="1"/>
  <c r="G396" i="4"/>
  <c r="G397" i="4"/>
  <c r="J397" i="4" s="1"/>
  <c r="G398" i="4"/>
  <c r="G399" i="4"/>
  <c r="J399" i="4" s="1"/>
  <c r="G400" i="4"/>
  <c r="G401" i="4"/>
  <c r="J401" i="4" s="1"/>
  <c r="G402" i="4"/>
  <c r="G403" i="4"/>
  <c r="J403" i="4" s="1"/>
  <c r="G404" i="4"/>
  <c r="G405" i="4"/>
  <c r="J405" i="4" s="1"/>
  <c r="G406" i="4"/>
  <c r="G407" i="4"/>
  <c r="J407" i="4" s="1"/>
  <c r="G408" i="4"/>
  <c r="G409" i="4"/>
  <c r="J409" i="4" s="1"/>
  <c r="G410" i="4"/>
  <c r="G411" i="4"/>
  <c r="J411" i="4" s="1"/>
  <c r="G412" i="4"/>
  <c r="G413" i="4"/>
  <c r="J413" i="4" s="1"/>
  <c r="G414" i="4"/>
  <c r="G415" i="4"/>
  <c r="J415" i="4" s="1"/>
  <c r="G416" i="4"/>
  <c r="G417" i="4"/>
  <c r="J417" i="4" s="1"/>
  <c r="G418" i="4"/>
  <c r="G419" i="4"/>
  <c r="J419" i="4" s="1"/>
  <c r="G420" i="4"/>
  <c r="G421" i="4"/>
  <c r="J421" i="4" s="1"/>
  <c r="G422" i="4"/>
  <c r="G423" i="4"/>
  <c r="J423" i="4" s="1"/>
  <c r="G424" i="4"/>
  <c r="G425" i="4"/>
  <c r="J425" i="4" s="1"/>
  <c r="G426" i="4"/>
  <c r="G427" i="4"/>
  <c r="J427" i="4" s="1"/>
  <c r="G428" i="4"/>
  <c r="G429" i="4"/>
  <c r="J429" i="4" s="1"/>
  <c r="G430" i="4"/>
  <c r="G431" i="4"/>
  <c r="J431" i="4" s="1"/>
  <c r="G432" i="4"/>
  <c r="G433" i="4"/>
  <c r="J433" i="4" s="1"/>
  <c r="G434" i="4"/>
  <c r="G435" i="4"/>
  <c r="J435" i="4" s="1"/>
  <c r="G436" i="4"/>
  <c r="G437" i="4"/>
  <c r="J437" i="4" s="1"/>
  <c r="G438" i="4"/>
  <c r="G439" i="4"/>
  <c r="J439" i="4" s="1"/>
  <c r="G440" i="4"/>
  <c r="G441" i="4"/>
  <c r="J441" i="4" s="1"/>
  <c r="G442" i="4"/>
  <c r="G443" i="4"/>
  <c r="J443" i="4" s="1"/>
  <c r="G444" i="4"/>
  <c r="G445" i="4"/>
  <c r="J445" i="4" s="1"/>
  <c r="G446" i="4"/>
  <c r="G447" i="4"/>
  <c r="J447" i="4" s="1"/>
  <c r="G448" i="4"/>
  <c r="G449" i="4"/>
  <c r="J449" i="4" s="1"/>
  <c r="G450" i="4"/>
  <c r="G14" i="4"/>
  <c r="G15" i="4"/>
  <c r="G16" i="4"/>
  <c r="J16" i="4" s="1"/>
  <c r="G17" i="4"/>
  <c r="G18" i="4"/>
  <c r="J18" i="4" s="1"/>
  <c r="G19" i="4"/>
  <c r="G20" i="4"/>
  <c r="J20" i="4" s="1"/>
  <c r="G21" i="4"/>
  <c r="G22" i="4"/>
  <c r="J22" i="4" s="1"/>
  <c r="G23" i="4"/>
  <c r="G24" i="4"/>
  <c r="J24" i="4" s="1"/>
  <c r="G25" i="4"/>
  <c r="G26" i="4"/>
  <c r="J26" i="4" s="1"/>
  <c r="G27" i="4"/>
  <c r="G28" i="4"/>
  <c r="J28" i="4" s="1"/>
  <c r="G29" i="4"/>
  <c r="G30" i="4"/>
  <c r="J30" i="4" s="1"/>
  <c r="G31" i="4"/>
  <c r="G32" i="4"/>
  <c r="J32" i="4" s="1"/>
  <c r="G33" i="4"/>
  <c r="G34" i="4"/>
  <c r="J34" i="4" s="1"/>
  <c r="G35" i="4"/>
  <c r="G4" i="4"/>
  <c r="G5" i="4"/>
  <c r="G6" i="4"/>
  <c r="J6" i="4" s="1"/>
  <c r="G7" i="4"/>
  <c r="G8" i="4"/>
  <c r="J8" i="4" s="1"/>
  <c r="G9" i="4"/>
  <c r="G10" i="4"/>
  <c r="J10" i="4" s="1"/>
  <c r="G11" i="4"/>
  <c r="G12" i="4"/>
  <c r="J12" i="4" s="1"/>
  <c r="G13" i="4"/>
  <c r="G3" i="4"/>
  <c r="H22" i="2"/>
  <c r="H21" i="2"/>
  <c r="H25" i="2"/>
  <c r="H29" i="2"/>
  <c r="H33" i="2"/>
  <c r="H37" i="2"/>
  <c r="H41" i="2"/>
  <c r="H45" i="2"/>
  <c r="H18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51" i="2"/>
  <c r="B421" i="2"/>
  <c r="J19" i="2" s="1"/>
  <c r="B422" i="2"/>
  <c r="J20" i="2" s="1"/>
  <c r="B423" i="2"/>
  <c r="J21" i="2" s="1"/>
  <c r="B424" i="2"/>
  <c r="J22" i="2" s="1"/>
  <c r="B425" i="2"/>
  <c r="J23" i="2" s="1"/>
  <c r="B426" i="2"/>
  <c r="J24" i="2" s="1"/>
  <c r="B427" i="2"/>
  <c r="J25" i="2" s="1"/>
  <c r="B428" i="2"/>
  <c r="J26" i="2" s="1"/>
  <c r="B429" i="2"/>
  <c r="J27" i="2" s="1"/>
  <c r="B430" i="2"/>
  <c r="J28" i="2" s="1"/>
  <c r="B431" i="2"/>
  <c r="J29" i="2" s="1"/>
  <c r="B432" i="2"/>
  <c r="J30" i="2" s="1"/>
  <c r="B433" i="2"/>
  <c r="J31" i="2" s="1"/>
  <c r="B434" i="2"/>
  <c r="J32" i="2" s="1"/>
  <c r="B435" i="2"/>
  <c r="J33" i="2" s="1"/>
  <c r="B436" i="2"/>
  <c r="J34" i="2" s="1"/>
  <c r="B437" i="2"/>
  <c r="J35" i="2" s="1"/>
  <c r="B438" i="2"/>
  <c r="J36" i="2" s="1"/>
  <c r="B439" i="2"/>
  <c r="J37" i="2" s="1"/>
  <c r="B440" i="2"/>
  <c r="J38" i="2" s="1"/>
  <c r="B441" i="2"/>
  <c r="J39" i="2" s="1"/>
  <c r="B442" i="2"/>
  <c r="J40" i="2" s="1"/>
  <c r="B443" i="2"/>
  <c r="J41" i="2" s="1"/>
  <c r="B444" i="2"/>
  <c r="J42" i="2" s="1"/>
  <c r="B445" i="2"/>
  <c r="J43" i="2" s="1"/>
  <c r="B446" i="2"/>
  <c r="J44" i="2" s="1"/>
  <c r="B447" i="2"/>
  <c r="J45" i="2" s="1"/>
  <c r="B448" i="2"/>
  <c r="J46" i="2" s="1"/>
  <c r="B449" i="2"/>
  <c r="J47" i="2" s="1"/>
  <c r="B450" i="2"/>
  <c r="J48" i="2" s="1"/>
  <c r="B420" i="2"/>
  <c r="J18" i="2" s="1"/>
  <c r="N17" i="9" l="1"/>
  <c r="U2" i="9" s="1"/>
  <c r="F5" i="9"/>
  <c r="F4" i="9"/>
  <c r="N4" i="9"/>
  <c r="F13" i="9"/>
  <c r="F12" i="9"/>
  <c r="F10" i="9"/>
  <c r="F11" i="9"/>
  <c r="F6" i="9"/>
  <c r="F9" i="9"/>
  <c r="F7" i="9"/>
  <c r="F8" i="9"/>
  <c r="D7" i="7"/>
  <c r="E5" i="7"/>
  <c r="D445" i="7"/>
  <c r="E444" i="7" s="1"/>
  <c r="D429" i="7"/>
  <c r="E427" i="7"/>
  <c r="D421" i="7"/>
  <c r="E419" i="7"/>
  <c r="D417" i="7"/>
  <c r="E416" i="7" s="1"/>
  <c r="E415" i="7"/>
  <c r="D401" i="7"/>
  <c r="E400" i="7" s="1"/>
  <c r="D389" i="7"/>
  <c r="E388" i="7" s="1"/>
  <c r="D377" i="7"/>
  <c r="D361" i="7"/>
  <c r="E360" i="7" s="1"/>
  <c r="D349" i="7"/>
  <c r="D321" i="7"/>
  <c r="D305" i="7"/>
  <c r="E304" i="7" s="1"/>
  <c r="D301" i="7"/>
  <c r="E300" i="7" s="1"/>
  <c r="E299" i="7"/>
  <c r="D293" i="7"/>
  <c r="D289" i="7"/>
  <c r="E288" i="7" s="1"/>
  <c r="E287" i="7"/>
  <c r="D273" i="7"/>
  <c r="D261" i="7"/>
  <c r="E260" i="7" s="1"/>
  <c r="E259" i="7"/>
  <c r="D249" i="7"/>
  <c r="D237" i="7"/>
  <c r="E236" i="7" s="1"/>
  <c r="E235" i="7"/>
  <c r="D229" i="7"/>
  <c r="E228" i="7" s="1"/>
  <c r="D209" i="7"/>
  <c r="E208" i="7" s="1"/>
  <c r="D197" i="7"/>
  <c r="E195" i="7"/>
  <c r="D189" i="7"/>
  <c r="E188" i="7" s="1"/>
  <c r="D165" i="7"/>
  <c r="E163" i="7"/>
  <c r="D157" i="7"/>
  <c r="E156" i="7" s="1"/>
  <c r="E155" i="7"/>
  <c r="D149" i="7"/>
  <c r="E147" i="7"/>
  <c r="D141" i="7"/>
  <c r="D133" i="7"/>
  <c r="E132" i="7" s="1"/>
  <c r="D125" i="7"/>
  <c r="D117" i="7"/>
  <c r="E116" i="7" s="1"/>
  <c r="D85" i="7"/>
  <c r="E83" i="7"/>
  <c r="D81" i="7"/>
  <c r="D73" i="7"/>
  <c r="E72" i="7" s="1"/>
  <c r="E71" i="7"/>
  <c r="D69" i="7"/>
  <c r="E68" i="7" s="1"/>
  <c r="E67" i="7"/>
  <c r="D65" i="7"/>
  <c r="E64" i="7" s="1"/>
  <c r="D61" i="7"/>
  <c r="D53" i="7"/>
  <c r="E51" i="7"/>
  <c r="D33" i="7"/>
  <c r="E31" i="7"/>
  <c r="E4" i="7"/>
  <c r="D440" i="7"/>
  <c r="D432" i="7"/>
  <c r="D424" i="7"/>
  <c r="E423" i="7" s="1"/>
  <c r="E414" i="7"/>
  <c r="D396" i="7"/>
  <c r="E395" i="7" s="1"/>
  <c r="D372" i="7"/>
  <c r="D368" i="7"/>
  <c r="E367" i="7" s="1"/>
  <c r="D356" i="7"/>
  <c r="E355" i="7" s="1"/>
  <c r="D328" i="7"/>
  <c r="D316" i="7"/>
  <c r="E315" i="7" s="1"/>
  <c r="D312" i="7"/>
  <c r="E311" i="7" s="1"/>
  <c r="D284" i="7"/>
  <c r="E283" i="7" s="1"/>
  <c r="D268" i="7"/>
  <c r="E267" i="7" s="1"/>
  <c r="D256" i="7"/>
  <c r="D244" i="7"/>
  <c r="E234" i="7"/>
  <c r="D212" i="7"/>
  <c r="E211" i="7" s="1"/>
  <c r="D204" i="7"/>
  <c r="D200" i="7"/>
  <c r="D192" i="7"/>
  <c r="E191" i="7" s="1"/>
  <c r="E170" i="7"/>
  <c r="D446" i="7"/>
  <c r="D434" i="7"/>
  <c r="D418" i="7"/>
  <c r="E417" i="7" s="1"/>
  <c r="D414" i="7"/>
  <c r="D406" i="7"/>
  <c r="D402" i="7"/>
  <c r="D398" i="7"/>
  <c r="D390" i="7"/>
  <c r="D374" i="7"/>
  <c r="D370" i="7"/>
  <c r="E370" i="7" s="1"/>
  <c r="D362" i="7"/>
  <c r="D358" i="7"/>
  <c r="D346" i="7"/>
  <c r="D338" i="7"/>
  <c r="D334" i="7"/>
  <c r="D330" i="7"/>
  <c r="D318" i="7"/>
  <c r="D306" i="7"/>
  <c r="D302" i="7"/>
  <c r="D290" i="7"/>
  <c r="D282" i="7"/>
  <c r="E281" i="7" s="1"/>
  <c r="D278" i="7"/>
  <c r="D262" i="7"/>
  <c r="D258" i="7"/>
  <c r="D246" i="7"/>
  <c r="D242" i="7"/>
  <c r="E241" i="7" s="1"/>
  <c r="D238" i="7"/>
  <c r="D234" i="7"/>
  <c r="D230" i="7"/>
  <c r="D226" i="7"/>
  <c r="D218" i="7"/>
  <c r="D210" i="7"/>
  <c r="D206" i="7"/>
  <c r="D449" i="7"/>
  <c r="E448" i="7" s="1"/>
  <c r="D437" i="7"/>
  <c r="D438" i="7" s="1"/>
  <c r="D425" i="7"/>
  <c r="D413" i="7"/>
  <c r="E412" i="7" s="1"/>
  <c r="D409" i="7"/>
  <c r="D397" i="7"/>
  <c r="E396" i="7" s="1"/>
  <c r="D385" i="7"/>
  <c r="E384" i="7" s="1"/>
  <c r="D381" i="7"/>
  <c r="D369" i="7"/>
  <c r="E368" i="7" s="1"/>
  <c r="D365" i="7"/>
  <c r="E364" i="7" s="1"/>
  <c r="D357" i="7"/>
  <c r="D353" i="7"/>
  <c r="D341" i="7"/>
  <c r="D325" i="7"/>
  <c r="D326" i="7" s="1"/>
  <c r="D317" i="7"/>
  <c r="D313" i="7"/>
  <c r="E312" i="7" s="1"/>
  <c r="D297" i="7"/>
  <c r="D285" i="7"/>
  <c r="E284" i="7" s="1"/>
  <c r="D281" i="7"/>
  <c r="D277" i="7"/>
  <c r="D269" i="7"/>
  <c r="E268" i="7" s="1"/>
  <c r="D253" i="7"/>
  <c r="E252" i="7" s="1"/>
  <c r="D241" i="7"/>
  <c r="D233" i="7"/>
  <c r="E232" i="7" s="1"/>
  <c r="D225" i="7"/>
  <c r="E224" i="7" s="1"/>
  <c r="D221" i="7"/>
  <c r="D217" i="7"/>
  <c r="E216" i="7" s="1"/>
  <c r="D213" i="7"/>
  <c r="E212" i="7" s="1"/>
  <c r="D193" i="7"/>
  <c r="E192" i="7" s="1"/>
  <c r="D185" i="7"/>
  <c r="E184" i="7" s="1"/>
  <c r="D181" i="7"/>
  <c r="E180" i="7" s="1"/>
  <c r="D177" i="7"/>
  <c r="E176" i="7" s="1"/>
  <c r="D173" i="7"/>
  <c r="E172" i="7" s="1"/>
  <c r="D161" i="7"/>
  <c r="D145" i="7"/>
  <c r="E144" i="7" s="1"/>
  <c r="D137" i="7"/>
  <c r="D121" i="7"/>
  <c r="E120" i="7" s="1"/>
  <c r="D113" i="7"/>
  <c r="D105" i="7"/>
  <c r="D97" i="7"/>
  <c r="D89" i="7"/>
  <c r="E88" i="7" s="1"/>
  <c r="D77" i="7"/>
  <c r="E76" i="7" s="1"/>
  <c r="D57" i="7"/>
  <c r="E56" i="7" s="1"/>
  <c r="D45" i="7"/>
  <c r="E44" i="7" s="1"/>
  <c r="D41" i="7"/>
  <c r="E40" i="7" s="1"/>
  <c r="G6" i="7"/>
  <c r="H5" i="7"/>
  <c r="D168" i="7"/>
  <c r="D152" i="7"/>
  <c r="D136" i="7"/>
  <c r="E135" i="7" s="1"/>
  <c r="D128" i="7"/>
  <c r="D104" i="7"/>
  <c r="E103" i="7" s="1"/>
  <c r="D96" i="7"/>
  <c r="E95" i="7" s="1"/>
  <c r="G229" i="7"/>
  <c r="D194" i="7"/>
  <c r="E193" i="7" s="1"/>
  <c r="D190" i="7"/>
  <c r="D186" i="7"/>
  <c r="D182" i="7"/>
  <c r="D178" i="7"/>
  <c r="E177" i="7" s="1"/>
  <c r="D174" i="7"/>
  <c r="D170" i="7"/>
  <c r="D162" i="7"/>
  <c r="E161" i="7" s="1"/>
  <c r="D158" i="7"/>
  <c r="D154" i="7"/>
  <c r="D146" i="7"/>
  <c r="D134" i="7"/>
  <c r="D130" i="7"/>
  <c r="D118" i="7"/>
  <c r="D110" i="7"/>
  <c r="D90" i="7"/>
  <c r="D78" i="7"/>
  <c r="D74" i="7"/>
  <c r="D70" i="7"/>
  <c r="D66" i="7"/>
  <c r="D42" i="7"/>
  <c r="D38" i="7"/>
  <c r="H4" i="7"/>
  <c r="G396" i="7"/>
  <c r="G57" i="7"/>
  <c r="G58" i="7" s="1"/>
  <c r="H58" i="7" s="1"/>
  <c r="G337" i="7"/>
  <c r="G73" i="7"/>
  <c r="F52" i="7"/>
  <c r="F46" i="7"/>
  <c r="F41" i="7"/>
  <c r="F36" i="7"/>
  <c r="F30" i="7"/>
  <c r="F25" i="7"/>
  <c r="F20" i="7"/>
  <c r="F14" i="7"/>
  <c r="F9" i="7"/>
  <c r="F451" i="7"/>
  <c r="F447" i="7"/>
  <c r="F443" i="7"/>
  <c r="F439" i="7"/>
  <c r="F435" i="7"/>
  <c r="F431" i="7"/>
  <c r="F427" i="7"/>
  <c r="F423" i="7"/>
  <c r="F419" i="7"/>
  <c r="F415" i="7"/>
  <c r="F411" i="7"/>
  <c r="F407" i="7"/>
  <c r="F403" i="7"/>
  <c r="F399" i="7"/>
  <c r="F395" i="7"/>
  <c r="F391" i="7"/>
  <c r="F387" i="7"/>
  <c r="G388" i="7" s="1"/>
  <c r="F383" i="7"/>
  <c r="F379" i="7"/>
  <c r="F375" i="7"/>
  <c r="G375" i="7" s="1"/>
  <c r="F371" i="7"/>
  <c r="F367" i="7"/>
  <c r="F363" i="7"/>
  <c r="F359" i="7"/>
  <c r="F355" i="7"/>
  <c r="F351" i="7"/>
  <c r="F347" i="7"/>
  <c r="F343" i="7"/>
  <c r="F339" i="7"/>
  <c r="G340" i="7" s="1"/>
  <c r="F335" i="7"/>
  <c r="F331" i="7"/>
  <c r="F327" i="7"/>
  <c r="F323" i="7"/>
  <c r="F319" i="7"/>
  <c r="F315" i="7"/>
  <c r="F311" i="7"/>
  <c r="G311" i="7" s="1"/>
  <c r="F307" i="7"/>
  <c r="F303" i="7"/>
  <c r="G304" i="7" s="1"/>
  <c r="F299" i="7"/>
  <c r="F295" i="7"/>
  <c r="F291" i="7"/>
  <c r="F287" i="7"/>
  <c r="F283" i="7"/>
  <c r="F279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G232" i="7" s="1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1" i="7"/>
  <c r="F167" i="7"/>
  <c r="F163" i="7"/>
  <c r="F159" i="7"/>
  <c r="F155" i="7"/>
  <c r="F151" i="7"/>
  <c r="F147" i="7"/>
  <c r="F143" i="7"/>
  <c r="F139" i="7"/>
  <c r="F135" i="7"/>
  <c r="F131" i="7"/>
  <c r="F127" i="7"/>
  <c r="F123" i="7"/>
  <c r="F119" i="7"/>
  <c r="F115" i="7"/>
  <c r="F111" i="7"/>
  <c r="F107" i="7"/>
  <c r="F103" i="7"/>
  <c r="F99" i="7"/>
  <c r="F95" i="7"/>
  <c r="F91" i="7"/>
  <c r="F87" i="7"/>
  <c r="G87" i="7" s="1"/>
  <c r="F83" i="7"/>
  <c r="G84" i="7" s="1"/>
  <c r="F79" i="7"/>
  <c r="F75" i="7"/>
  <c r="F71" i="7"/>
  <c r="F66" i="7"/>
  <c r="F61" i="7"/>
  <c r="F56" i="7"/>
  <c r="F50" i="7"/>
  <c r="F45" i="7"/>
  <c r="F40" i="7"/>
  <c r="F34" i="7"/>
  <c r="F29" i="7"/>
  <c r="F24" i="7"/>
  <c r="F18" i="7"/>
  <c r="F1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G55" i="7" s="1"/>
  <c r="F59" i="7"/>
  <c r="G59" i="7" s="1"/>
  <c r="F63" i="7"/>
  <c r="F67" i="7"/>
  <c r="F450" i="7"/>
  <c r="F446" i="7"/>
  <c r="F442" i="7"/>
  <c r="F438" i="7"/>
  <c r="F434" i="7"/>
  <c r="F430" i="7"/>
  <c r="F426" i="7"/>
  <c r="F422" i="7"/>
  <c r="F418" i="7"/>
  <c r="F414" i="7"/>
  <c r="G414" i="7" s="1"/>
  <c r="F410" i="7"/>
  <c r="F406" i="7"/>
  <c r="F402" i="7"/>
  <c r="G402" i="7" s="1"/>
  <c r="F398" i="7"/>
  <c r="F394" i="7"/>
  <c r="F390" i="7"/>
  <c r="G390" i="7" s="1"/>
  <c r="F386" i="7"/>
  <c r="F382" i="7"/>
  <c r="G382" i="7" s="1"/>
  <c r="F378" i="7"/>
  <c r="F374" i="7"/>
  <c r="G374" i="7" s="1"/>
  <c r="F370" i="7"/>
  <c r="F366" i="7"/>
  <c r="F362" i="7"/>
  <c r="F358" i="7"/>
  <c r="F354" i="7"/>
  <c r="G354" i="7" s="1"/>
  <c r="H354" i="7" s="1"/>
  <c r="F350" i="7"/>
  <c r="F346" i="7"/>
  <c r="G346" i="7" s="1"/>
  <c r="F342" i="7"/>
  <c r="F338" i="7"/>
  <c r="G338" i="7" s="1"/>
  <c r="F334" i="7"/>
  <c r="G334" i="7" s="1"/>
  <c r="H334" i="7" s="1"/>
  <c r="F330" i="7"/>
  <c r="G330" i="7" s="1"/>
  <c r="F326" i="7"/>
  <c r="G326" i="7" s="1"/>
  <c r="F322" i="7"/>
  <c r="F318" i="7"/>
  <c r="G318" i="7" s="1"/>
  <c r="F314" i="7"/>
  <c r="F310" i="7"/>
  <c r="F306" i="7"/>
  <c r="G306" i="7" s="1"/>
  <c r="F302" i="7"/>
  <c r="F298" i="7"/>
  <c r="F294" i="7"/>
  <c r="F290" i="7"/>
  <c r="F286" i="7"/>
  <c r="F282" i="7"/>
  <c r="F278" i="7"/>
  <c r="F274" i="7"/>
  <c r="F270" i="7"/>
  <c r="F266" i="7"/>
  <c r="F262" i="7"/>
  <c r="F258" i="7"/>
  <c r="F254" i="7"/>
  <c r="F250" i="7"/>
  <c r="F246" i="7"/>
  <c r="F242" i="7"/>
  <c r="F238" i="7"/>
  <c r="F234" i="7"/>
  <c r="G234" i="7" s="1"/>
  <c r="H234" i="7" s="1"/>
  <c r="F230" i="7"/>
  <c r="G230" i="7" s="1"/>
  <c r="F226" i="7"/>
  <c r="F222" i="7"/>
  <c r="F218" i="7"/>
  <c r="F214" i="7"/>
  <c r="F210" i="7"/>
  <c r="F206" i="7"/>
  <c r="F202" i="7"/>
  <c r="F198" i="7"/>
  <c r="F194" i="7"/>
  <c r="F190" i="7"/>
  <c r="F186" i="7"/>
  <c r="F182" i="7"/>
  <c r="F178" i="7"/>
  <c r="F174" i="7"/>
  <c r="F170" i="7"/>
  <c r="F166" i="7"/>
  <c r="F162" i="7"/>
  <c r="F158" i="7"/>
  <c r="F154" i="7"/>
  <c r="F150" i="7"/>
  <c r="F146" i="7"/>
  <c r="F142" i="7"/>
  <c r="F138" i="7"/>
  <c r="F134" i="7"/>
  <c r="F130" i="7"/>
  <c r="F126" i="7"/>
  <c r="F122" i="7"/>
  <c r="F118" i="7"/>
  <c r="F114" i="7"/>
  <c r="F110" i="7"/>
  <c r="F106" i="7"/>
  <c r="F102" i="7"/>
  <c r="F98" i="7"/>
  <c r="F94" i="7"/>
  <c r="F90" i="7"/>
  <c r="F86" i="7"/>
  <c r="G86" i="7" s="1"/>
  <c r="H86" i="7" s="1"/>
  <c r="F82" i="7"/>
  <c r="G82" i="7" s="1"/>
  <c r="H82" i="7" s="1"/>
  <c r="F78" i="7"/>
  <c r="G78" i="7" s="1"/>
  <c r="F74" i="7"/>
  <c r="G74" i="7" s="1"/>
  <c r="H74" i="7" s="1"/>
  <c r="F70" i="7"/>
  <c r="F65" i="7"/>
  <c r="F60" i="7"/>
  <c r="F54" i="7"/>
  <c r="F49" i="7"/>
  <c r="F44" i="7"/>
  <c r="F38" i="7"/>
  <c r="F33" i="7"/>
  <c r="F28" i="7"/>
  <c r="F22" i="7"/>
  <c r="F17" i="7"/>
  <c r="F12" i="7"/>
  <c r="F6" i="7"/>
  <c r="I452" i="7"/>
  <c r="K457" i="7" s="1"/>
  <c r="D426" i="7"/>
  <c r="E425" i="7" s="1"/>
  <c r="D410" i="7"/>
  <c r="E409" i="7" s="1"/>
  <c r="D386" i="7"/>
  <c r="D382" i="7"/>
  <c r="E381" i="7" s="1"/>
  <c r="D366" i="7"/>
  <c r="E365" i="7" s="1"/>
  <c r="D354" i="7"/>
  <c r="E353" i="7" s="1"/>
  <c r="D314" i="7"/>
  <c r="E313" i="7" s="1"/>
  <c r="D298" i="7"/>
  <c r="E297" i="7" s="1"/>
  <c r="D254" i="7"/>
  <c r="E253" i="7" s="1"/>
  <c r="D222" i="7"/>
  <c r="D214" i="7"/>
  <c r="D138" i="7"/>
  <c r="D122" i="7"/>
  <c r="D114" i="7"/>
  <c r="D106" i="7"/>
  <c r="D98" i="7"/>
  <c r="D58" i="7"/>
  <c r="D46" i="7"/>
  <c r="D30" i="7"/>
  <c r="B420" i="6"/>
  <c r="H22" i="6"/>
  <c r="I22" i="6" s="1"/>
  <c r="I49" i="6" s="1"/>
  <c r="F52" i="6" s="1"/>
  <c r="H26" i="6"/>
  <c r="I26" i="6" s="1"/>
  <c r="H30" i="6"/>
  <c r="I30" i="6" s="1"/>
  <c r="H34" i="6"/>
  <c r="I34" i="6" s="1"/>
  <c r="H38" i="6"/>
  <c r="I38" i="6" s="1"/>
  <c r="H42" i="6"/>
  <c r="I42" i="6" s="1"/>
  <c r="B424" i="5"/>
  <c r="J21" i="5"/>
  <c r="G21" i="5"/>
  <c r="K18" i="5"/>
  <c r="L19" i="5"/>
  <c r="M19" i="5" s="1"/>
  <c r="N19" i="5" s="1"/>
  <c r="K19" i="5"/>
  <c r="M18" i="5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L37" i="3"/>
  <c r="K21" i="3"/>
  <c r="J25" i="3"/>
  <c r="K28" i="3"/>
  <c r="J32" i="3"/>
  <c r="J41" i="3"/>
  <c r="K44" i="3"/>
  <c r="G46" i="3"/>
  <c r="G42" i="3"/>
  <c r="G38" i="3"/>
  <c r="G34" i="3"/>
  <c r="G30" i="3"/>
  <c r="G26" i="3"/>
  <c r="G22" i="3"/>
  <c r="L18" i="3"/>
  <c r="L22" i="3"/>
  <c r="L26" i="3"/>
  <c r="L30" i="3"/>
  <c r="M30" i="3" s="1"/>
  <c r="N30" i="3" s="1"/>
  <c r="L34" i="3"/>
  <c r="L38" i="3"/>
  <c r="L42" i="3"/>
  <c r="L46" i="3"/>
  <c r="M46" i="3" s="1"/>
  <c r="N46" i="3" s="1"/>
  <c r="J20" i="3"/>
  <c r="J29" i="3"/>
  <c r="J36" i="3"/>
  <c r="G18" i="3"/>
  <c r="G45" i="3"/>
  <c r="L19" i="3"/>
  <c r="L23" i="3"/>
  <c r="L27" i="3"/>
  <c r="L31" i="3"/>
  <c r="L35" i="3"/>
  <c r="L39" i="3"/>
  <c r="L43" i="3"/>
  <c r="L47" i="3"/>
  <c r="J24" i="3"/>
  <c r="J40" i="3"/>
  <c r="J48" i="3"/>
  <c r="H46" i="3"/>
  <c r="I46" i="3" s="1"/>
  <c r="H44" i="3"/>
  <c r="I44" i="3" s="1"/>
  <c r="H38" i="3"/>
  <c r="I38" i="3" s="1"/>
  <c r="H35" i="3"/>
  <c r="I35" i="3" s="1"/>
  <c r="H33" i="3"/>
  <c r="I33" i="3" s="1"/>
  <c r="H28" i="3"/>
  <c r="I28" i="3" s="1"/>
  <c r="H22" i="3"/>
  <c r="I22" i="3" s="1"/>
  <c r="H19" i="3"/>
  <c r="I19" i="3" s="1"/>
  <c r="H41" i="3"/>
  <c r="I41" i="3" s="1"/>
  <c r="H36" i="3"/>
  <c r="I36" i="3" s="1"/>
  <c r="H27" i="3"/>
  <c r="I27" i="3" s="1"/>
  <c r="H20" i="3"/>
  <c r="I20" i="3" s="1"/>
  <c r="H47" i="3"/>
  <c r="I47" i="3" s="1"/>
  <c r="H37" i="3"/>
  <c r="I37" i="3" s="1"/>
  <c r="H32" i="3"/>
  <c r="I32" i="3" s="1"/>
  <c r="H23" i="3"/>
  <c r="I23" i="3" s="1"/>
  <c r="H48" i="3"/>
  <c r="I48" i="3" s="1"/>
  <c r="H45" i="3"/>
  <c r="I45" i="3" s="1"/>
  <c r="H40" i="3"/>
  <c r="I40" i="3" s="1"/>
  <c r="H34" i="3"/>
  <c r="I34" i="3" s="1"/>
  <c r="H31" i="3"/>
  <c r="I31" i="3" s="1"/>
  <c r="H29" i="3"/>
  <c r="I29" i="3" s="1"/>
  <c r="H24" i="3"/>
  <c r="I24" i="3" s="1"/>
  <c r="H18" i="3"/>
  <c r="I18" i="3" s="1"/>
  <c r="H43" i="3"/>
  <c r="I43" i="3" s="1"/>
  <c r="H30" i="3"/>
  <c r="I30" i="3" s="1"/>
  <c r="H25" i="3"/>
  <c r="I25" i="3" s="1"/>
  <c r="H42" i="3"/>
  <c r="I42" i="3" s="1"/>
  <c r="H39" i="3"/>
  <c r="I39" i="3" s="1"/>
  <c r="H26" i="3"/>
  <c r="I26" i="3" s="1"/>
  <c r="H21" i="3"/>
  <c r="I21" i="3" s="1"/>
  <c r="L18" i="2"/>
  <c r="M18" i="2" s="1"/>
  <c r="N18" i="2" s="1"/>
  <c r="K45" i="2"/>
  <c r="L45" i="2"/>
  <c r="M45" i="2" s="1"/>
  <c r="N45" i="2" s="1"/>
  <c r="K42" i="2"/>
  <c r="L42" i="2"/>
  <c r="M42" i="2" s="1"/>
  <c r="N42" i="2" s="1"/>
  <c r="K34" i="2"/>
  <c r="L34" i="2"/>
  <c r="M34" i="2" s="1"/>
  <c r="N34" i="2" s="1"/>
  <c r="K37" i="2"/>
  <c r="L37" i="2"/>
  <c r="M37" i="2" s="1"/>
  <c r="N37" i="2" s="1"/>
  <c r="K33" i="2"/>
  <c r="L33" i="2"/>
  <c r="M33" i="2" s="1"/>
  <c r="N33" i="2" s="1"/>
  <c r="K25" i="2"/>
  <c r="L25" i="2"/>
  <c r="M25" i="2" s="1"/>
  <c r="N25" i="2" s="1"/>
  <c r="L44" i="2"/>
  <c r="M44" i="2" s="1"/>
  <c r="N44" i="2" s="1"/>
  <c r="K44" i="2"/>
  <c r="L40" i="2"/>
  <c r="M40" i="2" s="1"/>
  <c r="N40" i="2" s="1"/>
  <c r="K40" i="2"/>
  <c r="L32" i="2"/>
  <c r="M32" i="2" s="1"/>
  <c r="N32" i="2" s="1"/>
  <c r="K32" i="2"/>
  <c r="L28" i="2"/>
  <c r="M28" i="2" s="1"/>
  <c r="N28" i="2" s="1"/>
  <c r="K28" i="2"/>
  <c r="L24" i="2"/>
  <c r="M24" i="2" s="1"/>
  <c r="N24" i="2" s="1"/>
  <c r="K24" i="2"/>
  <c r="L20" i="2"/>
  <c r="M20" i="2" s="1"/>
  <c r="N20" i="2" s="1"/>
  <c r="K20" i="2"/>
  <c r="K46" i="2"/>
  <c r="L46" i="2"/>
  <c r="M46" i="2" s="1"/>
  <c r="N46" i="2" s="1"/>
  <c r="K38" i="2"/>
  <c r="L38" i="2"/>
  <c r="M38" i="2" s="1"/>
  <c r="N38" i="2" s="1"/>
  <c r="K30" i="2"/>
  <c r="L30" i="2"/>
  <c r="M30" i="2" s="1"/>
  <c r="N30" i="2" s="1"/>
  <c r="K22" i="2"/>
  <c r="L22" i="2"/>
  <c r="K41" i="2"/>
  <c r="L41" i="2"/>
  <c r="M41" i="2" s="1"/>
  <c r="N41" i="2" s="1"/>
  <c r="K29" i="2"/>
  <c r="L29" i="2"/>
  <c r="M29" i="2" s="1"/>
  <c r="N29" i="2" s="1"/>
  <c r="K21" i="2"/>
  <c r="L21" i="2"/>
  <c r="M21" i="2" s="1"/>
  <c r="N21" i="2" s="1"/>
  <c r="L48" i="2"/>
  <c r="M48" i="2" s="1"/>
  <c r="N48" i="2" s="1"/>
  <c r="K48" i="2"/>
  <c r="L36" i="2"/>
  <c r="M36" i="2" s="1"/>
  <c r="N36" i="2" s="1"/>
  <c r="K36" i="2"/>
  <c r="L47" i="2"/>
  <c r="M47" i="2" s="1"/>
  <c r="N47" i="2" s="1"/>
  <c r="K47" i="2"/>
  <c r="L43" i="2"/>
  <c r="M43" i="2" s="1"/>
  <c r="N43" i="2" s="1"/>
  <c r="K43" i="2"/>
  <c r="L39" i="2"/>
  <c r="M39" i="2" s="1"/>
  <c r="N39" i="2" s="1"/>
  <c r="K39" i="2"/>
  <c r="L35" i="2"/>
  <c r="M35" i="2" s="1"/>
  <c r="N35" i="2" s="1"/>
  <c r="K35" i="2"/>
  <c r="L31" i="2"/>
  <c r="M31" i="2" s="1"/>
  <c r="N31" i="2" s="1"/>
  <c r="K31" i="2"/>
  <c r="L27" i="2"/>
  <c r="M27" i="2" s="1"/>
  <c r="N27" i="2" s="1"/>
  <c r="K27" i="2"/>
  <c r="L23" i="2"/>
  <c r="M23" i="2" s="1"/>
  <c r="N23" i="2" s="1"/>
  <c r="K23" i="2"/>
  <c r="L19" i="2"/>
  <c r="M19" i="2" s="1"/>
  <c r="K19" i="2"/>
  <c r="K26" i="2"/>
  <c r="L26" i="2"/>
  <c r="M26" i="2" s="1"/>
  <c r="N26" i="2" s="1"/>
  <c r="H44" i="2"/>
  <c r="H36" i="2"/>
  <c r="H28" i="2"/>
  <c r="H20" i="2"/>
  <c r="I20" i="2" s="1"/>
  <c r="H48" i="2"/>
  <c r="H40" i="2"/>
  <c r="I40" i="2" s="1"/>
  <c r="H32" i="2"/>
  <c r="H24" i="2"/>
  <c r="N19" i="2"/>
  <c r="M22" i="2"/>
  <c r="N22" i="2" s="1"/>
  <c r="M19" i="3"/>
  <c r="N19" i="3" s="1"/>
  <c r="M21" i="3"/>
  <c r="N21" i="3" s="1"/>
  <c r="M22" i="3"/>
  <c r="N22" i="3" s="1"/>
  <c r="M23" i="3"/>
  <c r="N23" i="3" s="1"/>
  <c r="M26" i="3"/>
  <c r="N26" i="3" s="1"/>
  <c r="M27" i="3"/>
  <c r="N27" i="3" s="1"/>
  <c r="M28" i="3"/>
  <c r="N28" i="3" s="1"/>
  <c r="M31" i="3"/>
  <c r="N31" i="3" s="1"/>
  <c r="M33" i="3"/>
  <c r="N33" i="3" s="1"/>
  <c r="M34" i="3"/>
  <c r="N34" i="3" s="1"/>
  <c r="M35" i="3"/>
  <c r="N35" i="3" s="1"/>
  <c r="M37" i="3"/>
  <c r="N37" i="3" s="1"/>
  <c r="M38" i="3"/>
  <c r="N38" i="3" s="1"/>
  <c r="M39" i="3"/>
  <c r="N39" i="3" s="1"/>
  <c r="M42" i="3"/>
  <c r="N42" i="3" s="1"/>
  <c r="M43" i="3"/>
  <c r="N43" i="3" s="1"/>
  <c r="M44" i="3"/>
  <c r="N44" i="3" s="1"/>
  <c r="M45" i="3"/>
  <c r="N45" i="3" s="1"/>
  <c r="M47" i="3"/>
  <c r="N47" i="3" s="1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C451" i="4"/>
  <c r="F35" i="4"/>
  <c r="F31" i="4"/>
  <c r="F27" i="4"/>
  <c r="F23" i="4"/>
  <c r="F19" i="4"/>
  <c r="F15" i="4"/>
  <c r="F11" i="4"/>
  <c r="F7" i="4"/>
  <c r="J13" i="4"/>
  <c r="J9" i="4"/>
  <c r="J5" i="4"/>
  <c r="J33" i="4"/>
  <c r="J29" i="4"/>
  <c r="J25" i="4"/>
  <c r="J21" i="4"/>
  <c r="J17" i="4"/>
  <c r="J450" i="4"/>
  <c r="J446" i="4"/>
  <c r="J442" i="4"/>
  <c r="J438" i="4"/>
  <c r="J434" i="4"/>
  <c r="J430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R61" i="4"/>
  <c r="R65" i="4"/>
  <c r="R69" i="4"/>
  <c r="R73" i="4"/>
  <c r="R77" i="4"/>
  <c r="R81" i="4"/>
  <c r="R85" i="4"/>
  <c r="R89" i="4"/>
  <c r="R93" i="4"/>
  <c r="R97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R173" i="4"/>
  <c r="R177" i="4"/>
  <c r="R181" i="4"/>
  <c r="R185" i="4"/>
  <c r="R189" i="4"/>
  <c r="R193" i="4"/>
  <c r="R197" i="4"/>
  <c r="R201" i="4"/>
  <c r="R205" i="4"/>
  <c r="R209" i="4"/>
  <c r="R213" i="4"/>
  <c r="R217" i="4"/>
  <c r="R221" i="4"/>
  <c r="R225" i="4"/>
  <c r="R229" i="4"/>
  <c r="R233" i="4"/>
  <c r="R237" i="4"/>
  <c r="R241" i="4"/>
  <c r="R245" i="4"/>
  <c r="R249" i="4"/>
  <c r="R253" i="4"/>
  <c r="R257" i="4"/>
  <c r="R261" i="4"/>
  <c r="R265" i="4"/>
  <c r="R269" i="4"/>
  <c r="R273" i="4"/>
  <c r="R277" i="4"/>
  <c r="R281" i="4"/>
  <c r="R285" i="4"/>
  <c r="R289" i="4"/>
  <c r="R293" i="4"/>
  <c r="R297" i="4"/>
  <c r="R301" i="4"/>
  <c r="R305" i="4"/>
  <c r="R309" i="4"/>
  <c r="R313" i="4"/>
  <c r="R317" i="4"/>
  <c r="R321" i="4"/>
  <c r="R325" i="4"/>
  <c r="R329" i="4"/>
  <c r="R333" i="4"/>
  <c r="R337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278" i="4"/>
  <c r="R282" i="4"/>
  <c r="R286" i="4"/>
  <c r="R290" i="4"/>
  <c r="R294" i="4"/>
  <c r="R298" i="4"/>
  <c r="R302" i="4"/>
  <c r="R306" i="4"/>
  <c r="R310" i="4"/>
  <c r="R314" i="4"/>
  <c r="R318" i="4"/>
  <c r="R322" i="4"/>
  <c r="R326" i="4"/>
  <c r="R330" i="4"/>
  <c r="R334" i="4"/>
  <c r="R338" i="4"/>
  <c r="R11" i="4"/>
  <c r="R15" i="4"/>
  <c r="R19" i="4"/>
  <c r="R23" i="4"/>
  <c r="R27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R175" i="4"/>
  <c r="R179" i="4"/>
  <c r="R183" i="4"/>
  <c r="R187" i="4"/>
  <c r="R191" i="4"/>
  <c r="R195" i="4"/>
  <c r="R199" i="4"/>
  <c r="R203" i="4"/>
  <c r="R207" i="4"/>
  <c r="R211" i="4"/>
  <c r="R215" i="4"/>
  <c r="R219" i="4"/>
  <c r="R223" i="4"/>
  <c r="R227" i="4"/>
  <c r="R231" i="4"/>
  <c r="R235" i="4"/>
  <c r="R239" i="4"/>
  <c r="R243" i="4"/>
  <c r="R247" i="4"/>
  <c r="R251" i="4"/>
  <c r="R255" i="4"/>
  <c r="R259" i="4"/>
  <c r="R263" i="4"/>
  <c r="R267" i="4"/>
  <c r="R271" i="4"/>
  <c r="R275" i="4"/>
  <c r="R279" i="4"/>
  <c r="R283" i="4"/>
  <c r="R287" i="4"/>
  <c r="R291" i="4"/>
  <c r="R295" i="4"/>
  <c r="R299" i="4"/>
  <c r="R303" i="4"/>
  <c r="R307" i="4"/>
  <c r="R311" i="4"/>
  <c r="R315" i="4"/>
  <c r="R319" i="4"/>
  <c r="R323" i="4"/>
  <c r="R327" i="4"/>
  <c r="R331" i="4"/>
  <c r="R335" i="4"/>
  <c r="R339" i="4"/>
  <c r="R8" i="4"/>
  <c r="R24" i="4"/>
  <c r="R40" i="4"/>
  <c r="R56" i="4"/>
  <c r="R72" i="4"/>
  <c r="R88" i="4"/>
  <c r="R104" i="4"/>
  <c r="R120" i="4"/>
  <c r="R136" i="4"/>
  <c r="R152" i="4"/>
  <c r="R168" i="4"/>
  <c r="R184" i="4"/>
  <c r="R200" i="4"/>
  <c r="R216" i="4"/>
  <c r="R232" i="4"/>
  <c r="R248" i="4"/>
  <c r="R264" i="4"/>
  <c r="R280" i="4"/>
  <c r="R296" i="4"/>
  <c r="R312" i="4"/>
  <c r="R328" i="4"/>
  <c r="R341" i="4"/>
  <c r="R345" i="4"/>
  <c r="R349" i="4"/>
  <c r="R353" i="4"/>
  <c r="R357" i="4"/>
  <c r="R361" i="4"/>
  <c r="R365" i="4"/>
  <c r="R369" i="4"/>
  <c r="R373" i="4"/>
  <c r="R377" i="4"/>
  <c r="R381" i="4"/>
  <c r="R385" i="4"/>
  <c r="R389" i="4"/>
  <c r="R393" i="4"/>
  <c r="R397" i="4"/>
  <c r="R401" i="4"/>
  <c r="R405" i="4"/>
  <c r="R409" i="4"/>
  <c r="R413" i="4"/>
  <c r="R417" i="4"/>
  <c r="R421" i="4"/>
  <c r="R425" i="4"/>
  <c r="R429" i="4"/>
  <c r="R433" i="4"/>
  <c r="R437" i="4"/>
  <c r="R441" i="4"/>
  <c r="R445" i="4"/>
  <c r="R449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R12" i="4"/>
  <c r="R28" i="4"/>
  <c r="R44" i="4"/>
  <c r="R60" i="4"/>
  <c r="R76" i="4"/>
  <c r="R92" i="4"/>
  <c r="R108" i="4"/>
  <c r="R124" i="4"/>
  <c r="R140" i="4"/>
  <c r="R156" i="4"/>
  <c r="R172" i="4"/>
  <c r="R188" i="4"/>
  <c r="R204" i="4"/>
  <c r="R220" i="4"/>
  <c r="R236" i="4"/>
  <c r="R252" i="4"/>
  <c r="R268" i="4"/>
  <c r="R284" i="4"/>
  <c r="R300" i="4"/>
  <c r="R316" i="4"/>
  <c r="R332" i="4"/>
  <c r="R342" i="4"/>
  <c r="R346" i="4"/>
  <c r="R350" i="4"/>
  <c r="R354" i="4"/>
  <c r="R358" i="4"/>
  <c r="R362" i="4"/>
  <c r="R366" i="4"/>
  <c r="R370" i="4"/>
  <c r="R374" i="4"/>
  <c r="R378" i="4"/>
  <c r="R382" i="4"/>
  <c r="R386" i="4"/>
  <c r="R390" i="4"/>
  <c r="R394" i="4"/>
  <c r="R398" i="4"/>
  <c r="R402" i="4"/>
  <c r="R406" i="4"/>
  <c r="R410" i="4"/>
  <c r="R414" i="4"/>
  <c r="R418" i="4"/>
  <c r="R422" i="4"/>
  <c r="R426" i="4"/>
  <c r="R430" i="4"/>
  <c r="R434" i="4"/>
  <c r="R438" i="4"/>
  <c r="R442" i="4"/>
  <c r="R446" i="4"/>
  <c r="R450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R36" i="4"/>
  <c r="R68" i="4"/>
  <c r="R100" i="4"/>
  <c r="R132" i="4"/>
  <c r="R164" i="4"/>
  <c r="R196" i="4"/>
  <c r="R228" i="4"/>
  <c r="R260" i="4"/>
  <c r="R292" i="4"/>
  <c r="R324" i="4"/>
  <c r="R344" i="4"/>
  <c r="R352" i="4"/>
  <c r="R360" i="4"/>
  <c r="R368" i="4"/>
  <c r="R376" i="4"/>
  <c r="R384" i="4"/>
  <c r="R392" i="4"/>
  <c r="R400" i="4"/>
  <c r="R408" i="4"/>
  <c r="R416" i="4"/>
  <c r="R424" i="4"/>
  <c r="R432" i="4"/>
  <c r="R440" i="4"/>
  <c r="R448" i="4"/>
  <c r="Q12" i="4"/>
  <c r="Q20" i="4"/>
  <c r="Q28" i="4"/>
  <c r="Q36" i="4"/>
  <c r="Q44" i="4"/>
  <c r="Q52" i="4"/>
  <c r="Q60" i="4"/>
  <c r="Q68" i="4"/>
  <c r="Q76" i="4"/>
  <c r="Q84" i="4"/>
  <c r="Q92" i="4"/>
  <c r="Q100" i="4"/>
  <c r="Q108" i="4"/>
  <c r="Q116" i="4"/>
  <c r="Q124" i="4"/>
  <c r="Q132" i="4"/>
  <c r="Q140" i="4"/>
  <c r="Q148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R16" i="4"/>
  <c r="R48" i="4"/>
  <c r="R80" i="4"/>
  <c r="R112" i="4"/>
  <c r="R144" i="4"/>
  <c r="R176" i="4"/>
  <c r="R208" i="4"/>
  <c r="R240" i="4"/>
  <c r="R272" i="4"/>
  <c r="R304" i="4"/>
  <c r="R336" i="4"/>
  <c r="R347" i="4"/>
  <c r="R355" i="4"/>
  <c r="R363" i="4"/>
  <c r="R371" i="4"/>
  <c r="R379" i="4"/>
  <c r="R387" i="4"/>
  <c r="R395" i="4"/>
  <c r="R403" i="4"/>
  <c r="R411" i="4"/>
  <c r="R419" i="4"/>
  <c r="R427" i="4"/>
  <c r="R435" i="4"/>
  <c r="R443" i="4"/>
  <c r="Q7" i="4"/>
  <c r="Q15" i="4"/>
  <c r="Q23" i="4"/>
  <c r="Q31" i="4"/>
  <c r="Q39" i="4"/>
  <c r="Q47" i="4"/>
  <c r="Q55" i="4"/>
  <c r="Q63" i="4"/>
  <c r="Q71" i="4"/>
  <c r="Q79" i="4"/>
  <c r="Q87" i="4"/>
  <c r="Q95" i="4"/>
  <c r="Q103" i="4"/>
  <c r="Q111" i="4"/>
  <c r="Q119" i="4"/>
  <c r="Q127" i="4"/>
  <c r="Q135" i="4"/>
  <c r="Q143" i="4"/>
  <c r="Q151" i="4"/>
  <c r="Q156" i="4"/>
  <c r="Q160" i="4"/>
  <c r="Q164" i="4"/>
  <c r="Q168" i="4"/>
  <c r="Q172" i="4"/>
  <c r="Q176" i="4"/>
  <c r="Q180" i="4"/>
  <c r="Q184" i="4"/>
  <c r="Q188" i="4"/>
  <c r="Q192" i="4"/>
  <c r="Q196" i="4"/>
  <c r="Q200" i="4"/>
  <c r="Q204" i="4"/>
  <c r="Q208" i="4"/>
  <c r="Q212" i="4"/>
  <c r="Q216" i="4"/>
  <c r="Q220" i="4"/>
  <c r="Q224" i="4"/>
  <c r="Q228" i="4"/>
  <c r="Q232" i="4"/>
  <c r="Q236" i="4"/>
  <c r="Q240" i="4"/>
  <c r="Q244" i="4"/>
  <c r="Q248" i="4"/>
  <c r="Q252" i="4"/>
  <c r="Q256" i="4"/>
  <c r="Q260" i="4"/>
  <c r="Q264" i="4"/>
  <c r="Q268" i="4"/>
  <c r="Q272" i="4"/>
  <c r="Q276" i="4"/>
  <c r="Q280" i="4"/>
  <c r="Q284" i="4"/>
  <c r="Q288" i="4"/>
  <c r="Q292" i="4"/>
  <c r="Q296" i="4"/>
  <c r="Q300" i="4"/>
  <c r="Q304" i="4"/>
  <c r="Q308" i="4"/>
  <c r="Q312" i="4"/>
  <c r="Q316" i="4"/>
  <c r="Q320" i="4"/>
  <c r="Q324" i="4"/>
  <c r="R20" i="4"/>
  <c r="R84" i="4"/>
  <c r="R32" i="4"/>
  <c r="R96" i="4"/>
  <c r="R160" i="4"/>
  <c r="R224" i="4"/>
  <c r="R288" i="4"/>
  <c r="R343" i="4"/>
  <c r="R359" i="4"/>
  <c r="R375" i="4"/>
  <c r="R391" i="4"/>
  <c r="R407" i="4"/>
  <c r="R423" i="4"/>
  <c r="R439" i="4"/>
  <c r="Q11" i="4"/>
  <c r="Q27" i="4"/>
  <c r="Q43" i="4"/>
  <c r="Q59" i="4"/>
  <c r="Q75" i="4"/>
  <c r="Q91" i="4"/>
  <c r="Q107" i="4"/>
  <c r="Q123" i="4"/>
  <c r="Q139" i="4"/>
  <c r="Q154" i="4"/>
  <c r="Q162" i="4"/>
  <c r="Q170" i="4"/>
  <c r="Q178" i="4"/>
  <c r="Q186" i="4"/>
  <c r="Q194" i="4"/>
  <c r="Q202" i="4"/>
  <c r="Q210" i="4"/>
  <c r="Q218" i="4"/>
  <c r="Q226" i="4"/>
  <c r="Q234" i="4"/>
  <c r="Q242" i="4"/>
  <c r="Q250" i="4"/>
  <c r="Q258" i="4"/>
  <c r="Q266" i="4"/>
  <c r="Q274" i="4"/>
  <c r="Q282" i="4"/>
  <c r="Q290" i="4"/>
  <c r="Q298" i="4"/>
  <c r="Q306" i="4"/>
  <c r="Q314" i="4"/>
  <c r="Q322" i="4"/>
  <c r="Q327" i="4"/>
  <c r="Q331" i="4"/>
  <c r="Q335" i="4"/>
  <c r="Q339" i="4"/>
  <c r="Q343" i="4"/>
  <c r="Q347" i="4"/>
  <c r="Q351" i="4"/>
  <c r="Q355" i="4"/>
  <c r="Q359" i="4"/>
  <c r="Q363" i="4"/>
  <c r="Q367" i="4"/>
  <c r="Q371" i="4"/>
  <c r="Q375" i="4"/>
  <c r="Q379" i="4"/>
  <c r="Q383" i="4"/>
  <c r="Q387" i="4"/>
  <c r="Q391" i="4"/>
  <c r="Q395" i="4"/>
  <c r="Q399" i="4"/>
  <c r="Q403" i="4"/>
  <c r="Q407" i="4"/>
  <c r="Q411" i="4"/>
  <c r="Q415" i="4"/>
  <c r="Q419" i="4"/>
  <c r="Q423" i="4"/>
  <c r="Q427" i="4"/>
  <c r="Q431" i="4"/>
  <c r="Q435" i="4"/>
  <c r="Q439" i="4"/>
  <c r="Q443" i="4"/>
  <c r="Q447" i="4"/>
  <c r="Q6" i="4"/>
  <c r="P9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193" i="4"/>
  <c r="P197" i="4"/>
  <c r="P201" i="4"/>
  <c r="P205" i="4"/>
  <c r="P209" i="4"/>
  <c r="P213" i="4"/>
  <c r="P217" i="4"/>
  <c r="P221" i="4"/>
  <c r="P225" i="4"/>
  <c r="P229" i="4"/>
  <c r="P233" i="4"/>
  <c r="P237" i="4"/>
  <c r="P241" i="4"/>
  <c r="P245" i="4"/>
  <c r="P249" i="4"/>
  <c r="P253" i="4"/>
  <c r="P257" i="4"/>
  <c r="P261" i="4"/>
  <c r="P265" i="4"/>
  <c r="P269" i="4"/>
  <c r="P273" i="4"/>
  <c r="P277" i="4"/>
  <c r="P281" i="4"/>
  <c r="P285" i="4"/>
  <c r="P289" i="4"/>
  <c r="P293" i="4"/>
  <c r="P297" i="4"/>
  <c r="P301" i="4"/>
  <c r="P305" i="4"/>
  <c r="P309" i="4"/>
  <c r="P313" i="4"/>
  <c r="P317" i="4"/>
  <c r="P321" i="4"/>
  <c r="P325" i="4"/>
  <c r="P329" i="4"/>
  <c r="P333" i="4"/>
  <c r="P337" i="4"/>
  <c r="P341" i="4"/>
  <c r="P345" i="4"/>
  <c r="P349" i="4"/>
  <c r="P353" i="4"/>
  <c r="P357" i="4"/>
  <c r="P361" i="4"/>
  <c r="P365" i="4"/>
  <c r="P369" i="4"/>
  <c r="P373" i="4"/>
  <c r="P377" i="4"/>
  <c r="P381" i="4"/>
  <c r="P385" i="4"/>
  <c r="R52" i="4"/>
  <c r="R116" i="4"/>
  <c r="R180" i="4"/>
  <c r="R244" i="4"/>
  <c r="R308" i="4"/>
  <c r="R348" i="4"/>
  <c r="R364" i="4"/>
  <c r="R380" i="4"/>
  <c r="R396" i="4"/>
  <c r="R412" i="4"/>
  <c r="R428" i="4"/>
  <c r="R444" i="4"/>
  <c r="Q16" i="4"/>
  <c r="Q32" i="4"/>
  <c r="Q48" i="4"/>
  <c r="Q64" i="4"/>
  <c r="Q80" i="4"/>
  <c r="Q96" i="4"/>
  <c r="Q112" i="4"/>
  <c r="Q128" i="4"/>
  <c r="Q144" i="4"/>
  <c r="Q157" i="4"/>
  <c r="Q165" i="4"/>
  <c r="Q173" i="4"/>
  <c r="Q181" i="4"/>
  <c r="Q189" i="4"/>
  <c r="Q197" i="4"/>
  <c r="Q205" i="4"/>
  <c r="Q213" i="4"/>
  <c r="Q221" i="4"/>
  <c r="Q229" i="4"/>
  <c r="Q237" i="4"/>
  <c r="Q245" i="4"/>
  <c r="Q253" i="4"/>
  <c r="Q261" i="4"/>
  <c r="Q269" i="4"/>
  <c r="Q277" i="4"/>
  <c r="Q285" i="4"/>
  <c r="Q293" i="4"/>
  <c r="Q301" i="4"/>
  <c r="Q309" i="4"/>
  <c r="Q317" i="4"/>
  <c r="Q323" i="4"/>
  <c r="Q328" i="4"/>
  <c r="Q332" i="4"/>
  <c r="Q336" i="4"/>
  <c r="Q340" i="4"/>
  <c r="Q344" i="4"/>
  <c r="Q348" i="4"/>
  <c r="Q352" i="4"/>
  <c r="Q356" i="4"/>
  <c r="Q360" i="4"/>
  <c r="Q364" i="4"/>
  <c r="Q368" i="4"/>
  <c r="Q372" i="4"/>
  <c r="Q376" i="4"/>
  <c r="Q380" i="4"/>
  <c r="Q384" i="4"/>
  <c r="Q388" i="4"/>
  <c r="Q392" i="4"/>
  <c r="Q396" i="4"/>
  <c r="Q400" i="4"/>
  <c r="Q404" i="4"/>
  <c r="Q408" i="4"/>
  <c r="Q412" i="4"/>
  <c r="Q416" i="4"/>
  <c r="Q420" i="4"/>
  <c r="Q424" i="4"/>
  <c r="Q428" i="4"/>
  <c r="Q432" i="4"/>
  <c r="Q436" i="4"/>
  <c r="Q440" i="4"/>
  <c r="Q444" i="4"/>
  <c r="Q448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2" i="4"/>
  <c r="P266" i="4"/>
  <c r="P270" i="4"/>
  <c r="P274" i="4"/>
  <c r="P278" i="4"/>
  <c r="P282" i="4"/>
  <c r="P286" i="4"/>
  <c r="P290" i="4"/>
  <c r="P294" i="4"/>
  <c r="P298" i="4"/>
  <c r="P302" i="4"/>
  <c r="P306" i="4"/>
  <c r="P310" i="4"/>
  <c r="P314" i="4"/>
  <c r="P318" i="4"/>
  <c r="P322" i="4"/>
  <c r="P326" i="4"/>
  <c r="P330" i="4"/>
  <c r="P334" i="4"/>
  <c r="P338" i="4"/>
  <c r="P342" i="4"/>
  <c r="P346" i="4"/>
  <c r="P350" i="4"/>
  <c r="P354" i="4"/>
  <c r="P358" i="4"/>
  <c r="P362" i="4"/>
  <c r="P366" i="4"/>
  <c r="P370" i="4"/>
  <c r="P374" i="4"/>
  <c r="P378" i="4"/>
  <c r="P382" i="4"/>
  <c r="P386" i="4"/>
  <c r="R64" i="4"/>
  <c r="R128" i="4"/>
  <c r="R148" i="4"/>
  <c r="R276" i="4"/>
  <c r="R356" i="4"/>
  <c r="R388" i="4"/>
  <c r="R420" i="4"/>
  <c r="Q8" i="4"/>
  <c r="Q40" i="4"/>
  <c r="Q72" i="4"/>
  <c r="Q104" i="4"/>
  <c r="Q136" i="4"/>
  <c r="Q161" i="4"/>
  <c r="Q177" i="4"/>
  <c r="Q193" i="4"/>
  <c r="Q209" i="4"/>
  <c r="Q225" i="4"/>
  <c r="Q241" i="4"/>
  <c r="Q257" i="4"/>
  <c r="Q273" i="4"/>
  <c r="Q289" i="4"/>
  <c r="Q305" i="4"/>
  <c r="R192" i="4"/>
  <c r="R320" i="4"/>
  <c r="R367" i="4"/>
  <c r="R399" i="4"/>
  <c r="R431" i="4"/>
  <c r="Q19" i="4"/>
  <c r="Q51" i="4"/>
  <c r="Q83" i="4"/>
  <c r="Q115" i="4"/>
  <c r="Q147" i="4"/>
  <c r="Q166" i="4"/>
  <c r="Q182" i="4"/>
  <c r="Q198" i="4"/>
  <c r="Q214" i="4"/>
  <c r="Q230" i="4"/>
  <c r="Q246" i="4"/>
  <c r="Q262" i="4"/>
  <c r="Q278" i="4"/>
  <c r="Q294" i="4"/>
  <c r="Q310" i="4"/>
  <c r="Q325" i="4"/>
  <c r="Q333" i="4"/>
  <c r="Q341" i="4"/>
  <c r="Q349" i="4"/>
  <c r="Q357" i="4"/>
  <c r="Q365" i="4"/>
  <c r="Q373" i="4"/>
  <c r="Q381" i="4"/>
  <c r="Q389" i="4"/>
  <c r="Q397" i="4"/>
  <c r="Q405" i="4"/>
  <c r="Q413" i="4"/>
  <c r="Q421" i="4"/>
  <c r="Q429" i="4"/>
  <c r="Q437" i="4"/>
  <c r="Q445" i="4"/>
  <c r="P7" i="4"/>
  <c r="P15" i="4"/>
  <c r="P23" i="4"/>
  <c r="P31" i="4"/>
  <c r="P39" i="4"/>
  <c r="P47" i="4"/>
  <c r="P55" i="4"/>
  <c r="P63" i="4"/>
  <c r="P71" i="4"/>
  <c r="P79" i="4"/>
  <c r="P87" i="4"/>
  <c r="P95" i="4"/>
  <c r="P103" i="4"/>
  <c r="P111" i="4"/>
  <c r="P119" i="4"/>
  <c r="P127" i="4"/>
  <c r="P135" i="4"/>
  <c r="P143" i="4"/>
  <c r="P151" i="4"/>
  <c r="P159" i="4"/>
  <c r="P167" i="4"/>
  <c r="P175" i="4"/>
  <c r="P183" i="4"/>
  <c r="P191" i="4"/>
  <c r="P199" i="4"/>
  <c r="P207" i="4"/>
  <c r="P215" i="4"/>
  <c r="P223" i="4"/>
  <c r="P231" i="4"/>
  <c r="P239" i="4"/>
  <c r="P247" i="4"/>
  <c r="P255" i="4"/>
  <c r="P263" i="4"/>
  <c r="P271" i="4"/>
  <c r="P279" i="4"/>
  <c r="P287" i="4"/>
  <c r="P295" i="4"/>
  <c r="P303" i="4"/>
  <c r="P311" i="4"/>
  <c r="P319" i="4"/>
  <c r="P327" i="4"/>
  <c r="P335" i="4"/>
  <c r="P343" i="4"/>
  <c r="P351" i="4"/>
  <c r="P359" i="4"/>
  <c r="P367" i="4"/>
  <c r="P375" i="4"/>
  <c r="P383" i="4"/>
  <c r="P389" i="4"/>
  <c r="P393" i="4"/>
  <c r="P397" i="4"/>
  <c r="P401" i="4"/>
  <c r="P405" i="4"/>
  <c r="P409" i="4"/>
  <c r="P413" i="4"/>
  <c r="P417" i="4"/>
  <c r="P421" i="4"/>
  <c r="P425" i="4"/>
  <c r="P429" i="4"/>
  <c r="P433" i="4"/>
  <c r="P437" i="4"/>
  <c r="P441" i="4"/>
  <c r="P445" i="4"/>
  <c r="P449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6" i="4"/>
  <c r="O210" i="4"/>
  <c r="O214" i="4"/>
  <c r="O218" i="4"/>
  <c r="O222" i="4"/>
  <c r="O226" i="4"/>
  <c r="O230" i="4"/>
  <c r="O234" i="4"/>
  <c r="O238" i="4"/>
  <c r="O242" i="4"/>
  <c r="O246" i="4"/>
  <c r="O250" i="4"/>
  <c r="O254" i="4"/>
  <c r="O258" i="4"/>
  <c r="O262" i="4"/>
  <c r="O266" i="4"/>
  <c r="O270" i="4"/>
  <c r="O274" i="4"/>
  <c r="O278" i="4"/>
  <c r="O282" i="4"/>
  <c r="O286" i="4"/>
  <c r="R212" i="4"/>
  <c r="R340" i="4"/>
  <c r="R372" i="4"/>
  <c r="R404" i="4"/>
  <c r="R436" i="4"/>
  <c r="Q24" i="4"/>
  <c r="Q56" i="4"/>
  <c r="Q88" i="4"/>
  <c r="Q120" i="4"/>
  <c r="Q152" i="4"/>
  <c r="Q169" i="4"/>
  <c r="Q185" i="4"/>
  <c r="Q201" i="4"/>
  <c r="Q217" i="4"/>
  <c r="Q233" i="4"/>
  <c r="Q249" i="4"/>
  <c r="Q265" i="4"/>
  <c r="Q281" i="4"/>
  <c r="Q297" i="4"/>
  <c r="Q313" i="4"/>
  <c r="Q326" i="4"/>
  <c r="Q334" i="4"/>
  <c r="Q342" i="4"/>
  <c r="Q350" i="4"/>
  <c r="Q358" i="4"/>
  <c r="Q366" i="4"/>
  <c r="Q374" i="4"/>
  <c r="Q382" i="4"/>
  <c r="Q390" i="4"/>
  <c r="Q398" i="4"/>
  <c r="Q406" i="4"/>
  <c r="Q414" i="4"/>
  <c r="Q422" i="4"/>
  <c r="Q430" i="4"/>
  <c r="Q438" i="4"/>
  <c r="Q446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P120" i="4"/>
  <c r="P128" i="4"/>
  <c r="P136" i="4"/>
  <c r="P144" i="4"/>
  <c r="P152" i="4"/>
  <c r="P160" i="4"/>
  <c r="P168" i="4"/>
  <c r="P176" i="4"/>
  <c r="P184" i="4"/>
  <c r="P192" i="4"/>
  <c r="P200" i="4"/>
  <c r="P208" i="4"/>
  <c r="P216" i="4"/>
  <c r="P224" i="4"/>
  <c r="P232" i="4"/>
  <c r="P240" i="4"/>
  <c r="P248" i="4"/>
  <c r="P256" i="4"/>
  <c r="P264" i="4"/>
  <c r="P272" i="4"/>
  <c r="P280" i="4"/>
  <c r="P288" i="4"/>
  <c r="P296" i="4"/>
  <c r="P304" i="4"/>
  <c r="P312" i="4"/>
  <c r="P320" i="4"/>
  <c r="P328" i="4"/>
  <c r="P336" i="4"/>
  <c r="P344" i="4"/>
  <c r="P352" i="4"/>
  <c r="P360" i="4"/>
  <c r="P368" i="4"/>
  <c r="P376" i="4"/>
  <c r="P384" i="4"/>
  <c r="P390" i="4"/>
  <c r="P394" i="4"/>
  <c r="P398" i="4"/>
  <c r="P402" i="4"/>
  <c r="P406" i="4"/>
  <c r="P410" i="4"/>
  <c r="P414" i="4"/>
  <c r="P418" i="4"/>
  <c r="P422" i="4"/>
  <c r="P426" i="4"/>
  <c r="P430" i="4"/>
  <c r="P434" i="4"/>
  <c r="P438" i="4"/>
  <c r="P442" i="4"/>
  <c r="P446" i="4"/>
  <c r="P450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R256" i="4"/>
  <c r="R351" i="4"/>
  <c r="R383" i="4"/>
  <c r="R415" i="4"/>
  <c r="R447" i="4"/>
  <c r="Q35" i="4"/>
  <c r="Q67" i="4"/>
  <c r="Q99" i="4"/>
  <c r="Q131" i="4"/>
  <c r="Q158" i="4"/>
  <c r="Q174" i="4"/>
  <c r="Q190" i="4"/>
  <c r="Q206" i="4"/>
  <c r="Q222" i="4"/>
  <c r="Q238" i="4"/>
  <c r="Q254" i="4"/>
  <c r="Q270" i="4"/>
  <c r="Q286" i="4"/>
  <c r="Q302" i="4"/>
  <c r="Q318" i="4"/>
  <c r="Q337" i="4"/>
  <c r="Q353" i="4"/>
  <c r="Q369" i="4"/>
  <c r="Q385" i="4"/>
  <c r="Q401" i="4"/>
  <c r="Q417" i="4"/>
  <c r="Q433" i="4"/>
  <c r="Q449" i="4"/>
  <c r="P19" i="4"/>
  <c r="P35" i="4"/>
  <c r="P51" i="4"/>
  <c r="P67" i="4"/>
  <c r="P83" i="4"/>
  <c r="P99" i="4"/>
  <c r="P115" i="4"/>
  <c r="P131" i="4"/>
  <c r="P147" i="4"/>
  <c r="P163" i="4"/>
  <c r="P179" i="4"/>
  <c r="P195" i="4"/>
  <c r="P211" i="4"/>
  <c r="P227" i="4"/>
  <c r="P243" i="4"/>
  <c r="P259" i="4"/>
  <c r="P275" i="4"/>
  <c r="P291" i="4"/>
  <c r="P307" i="4"/>
  <c r="P323" i="4"/>
  <c r="P339" i="4"/>
  <c r="P355" i="4"/>
  <c r="P371" i="4"/>
  <c r="P387" i="4"/>
  <c r="P395" i="4"/>
  <c r="P403" i="4"/>
  <c r="P411" i="4"/>
  <c r="P419" i="4"/>
  <c r="P427" i="4"/>
  <c r="P435" i="4"/>
  <c r="P443" i="4"/>
  <c r="P5" i="4"/>
  <c r="O12" i="4"/>
  <c r="O20" i="4"/>
  <c r="O28" i="4"/>
  <c r="O36" i="4"/>
  <c r="O44" i="4"/>
  <c r="O52" i="4"/>
  <c r="O60" i="4"/>
  <c r="O68" i="4"/>
  <c r="O76" i="4"/>
  <c r="O84" i="4"/>
  <c r="O92" i="4"/>
  <c r="O100" i="4"/>
  <c r="O108" i="4"/>
  <c r="O116" i="4"/>
  <c r="O124" i="4"/>
  <c r="O132" i="4"/>
  <c r="O140" i="4"/>
  <c r="O148" i="4"/>
  <c r="O156" i="4"/>
  <c r="O164" i="4"/>
  <c r="O172" i="4"/>
  <c r="O180" i="4"/>
  <c r="O188" i="4"/>
  <c r="O196" i="4"/>
  <c r="O204" i="4"/>
  <c r="O212" i="4"/>
  <c r="O220" i="4"/>
  <c r="O228" i="4"/>
  <c r="O236" i="4"/>
  <c r="O244" i="4"/>
  <c r="O252" i="4"/>
  <c r="O260" i="4"/>
  <c r="O268" i="4"/>
  <c r="O276" i="4"/>
  <c r="O284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Q321" i="4"/>
  <c r="Q338" i="4"/>
  <c r="Q354" i="4"/>
  <c r="Q370" i="4"/>
  <c r="Q386" i="4"/>
  <c r="Q402" i="4"/>
  <c r="Q418" i="4"/>
  <c r="Q434" i="4"/>
  <c r="Q450" i="4"/>
  <c r="P20" i="4"/>
  <c r="P36" i="4"/>
  <c r="P52" i="4"/>
  <c r="P68" i="4"/>
  <c r="P84" i="4"/>
  <c r="P100" i="4"/>
  <c r="P116" i="4"/>
  <c r="P132" i="4"/>
  <c r="P148" i="4"/>
  <c r="P164" i="4"/>
  <c r="P180" i="4"/>
  <c r="P196" i="4"/>
  <c r="P212" i="4"/>
  <c r="P228" i="4"/>
  <c r="P244" i="4"/>
  <c r="P260" i="4"/>
  <c r="P276" i="4"/>
  <c r="P292" i="4"/>
  <c r="P308" i="4"/>
  <c r="P324" i="4"/>
  <c r="P340" i="4"/>
  <c r="P356" i="4"/>
  <c r="P372" i="4"/>
  <c r="P388" i="4"/>
  <c r="P396" i="4"/>
  <c r="P404" i="4"/>
  <c r="P412" i="4"/>
  <c r="P420" i="4"/>
  <c r="P428" i="4"/>
  <c r="P436" i="4"/>
  <c r="P444" i="4"/>
  <c r="O5" i="4"/>
  <c r="O13" i="4"/>
  <c r="O21" i="4"/>
  <c r="O29" i="4"/>
  <c r="O37" i="4"/>
  <c r="O45" i="4"/>
  <c r="O53" i="4"/>
  <c r="O61" i="4"/>
  <c r="O69" i="4"/>
  <c r="O77" i="4"/>
  <c r="O85" i="4"/>
  <c r="O93" i="4"/>
  <c r="O101" i="4"/>
  <c r="O109" i="4"/>
  <c r="O117" i="4"/>
  <c r="O125" i="4"/>
  <c r="O133" i="4"/>
  <c r="O141" i="4"/>
  <c r="O149" i="4"/>
  <c r="O157" i="4"/>
  <c r="O165" i="4"/>
  <c r="O173" i="4"/>
  <c r="O181" i="4"/>
  <c r="O189" i="4"/>
  <c r="O197" i="4"/>
  <c r="O205" i="4"/>
  <c r="O213" i="4"/>
  <c r="O221" i="4"/>
  <c r="O229" i="4"/>
  <c r="O237" i="4"/>
  <c r="O245" i="4"/>
  <c r="O253" i="4"/>
  <c r="O261" i="4"/>
  <c r="O269" i="4"/>
  <c r="O277" i="4"/>
  <c r="O285" i="4"/>
  <c r="O290" i="4"/>
  <c r="O294" i="4"/>
  <c r="O298" i="4"/>
  <c r="O302" i="4"/>
  <c r="O306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0" i="4"/>
  <c r="O414" i="4"/>
  <c r="O418" i="4"/>
  <c r="O422" i="4"/>
  <c r="O426" i="4"/>
  <c r="O430" i="4"/>
  <c r="O434" i="4"/>
  <c r="O438" i="4"/>
  <c r="O442" i="4"/>
  <c r="O446" i="4"/>
  <c r="O450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210" i="4"/>
  <c r="M214" i="4"/>
  <c r="M218" i="4"/>
  <c r="M222" i="4"/>
  <c r="M226" i="4"/>
  <c r="M230" i="4"/>
  <c r="M234" i="4"/>
  <c r="M238" i="4"/>
  <c r="M242" i="4"/>
  <c r="M246" i="4"/>
  <c r="M250" i="4"/>
  <c r="M254" i="4"/>
  <c r="M258" i="4"/>
  <c r="M262" i="4"/>
  <c r="M266" i="4"/>
  <c r="M270" i="4"/>
  <c r="M274" i="4"/>
  <c r="M278" i="4"/>
  <c r="M282" i="4"/>
  <c r="M286" i="4"/>
  <c r="M290" i="4"/>
  <c r="M294" i="4"/>
  <c r="M298" i="4"/>
  <c r="M302" i="4"/>
  <c r="M306" i="4"/>
  <c r="M310" i="4"/>
  <c r="M314" i="4"/>
  <c r="M318" i="4"/>
  <c r="M322" i="4"/>
  <c r="M326" i="4"/>
  <c r="M330" i="4"/>
  <c r="M334" i="4"/>
  <c r="M338" i="4"/>
  <c r="M342" i="4"/>
  <c r="M346" i="4"/>
  <c r="M350" i="4"/>
  <c r="M354" i="4"/>
  <c r="M358" i="4"/>
  <c r="M362" i="4"/>
  <c r="M366" i="4"/>
  <c r="M370" i="4"/>
  <c r="M374" i="4"/>
  <c r="M378" i="4"/>
  <c r="M382" i="4"/>
  <c r="M386" i="4"/>
  <c r="M390" i="4"/>
  <c r="M394" i="4"/>
  <c r="M398" i="4"/>
  <c r="M402" i="4"/>
  <c r="M406" i="4"/>
  <c r="M410" i="4"/>
  <c r="M414" i="4"/>
  <c r="M418" i="4"/>
  <c r="M422" i="4"/>
  <c r="M426" i="4"/>
  <c r="M430" i="4"/>
  <c r="M434" i="4"/>
  <c r="M438" i="4"/>
  <c r="M442" i="4"/>
  <c r="M446" i="4"/>
  <c r="M450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Q329" i="4"/>
  <c r="Q345" i="4"/>
  <c r="Q361" i="4"/>
  <c r="Q377" i="4"/>
  <c r="Q393" i="4"/>
  <c r="Q409" i="4"/>
  <c r="Q425" i="4"/>
  <c r="Q441" i="4"/>
  <c r="P11" i="4"/>
  <c r="P27" i="4"/>
  <c r="P43" i="4"/>
  <c r="P59" i="4"/>
  <c r="P75" i="4"/>
  <c r="P91" i="4"/>
  <c r="P107" i="4"/>
  <c r="P123" i="4"/>
  <c r="P139" i="4"/>
  <c r="P155" i="4"/>
  <c r="P171" i="4"/>
  <c r="P187" i="4"/>
  <c r="P203" i="4"/>
  <c r="P219" i="4"/>
  <c r="P235" i="4"/>
  <c r="P251" i="4"/>
  <c r="P267" i="4"/>
  <c r="P283" i="4"/>
  <c r="P299" i="4"/>
  <c r="P315" i="4"/>
  <c r="P331" i="4"/>
  <c r="P347" i="4"/>
  <c r="P363" i="4"/>
  <c r="P379" i="4"/>
  <c r="P391" i="4"/>
  <c r="P399" i="4"/>
  <c r="P407" i="4"/>
  <c r="P415" i="4"/>
  <c r="P423" i="4"/>
  <c r="P431" i="4"/>
  <c r="P439" i="4"/>
  <c r="P447" i="4"/>
  <c r="O8" i="4"/>
  <c r="O16" i="4"/>
  <c r="O24" i="4"/>
  <c r="O32" i="4"/>
  <c r="O40" i="4"/>
  <c r="O48" i="4"/>
  <c r="O56" i="4"/>
  <c r="O64" i="4"/>
  <c r="O72" i="4"/>
  <c r="O80" i="4"/>
  <c r="O88" i="4"/>
  <c r="O96" i="4"/>
  <c r="O104" i="4"/>
  <c r="O112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216" i="4"/>
  <c r="O224" i="4"/>
  <c r="O232" i="4"/>
  <c r="O240" i="4"/>
  <c r="O248" i="4"/>
  <c r="O256" i="4"/>
  <c r="O264" i="4"/>
  <c r="O272" i="4"/>
  <c r="O280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1" i="4"/>
  <c r="O415" i="4"/>
  <c r="O419" i="4"/>
  <c r="O423" i="4"/>
  <c r="O427" i="4"/>
  <c r="O431" i="4"/>
  <c r="O435" i="4"/>
  <c r="O439" i="4"/>
  <c r="O443" i="4"/>
  <c r="O447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195" i="4"/>
  <c r="M199" i="4"/>
  <c r="M203" i="4"/>
  <c r="M207" i="4"/>
  <c r="M211" i="4"/>
  <c r="M215" i="4"/>
  <c r="M219" i="4"/>
  <c r="M223" i="4"/>
  <c r="M227" i="4"/>
  <c r="M231" i="4"/>
  <c r="M235" i="4"/>
  <c r="M239" i="4"/>
  <c r="M243" i="4"/>
  <c r="M247" i="4"/>
  <c r="M251" i="4"/>
  <c r="M255" i="4"/>
  <c r="M259" i="4"/>
  <c r="M263" i="4"/>
  <c r="M267" i="4"/>
  <c r="M271" i="4"/>
  <c r="M275" i="4"/>
  <c r="M279" i="4"/>
  <c r="M283" i="4"/>
  <c r="M287" i="4"/>
  <c r="M291" i="4"/>
  <c r="M295" i="4"/>
  <c r="M299" i="4"/>
  <c r="M303" i="4"/>
  <c r="M307" i="4"/>
  <c r="M311" i="4"/>
  <c r="M315" i="4"/>
  <c r="M319" i="4"/>
  <c r="M323" i="4"/>
  <c r="M327" i="4"/>
  <c r="M331" i="4"/>
  <c r="M335" i="4"/>
  <c r="M339" i="4"/>
  <c r="M343" i="4"/>
  <c r="M347" i="4"/>
  <c r="M351" i="4"/>
  <c r="M355" i="4"/>
  <c r="M359" i="4"/>
  <c r="M363" i="4"/>
  <c r="M367" i="4"/>
  <c r="M371" i="4"/>
  <c r="M375" i="4"/>
  <c r="M379" i="4"/>
  <c r="M383" i="4"/>
  <c r="M387" i="4"/>
  <c r="M391" i="4"/>
  <c r="M395" i="4"/>
  <c r="M399" i="4"/>
  <c r="M403" i="4"/>
  <c r="M407" i="4"/>
  <c r="M411" i="4"/>
  <c r="M415" i="4"/>
  <c r="M419" i="4"/>
  <c r="M423" i="4"/>
  <c r="M427" i="4"/>
  <c r="M431" i="4"/>
  <c r="M435" i="4"/>
  <c r="M439" i="4"/>
  <c r="M443" i="4"/>
  <c r="M447" i="4"/>
  <c r="M2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Q330" i="4"/>
  <c r="Q346" i="4"/>
  <c r="Q362" i="4"/>
  <c r="Q378" i="4"/>
  <c r="Q394" i="4"/>
  <c r="Q410" i="4"/>
  <c r="Q426" i="4"/>
  <c r="Q442" i="4"/>
  <c r="P12" i="4"/>
  <c r="P28" i="4"/>
  <c r="P44" i="4"/>
  <c r="P60" i="4"/>
  <c r="P76" i="4"/>
  <c r="P92" i="4"/>
  <c r="P108" i="4"/>
  <c r="P124" i="4"/>
  <c r="P140" i="4"/>
  <c r="P156" i="4"/>
  <c r="P172" i="4"/>
  <c r="P188" i="4"/>
  <c r="P204" i="4"/>
  <c r="P220" i="4"/>
  <c r="P236" i="4"/>
  <c r="P252" i="4"/>
  <c r="P268" i="4"/>
  <c r="P284" i="4"/>
  <c r="P300" i="4"/>
  <c r="P316" i="4"/>
  <c r="P332" i="4"/>
  <c r="P348" i="4"/>
  <c r="P364" i="4"/>
  <c r="P380" i="4"/>
  <c r="P392" i="4"/>
  <c r="P400" i="4"/>
  <c r="P408" i="4"/>
  <c r="P416" i="4"/>
  <c r="P424" i="4"/>
  <c r="P432" i="4"/>
  <c r="P440" i="4"/>
  <c r="P448" i="4"/>
  <c r="O9" i="4"/>
  <c r="O17" i="4"/>
  <c r="O25" i="4"/>
  <c r="O33" i="4"/>
  <c r="O41" i="4"/>
  <c r="O49" i="4"/>
  <c r="O57" i="4"/>
  <c r="O65" i="4"/>
  <c r="O73" i="4"/>
  <c r="O81" i="4"/>
  <c r="O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217" i="4"/>
  <c r="O225" i="4"/>
  <c r="O233" i="4"/>
  <c r="O241" i="4"/>
  <c r="O249" i="4"/>
  <c r="O257" i="4"/>
  <c r="O265" i="4"/>
  <c r="O273" i="4"/>
  <c r="O281" i="4"/>
  <c r="O288" i="4"/>
  <c r="O292" i="4"/>
  <c r="O296" i="4"/>
  <c r="O300" i="4"/>
  <c r="O304" i="4"/>
  <c r="O308" i="4"/>
  <c r="O312" i="4"/>
  <c r="O316" i="4"/>
  <c r="O320" i="4"/>
  <c r="O324" i="4"/>
  <c r="O328" i="4"/>
  <c r="O340" i="4"/>
  <c r="O348" i="4"/>
  <c r="O356" i="4"/>
  <c r="O364" i="4"/>
  <c r="O372" i="4"/>
  <c r="O380" i="4"/>
  <c r="O388" i="4"/>
  <c r="O396" i="4"/>
  <c r="O404" i="4"/>
  <c r="O412" i="4"/>
  <c r="O420" i="4"/>
  <c r="O428" i="4"/>
  <c r="O436" i="4"/>
  <c r="O444" i="4"/>
  <c r="M4" i="4"/>
  <c r="M12" i="4"/>
  <c r="M20" i="4"/>
  <c r="M28" i="4"/>
  <c r="M36" i="4"/>
  <c r="M44" i="4"/>
  <c r="M52" i="4"/>
  <c r="M60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196" i="4"/>
  <c r="M204" i="4"/>
  <c r="M212" i="4"/>
  <c r="M220" i="4"/>
  <c r="M228" i="4"/>
  <c r="M236" i="4"/>
  <c r="M244" i="4"/>
  <c r="M252" i="4"/>
  <c r="M260" i="4"/>
  <c r="M268" i="4"/>
  <c r="M276" i="4"/>
  <c r="M284" i="4"/>
  <c r="M292" i="4"/>
  <c r="M300" i="4"/>
  <c r="M308" i="4"/>
  <c r="M316" i="4"/>
  <c r="M324" i="4"/>
  <c r="M332" i="4"/>
  <c r="M340" i="4"/>
  <c r="M348" i="4"/>
  <c r="M356" i="4"/>
  <c r="M364" i="4"/>
  <c r="M372" i="4"/>
  <c r="M380" i="4"/>
  <c r="M388" i="4"/>
  <c r="M396" i="4"/>
  <c r="M404" i="4"/>
  <c r="M412" i="4"/>
  <c r="M420" i="4"/>
  <c r="M428" i="4"/>
  <c r="M436" i="4"/>
  <c r="M444" i="4"/>
  <c r="R7" i="4"/>
  <c r="R451" i="4" s="1"/>
  <c r="N10" i="4"/>
  <c r="N18" i="4"/>
  <c r="N26" i="4"/>
  <c r="N34" i="4"/>
  <c r="N42" i="4"/>
  <c r="N50" i="4"/>
  <c r="N58" i="4"/>
  <c r="N66" i="4"/>
  <c r="N74" i="4"/>
  <c r="N82" i="4"/>
  <c r="N90" i="4"/>
  <c r="N98" i="4"/>
  <c r="N106" i="4"/>
  <c r="N114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191" i="4"/>
  <c r="N195" i="4"/>
  <c r="N199" i="4"/>
  <c r="N203" i="4"/>
  <c r="N207" i="4"/>
  <c r="N211" i="4"/>
  <c r="N215" i="4"/>
  <c r="N219" i="4"/>
  <c r="N223" i="4"/>
  <c r="N227" i="4"/>
  <c r="N231" i="4"/>
  <c r="N235" i="4"/>
  <c r="N239" i="4"/>
  <c r="N243" i="4"/>
  <c r="N247" i="4"/>
  <c r="N251" i="4"/>
  <c r="N255" i="4"/>
  <c r="N259" i="4"/>
  <c r="N263" i="4"/>
  <c r="N267" i="4"/>
  <c r="N271" i="4"/>
  <c r="N275" i="4"/>
  <c r="N279" i="4"/>
  <c r="N283" i="4"/>
  <c r="N287" i="4"/>
  <c r="N291" i="4"/>
  <c r="N295" i="4"/>
  <c r="N299" i="4"/>
  <c r="N303" i="4"/>
  <c r="N307" i="4"/>
  <c r="N311" i="4"/>
  <c r="N315" i="4"/>
  <c r="N319" i="4"/>
  <c r="N323" i="4"/>
  <c r="N327" i="4"/>
  <c r="N331" i="4"/>
  <c r="N335" i="4"/>
  <c r="N339" i="4"/>
  <c r="N343" i="4"/>
  <c r="N347" i="4"/>
  <c r="N351" i="4"/>
  <c r="N355" i="4"/>
  <c r="N359" i="4"/>
  <c r="N363" i="4"/>
  <c r="N367" i="4"/>
  <c r="N371" i="4"/>
  <c r="N375" i="4"/>
  <c r="N379" i="4"/>
  <c r="N383" i="4"/>
  <c r="N387" i="4"/>
  <c r="N391" i="4"/>
  <c r="N395" i="4"/>
  <c r="N399" i="4"/>
  <c r="N403" i="4"/>
  <c r="N407" i="4"/>
  <c r="N411" i="4"/>
  <c r="N415" i="4"/>
  <c r="N419" i="4"/>
  <c r="N423" i="4"/>
  <c r="N427" i="4"/>
  <c r="N431" i="4"/>
  <c r="N435" i="4"/>
  <c r="N439" i="4"/>
  <c r="N443" i="4"/>
  <c r="N447" i="4"/>
  <c r="N3" i="4"/>
  <c r="O332" i="4"/>
  <c r="O341" i="4"/>
  <c r="O349" i="4"/>
  <c r="O357" i="4"/>
  <c r="O365" i="4"/>
  <c r="O373" i="4"/>
  <c r="O381" i="4"/>
  <c r="O389" i="4"/>
  <c r="O397" i="4"/>
  <c r="O405" i="4"/>
  <c r="O413" i="4"/>
  <c r="O421" i="4"/>
  <c r="O429" i="4"/>
  <c r="O437" i="4"/>
  <c r="O445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7" i="4"/>
  <c r="M165" i="4"/>
  <c r="M173" i="4"/>
  <c r="M181" i="4"/>
  <c r="M189" i="4"/>
  <c r="M197" i="4"/>
  <c r="M205" i="4"/>
  <c r="M213" i="4"/>
  <c r="M221" i="4"/>
  <c r="M229" i="4"/>
  <c r="M237" i="4"/>
  <c r="M245" i="4"/>
  <c r="M253" i="4"/>
  <c r="M261" i="4"/>
  <c r="M269" i="4"/>
  <c r="M277" i="4"/>
  <c r="M285" i="4"/>
  <c r="M293" i="4"/>
  <c r="M301" i="4"/>
  <c r="M309" i="4"/>
  <c r="M317" i="4"/>
  <c r="M325" i="4"/>
  <c r="M333" i="4"/>
  <c r="M341" i="4"/>
  <c r="M349" i="4"/>
  <c r="M357" i="4"/>
  <c r="M365" i="4"/>
  <c r="M373" i="4"/>
  <c r="M381" i="4"/>
  <c r="M389" i="4"/>
  <c r="M397" i="4"/>
  <c r="M405" i="4"/>
  <c r="M413" i="4"/>
  <c r="M421" i="4"/>
  <c r="M429" i="4"/>
  <c r="M437" i="4"/>
  <c r="M445" i="4"/>
  <c r="O4" i="4"/>
  <c r="N11" i="4"/>
  <c r="N19" i="4"/>
  <c r="N27" i="4"/>
  <c r="N35" i="4"/>
  <c r="N43" i="4"/>
  <c r="N51" i="4"/>
  <c r="N59" i="4"/>
  <c r="N67" i="4"/>
  <c r="N75" i="4"/>
  <c r="N83" i="4"/>
  <c r="N91" i="4"/>
  <c r="N99" i="4"/>
  <c r="N107" i="4"/>
  <c r="N115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192" i="4"/>
  <c r="N196" i="4"/>
  <c r="N200" i="4"/>
  <c r="N204" i="4"/>
  <c r="N208" i="4"/>
  <c r="N212" i="4"/>
  <c r="N216" i="4"/>
  <c r="N220" i="4"/>
  <c r="N224" i="4"/>
  <c r="N228" i="4"/>
  <c r="N232" i="4"/>
  <c r="N236" i="4"/>
  <c r="N240" i="4"/>
  <c r="N244" i="4"/>
  <c r="N248" i="4"/>
  <c r="N252" i="4"/>
  <c r="N256" i="4"/>
  <c r="N260" i="4"/>
  <c r="N264" i="4"/>
  <c r="N268" i="4"/>
  <c r="N272" i="4"/>
  <c r="N276" i="4"/>
  <c r="N280" i="4"/>
  <c r="N284" i="4"/>
  <c r="N288" i="4"/>
  <c r="N292" i="4"/>
  <c r="N296" i="4"/>
  <c r="N300" i="4"/>
  <c r="N304" i="4"/>
  <c r="N308" i="4"/>
  <c r="N312" i="4"/>
  <c r="N316" i="4"/>
  <c r="N320" i="4"/>
  <c r="N324" i="4"/>
  <c r="N328" i="4"/>
  <c r="N332" i="4"/>
  <c r="N336" i="4"/>
  <c r="N340" i="4"/>
  <c r="N344" i="4"/>
  <c r="N348" i="4"/>
  <c r="N352" i="4"/>
  <c r="N356" i="4"/>
  <c r="N360" i="4"/>
  <c r="N364" i="4"/>
  <c r="N368" i="4"/>
  <c r="N372" i="4"/>
  <c r="N376" i="4"/>
  <c r="N380" i="4"/>
  <c r="N384" i="4"/>
  <c r="N388" i="4"/>
  <c r="N392" i="4"/>
  <c r="N396" i="4"/>
  <c r="N400" i="4"/>
  <c r="N404" i="4"/>
  <c r="N408" i="4"/>
  <c r="N412" i="4"/>
  <c r="N416" i="4"/>
  <c r="N420" i="4"/>
  <c r="N424" i="4"/>
  <c r="N428" i="4"/>
  <c r="N432" i="4"/>
  <c r="N436" i="4"/>
  <c r="N440" i="4"/>
  <c r="N444" i="4"/>
  <c r="N448" i="4"/>
  <c r="O336" i="4"/>
  <c r="O344" i="4"/>
  <c r="O352" i="4"/>
  <c r="O360" i="4"/>
  <c r="O368" i="4"/>
  <c r="O376" i="4"/>
  <c r="O384" i="4"/>
  <c r="O392" i="4"/>
  <c r="O400" i="4"/>
  <c r="O408" i="4"/>
  <c r="O416" i="4"/>
  <c r="O424" i="4"/>
  <c r="O432" i="4"/>
  <c r="O440" i="4"/>
  <c r="O448" i="4"/>
  <c r="M8" i="4"/>
  <c r="M16" i="4"/>
  <c r="M24" i="4"/>
  <c r="M32" i="4"/>
  <c r="M40" i="4"/>
  <c r="M48" i="4"/>
  <c r="M56" i="4"/>
  <c r="M64" i="4"/>
  <c r="M72" i="4"/>
  <c r="M80" i="4"/>
  <c r="M88" i="4"/>
  <c r="M96" i="4"/>
  <c r="M104" i="4"/>
  <c r="M112" i="4"/>
  <c r="M120" i="4"/>
  <c r="M128" i="4"/>
  <c r="M136" i="4"/>
  <c r="M144" i="4"/>
  <c r="M152" i="4"/>
  <c r="M160" i="4"/>
  <c r="M168" i="4"/>
  <c r="M176" i="4"/>
  <c r="M184" i="4"/>
  <c r="M192" i="4"/>
  <c r="M200" i="4"/>
  <c r="M208" i="4"/>
  <c r="M216" i="4"/>
  <c r="M224" i="4"/>
  <c r="M232" i="4"/>
  <c r="M240" i="4"/>
  <c r="M248" i="4"/>
  <c r="M256" i="4"/>
  <c r="M264" i="4"/>
  <c r="M272" i="4"/>
  <c r="M280" i="4"/>
  <c r="M288" i="4"/>
  <c r="M296" i="4"/>
  <c r="M304" i="4"/>
  <c r="M312" i="4"/>
  <c r="M320" i="4"/>
  <c r="M328" i="4"/>
  <c r="M336" i="4"/>
  <c r="M344" i="4"/>
  <c r="M352" i="4"/>
  <c r="M360" i="4"/>
  <c r="M368" i="4"/>
  <c r="M376" i="4"/>
  <c r="M384" i="4"/>
  <c r="M392" i="4"/>
  <c r="M400" i="4"/>
  <c r="M408" i="4"/>
  <c r="M416" i="4"/>
  <c r="M424" i="4"/>
  <c r="M432" i="4"/>
  <c r="M440" i="4"/>
  <c r="M448" i="4"/>
  <c r="N6" i="4"/>
  <c r="N14" i="4"/>
  <c r="N22" i="4"/>
  <c r="N30" i="4"/>
  <c r="N38" i="4"/>
  <c r="N46" i="4"/>
  <c r="N54" i="4"/>
  <c r="N62" i="4"/>
  <c r="N70" i="4"/>
  <c r="N78" i="4"/>
  <c r="N86" i="4"/>
  <c r="N94" i="4"/>
  <c r="N102" i="4"/>
  <c r="N110" i="4"/>
  <c r="N116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3" i="4"/>
  <c r="N197" i="4"/>
  <c r="N201" i="4"/>
  <c r="N205" i="4"/>
  <c r="N209" i="4"/>
  <c r="N213" i="4"/>
  <c r="N217" i="4"/>
  <c r="N221" i="4"/>
  <c r="N225" i="4"/>
  <c r="N229" i="4"/>
  <c r="N233" i="4"/>
  <c r="N237" i="4"/>
  <c r="N241" i="4"/>
  <c r="N245" i="4"/>
  <c r="N249" i="4"/>
  <c r="N253" i="4"/>
  <c r="N257" i="4"/>
  <c r="N261" i="4"/>
  <c r="N265" i="4"/>
  <c r="N269" i="4"/>
  <c r="N273" i="4"/>
  <c r="N277" i="4"/>
  <c r="N281" i="4"/>
  <c r="N285" i="4"/>
  <c r="N289" i="4"/>
  <c r="N293" i="4"/>
  <c r="N297" i="4"/>
  <c r="N301" i="4"/>
  <c r="N305" i="4"/>
  <c r="N309" i="4"/>
  <c r="N313" i="4"/>
  <c r="N317" i="4"/>
  <c r="N321" i="4"/>
  <c r="N325" i="4"/>
  <c r="N329" i="4"/>
  <c r="N333" i="4"/>
  <c r="N337" i="4"/>
  <c r="N341" i="4"/>
  <c r="N345" i="4"/>
  <c r="N349" i="4"/>
  <c r="N353" i="4"/>
  <c r="N357" i="4"/>
  <c r="N361" i="4"/>
  <c r="N365" i="4"/>
  <c r="N369" i="4"/>
  <c r="N373" i="4"/>
  <c r="N377" i="4"/>
  <c r="N381" i="4"/>
  <c r="N385" i="4"/>
  <c r="N389" i="4"/>
  <c r="N393" i="4"/>
  <c r="N397" i="4"/>
  <c r="N401" i="4"/>
  <c r="N405" i="4"/>
  <c r="N409" i="4"/>
  <c r="N413" i="4"/>
  <c r="N417" i="4"/>
  <c r="N421" i="4"/>
  <c r="N425" i="4"/>
  <c r="N429" i="4"/>
  <c r="N433" i="4"/>
  <c r="N437" i="4"/>
  <c r="N441" i="4"/>
  <c r="N445" i="4"/>
  <c r="N449" i="4"/>
  <c r="O337" i="4"/>
  <c r="O345" i="4"/>
  <c r="O353" i="4"/>
  <c r="O361" i="4"/>
  <c r="O369" i="4"/>
  <c r="O377" i="4"/>
  <c r="O385" i="4"/>
  <c r="O393" i="4"/>
  <c r="O401" i="4"/>
  <c r="O409" i="4"/>
  <c r="O417" i="4"/>
  <c r="O425" i="4"/>
  <c r="O433" i="4"/>
  <c r="O441" i="4"/>
  <c r="O449" i="4"/>
  <c r="M9" i="4"/>
  <c r="M17" i="4"/>
  <c r="M25" i="4"/>
  <c r="M33" i="4"/>
  <c r="M41" i="4"/>
  <c r="M49" i="4"/>
  <c r="M57" i="4"/>
  <c r="M65" i="4"/>
  <c r="M73" i="4"/>
  <c r="M81" i="4"/>
  <c r="M89" i="4"/>
  <c r="M97" i="4"/>
  <c r="M105" i="4"/>
  <c r="M113" i="4"/>
  <c r="M121" i="4"/>
  <c r="M129" i="4"/>
  <c r="M137" i="4"/>
  <c r="M145" i="4"/>
  <c r="M153" i="4"/>
  <c r="M161" i="4"/>
  <c r="M169" i="4"/>
  <c r="M177" i="4"/>
  <c r="M185" i="4"/>
  <c r="M193" i="4"/>
  <c r="M201" i="4"/>
  <c r="M209" i="4"/>
  <c r="M217" i="4"/>
  <c r="M225" i="4"/>
  <c r="M233" i="4"/>
  <c r="M241" i="4"/>
  <c r="M249" i="4"/>
  <c r="M257" i="4"/>
  <c r="M265" i="4"/>
  <c r="M273" i="4"/>
  <c r="M281" i="4"/>
  <c r="M289" i="4"/>
  <c r="M297" i="4"/>
  <c r="M305" i="4"/>
  <c r="M313" i="4"/>
  <c r="M321" i="4"/>
  <c r="M329" i="4"/>
  <c r="M337" i="4"/>
  <c r="M345" i="4"/>
  <c r="M353" i="4"/>
  <c r="M361" i="4"/>
  <c r="M369" i="4"/>
  <c r="M377" i="4"/>
  <c r="M385" i="4"/>
  <c r="M393" i="4"/>
  <c r="M401" i="4"/>
  <c r="M409" i="4"/>
  <c r="M417" i="4"/>
  <c r="M425" i="4"/>
  <c r="M433" i="4"/>
  <c r="M441" i="4"/>
  <c r="M449" i="4"/>
  <c r="N7" i="4"/>
  <c r="N15" i="4"/>
  <c r="N23" i="4"/>
  <c r="N31" i="4"/>
  <c r="N39" i="4"/>
  <c r="N47" i="4"/>
  <c r="N55" i="4"/>
  <c r="N63" i="4"/>
  <c r="N71" i="4"/>
  <c r="N79" i="4"/>
  <c r="N87" i="4"/>
  <c r="N95" i="4"/>
  <c r="N103" i="4"/>
  <c r="N111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4" i="4"/>
  <c r="N198" i="4"/>
  <c r="N202" i="4"/>
  <c r="N206" i="4"/>
  <c r="N210" i="4"/>
  <c r="N214" i="4"/>
  <c r="N218" i="4"/>
  <c r="N222" i="4"/>
  <c r="N226" i="4"/>
  <c r="N230" i="4"/>
  <c r="N234" i="4"/>
  <c r="N238" i="4"/>
  <c r="N242" i="4"/>
  <c r="N246" i="4"/>
  <c r="N250" i="4"/>
  <c r="N254" i="4"/>
  <c r="N258" i="4"/>
  <c r="N262" i="4"/>
  <c r="N266" i="4"/>
  <c r="N270" i="4"/>
  <c r="N274" i="4"/>
  <c r="N278" i="4"/>
  <c r="N282" i="4"/>
  <c r="N286" i="4"/>
  <c r="N290" i="4"/>
  <c r="N294" i="4"/>
  <c r="N298" i="4"/>
  <c r="N302" i="4"/>
  <c r="N306" i="4"/>
  <c r="N310" i="4"/>
  <c r="N314" i="4"/>
  <c r="N318" i="4"/>
  <c r="N322" i="4"/>
  <c r="N326" i="4"/>
  <c r="N330" i="4"/>
  <c r="N334" i="4"/>
  <c r="N338" i="4"/>
  <c r="N342" i="4"/>
  <c r="N346" i="4"/>
  <c r="N350" i="4"/>
  <c r="N354" i="4"/>
  <c r="N358" i="4"/>
  <c r="N362" i="4"/>
  <c r="N366" i="4"/>
  <c r="N370" i="4"/>
  <c r="N374" i="4"/>
  <c r="N378" i="4"/>
  <c r="N382" i="4"/>
  <c r="N386" i="4"/>
  <c r="N390" i="4"/>
  <c r="N394" i="4"/>
  <c r="N398" i="4"/>
  <c r="N402" i="4"/>
  <c r="N406" i="4"/>
  <c r="N410" i="4"/>
  <c r="N414" i="4"/>
  <c r="N418" i="4"/>
  <c r="N422" i="4"/>
  <c r="N426" i="4"/>
  <c r="N430" i="4"/>
  <c r="N434" i="4"/>
  <c r="N438" i="4"/>
  <c r="N442" i="4"/>
  <c r="N446" i="4"/>
  <c r="N450" i="4"/>
  <c r="G451" i="4"/>
  <c r="J11" i="4"/>
  <c r="J7" i="4"/>
  <c r="J35" i="4"/>
  <c r="J31" i="4"/>
  <c r="J27" i="4"/>
  <c r="J23" i="4"/>
  <c r="J19" i="4"/>
  <c r="J15" i="4"/>
  <c r="J448" i="4"/>
  <c r="J444" i="4"/>
  <c r="J440" i="4"/>
  <c r="J436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4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I3" i="4"/>
  <c r="I451" i="4" s="1"/>
  <c r="J4" i="4"/>
  <c r="F447" i="4"/>
  <c r="F443" i="4"/>
  <c r="F439" i="4"/>
  <c r="F435" i="4"/>
  <c r="F431" i="4"/>
  <c r="F427" i="4"/>
  <c r="F423" i="4"/>
  <c r="F419" i="4"/>
  <c r="F415" i="4"/>
  <c r="F411" i="4"/>
  <c r="F407" i="4"/>
  <c r="F403" i="4"/>
  <c r="F399" i="4"/>
  <c r="F395" i="4"/>
  <c r="F391" i="4"/>
  <c r="F387" i="4"/>
  <c r="F383" i="4"/>
  <c r="F379" i="4"/>
  <c r="F375" i="4"/>
  <c r="F371" i="4"/>
  <c r="F367" i="4"/>
  <c r="F363" i="4"/>
  <c r="F359" i="4"/>
  <c r="F355" i="4"/>
  <c r="F351" i="4"/>
  <c r="F347" i="4"/>
  <c r="F343" i="4"/>
  <c r="F339" i="4"/>
  <c r="F335" i="4"/>
  <c r="F331" i="4"/>
  <c r="F327" i="4"/>
  <c r="F323" i="4"/>
  <c r="F319" i="4"/>
  <c r="F315" i="4"/>
  <c r="F311" i="4"/>
  <c r="F307" i="4"/>
  <c r="F303" i="4"/>
  <c r="F299" i="4"/>
  <c r="F295" i="4"/>
  <c r="F291" i="4"/>
  <c r="F287" i="4"/>
  <c r="F283" i="4"/>
  <c r="F279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E3" i="4"/>
  <c r="E451" i="4" s="1"/>
  <c r="D451" i="4"/>
  <c r="F4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H47" i="2"/>
  <c r="I47" i="2" s="1"/>
  <c r="H43" i="2"/>
  <c r="H39" i="2"/>
  <c r="I39" i="2" s="1"/>
  <c r="H35" i="2"/>
  <c r="I35" i="2" s="1"/>
  <c r="H31" i="2"/>
  <c r="I31" i="2" s="1"/>
  <c r="H27" i="2"/>
  <c r="I27" i="2" s="1"/>
  <c r="H23" i="2"/>
  <c r="I23" i="2" s="1"/>
  <c r="H19" i="2"/>
  <c r="I19" i="2" s="1"/>
  <c r="H46" i="2"/>
  <c r="I46" i="2" s="1"/>
  <c r="H42" i="2"/>
  <c r="I42" i="2" s="1"/>
  <c r="H38" i="2"/>
  <c r="I38" i="2" s="1"/>
  <c r="H34" i="2"/>
  <c r="I34" i="2" s="1"/>
  <c r="H30" i="2"/>
  <c r="I30" i="2" s="1"/>
  <c r="H26" i="2"/>
  <c r="I26" i="2" s="1"/>
  <c r="I43" i="2"/>
  <c r="I22" i="2"/>
  <c r="I18" i="2"/>
  <c r="I45" i="2"/>
  <c r="I41" i="2"/>
  <c r="I37" i="2"/>
  <c r="I33" i="2"/>
  <c r="I29" i="2"/>
  <c r="I25" i="2"/>
  <c r="I21" i="2"/>
  <c r="I48" i="2"/>
  <c r="I44" i="2"/>
  <c r="I36" i="2"/>
  <c r="I32" i="2"/>
  <c r="I28" i="2"/>
  <c r="I24" i="2"/>
  <c r="G7" i="9" l="1"/>
  <c r="H7" i="9" s="1"/>
  <c r="G5" i="9"/>
  <c r="H5" i="9" s="1"/>
  <c r="G6" i="9"/>
  <c r="H6" i="9" s="1"/>
  <c r="G9" i="9"/>
  <c r="H9" i="9" s="1"/>
  <c r="I9" i="9" s="1"/>
  <c r="G12" i="9"/>
  <c r="H12" i="9" s="1"/>
  <c r="G11" i="9"/>
  <c r="H11" i="9" s="1"/>
  <c r="I5" i="9" s="1"/>
  <c r="G13" i="9"/>
  <c r="H13" i="9" s="1"/>
  <c r="I7" i="9" s="1"/>
  <c r="G10" i="9"/>
  <c r="H10" i="9" s="1"/>
  <c r="I10" i="9" s="1"/>
  <c r="G8" i="9"/>
  <c r="H8" i="9" s="1"/>
  <c r="I8" i="9" s="1"/>
  <c r="H233" i="7"/>
  <c r="E325" i="7"/>
  <c r="E326" i="7"/>
  <c r="E437" i="7"/>
  <c r="E438" i="7"/>
  <c r="H305" i="7"/>
  <c r="H85" i="7"/>
  <c r="G341" i="7"/>
  <c r="H341" i="7" s="1"/>
  <c r="H389" i="7"/>
  <c r="D59" i="7"/>
  <c r="E57" i="7"/>
  <c r="D123" i="7"/>
  <c r="E121" i="7"/>
  <c r="G307" i="7"/>
  <c r="H306" i="7"/>
  <c r="G339" i="7"/>
  <c r="H339" i="7" s="1"/>
  <c r="H338" i="7"/>
  <c r="G88" i="7"/>
  <c r="H87" i="7"/>
  <c r="G376" i="7"/>
  <c r="H375" i="7"/>
  <c r="E66" i="7"/>
  <c r="E65" i="7"/>
  <c r="D91" i="7"/>
  <c r="E89" i="7"/>
  <c r="E133" i="7"/>
  <c r="E134" i="7"/>
  <c r="D183" i="7"/>
  <c r="E181" i="7"/>
  <c r="D153" i="7"/>
  <c r="E152" i="7" s="1"/>
  <c r="E151" i="7"/>
  <c r="D207" i="7"/>
  <c r="D231" i="7"/>
  <c r="E229" i="7"/>
  <c r="D247" i="7"/>
  <c r="D319" i="7"/>
  <c r="E317" i="7"/>
  <c r="D347" i="7"/>
  <c r="D375" i="7"/>
  <c r="D407" i="7"/>
  <c r="D447" i="7"/>
  <c r="E445" i="7"/>
  <c r="E194" i="7"/>
  <c r="D205" i="7"/>
  <c r="E204" i="7" s="1"/>
  <c r="E203" i="7"/>
  <c r="E242" i="7"/>
  <c r="D257" i="7"/>
  <c r="E256" i="7" s="1"/>
  <c r="E255" i="7"/>
  <c r="E282" i="7"/>
  <c r="E366" i="7"/>
  <c r="E382" i="7"/>
  <c r="E426" i="7"/>
  <c r="D441" i="7"/>
  <c r="E439" i="7"/>
  <c r="D54" i="7"/>
  <c r="E52" i="7"/>
  <c r="D86" i="7"/>
  <c r="E84" i="7"/>
  <c r="D250" i="7"/>
  <c r="E248" i="7"/>
  <c r="D274" i="7"/>
  <c r="E272" i="7"/>
  <c r="D294" i="7"/>
  <c r="E292" i="7"/>
  <c r="D350" i="7"/>
  <c r="E348" i="7"/>
  <c r="D378" i="7"/>
  <c r="E376" i="7"/>
  <c r="D422" i="7"/>
  <c r="E420" i="7"/>
  <c r="D99" i="7"/>
  <c r="E97" i="7"/>
  <c r="D139" i="7"/>
  <c r="E137" i="7"/>
  <c r="D270" i="7"/>
  <c r="G231" i="7"/>
  <c r="H231" i="7" s="1"/>
  <c r="H230" i="7"/>
  <c r="G327" i="7"/>
  <c r="H326" i="7"/>
  <c r="G342" i="7"/>
  <c r="G391" i="7"/>
  <c r="H390" i="7"/>
  <c r="G56" i="7"/>
  <c r="H56" i="7" s="1"/>
  <c r="G75" i="7"/>
  <c r="G235" i="7"/>
  <c r="G315" i="7"/>
  <c r="G316" i="7"/>
  <c r="G347" i="7"/>
  <c r="G395" i="7"/>
  <c r="E69" i="7"/>
  <c r="E70" i="7"/>
  <c r="D111" i="7"/>
  <c r="E146" i="7"/>
  <c r="E145" i="7"/>
  <c r="D187" i="7"/>
  <c r="E185" i="7"/>
  <c r="D169" i="7"/>
  <c r="E168" i="7" s="1"/>
  <c r="E167" i="7"/>
  <c r="E96" i="7"/>
  <c r="E136" i="7"/>
  <c r="E209" i="7"/>
  <c r="E233" i="7"/>
  <c r="E257" i="7"/>
  <c r="D291" i="7"/>
  <c r="E289" i="7"/>
  <c r="D331" i="7"/>
  <c r="D359" i="7"/>
  <c r="E357" i="7"/>
  <c r="D391" i="7"/>
  <c r="E389" i="7"/>
  <c r="E413" i="7"/>
  <c r="E178" i="7"/>
  <c r="E210" i="7"/>
  <c r="D245" i="7"/>
  <c r="E244" i="7" s="1"/>
  <c r="E243" i="7"/>
  <c r="E258" i="7"/>
  <c r="D329" i="7"/>
  <c r="E328" i="7" s="1"/>
  <c r="E327" i="7"/>
  <c r="E418" i="7"/>
  <c r="D34" i="7"/>
  <c r="E32" i="7"/>
  <c r="D126" i="7"/>
  <c r="E124" i="7"/>
  <c r="D142" i="7"/>
  <c r="E140" i="7"/>
  <c r="D198" i="7"/>
  <c r="E196" i="7"/>
  <c r="E30" i="7"/>
  <c r="E29" i="7"/>
  <c r="D107" i="7"/>
  <c r="E105" i="7"/>
  <c r="D215" i="7"/>
  <c r="E213" i="7"/>
  <c r="D286" i="7"/>
  <c r="D342" i="7"/>
  <c r="D387" i="7"/>
  <c r="E385" i="7"/>
  <c r="D450" i="7"/>
  <c r="G331" i="7"/>
  <c r="G61" i="7"/>
  <c r="G79" i="7"/>
  <c r="G319" i="7"/>
  <c r="G335" i="7"/>
  <c r="G415" i="7"/>
  <c r="E38" i="7"/>
  <c r="E37" i="7"/>
  <c r="E74" i="7"/>
  <c r="E73" i="7"/>
  <c r="D119" i="7"/>
  <c r="E117" i="7"/>
  <c r="E154" i="7"/>
  <c r="E153" i="7"/>
  <c r="D175" i="7"/>
  <c r="E173" i="7"/>
  <c r="E189" i="7"/>
  <c r="D129" i="7"/>
  <c r="E128" i="7" s="1"/>
  <c r="E127" i="7"/>
  <c r="G312" i="7"/>
  <c r="E104" i="7"/>
  <c r="E316" i="7"/>
  <c r="E356" i="7"/>
  <c r="E424" i="7"/>
  <c r="G62" i="7"/>
  <c r="H62" i="7" s="1"/>
  <c r="D219" i="7"/>
  <c r="E217" i="7"/>
  <c r="D239" i="7"/>
  <c r="E237" i="7"/>
  <c r="D263" i="7"/>
  <c r="E261" i="7"/>
  <c r="D303" i="7"/>
  <c r="E301" i="7"/>
  <c r="D335" i="7"/>
  <c r="D363" i="7"/>
  <c r="E361" i="7"/>
  <c r="D399" i="7"/>
  <c r="E397" i="7"/>
  <c r="E190" i="7"/>
  <c r="D201" i="7"/>
  <c r="E199" i="7"/>
  <c r="E314" i="7"/>
  <c r="E354" i="7"/>
  <c r="D433" i="7"/>
  <c r="E432" i="7" s="1"/>
  <c r="E431" i="7"/>
  <c r="D62" i="7"/>
  <c r="E60" i="7"/>
  <c r="D82" i="7"/>
  <c r="E80" i="7"/>
  <c r="D322" i="7"/>
  <c r="E320" i="7"/>
  <c r="D430" i="7"/>
  <c r="E428" i="7"/>
  <c r="D8" i="7"/>
  <c r="E6" i="7"/>
  <c r="D47" i="7"/>
  <c r="E45" i="7"/>
  <c r="D115" i="7"/>
  <c r="E113" i="7"/>
  <c r="D223" i="7"/>
  <c r="E221" i="7"/>
  <c r="G383" i="7"/>
  <c r="H382" i="7"/>
  <c r="G60" i="7"/>
  <c r="H60" i="7" s="1"/>
  <c r="H59" i="7"/>
  <c r="G83" i="7"/>
  <c r="H83" i="7" s="1"/>
  <c r="G355" i="7"/>
  <c r="G403" i="7"/>
  <c r="H57" i="7"/>
  <c r="H396" i="7"/>
  <c r="E42" i="7"/>
  <c r="E41" i="7"/>
  <c r="D79" i="7"/>
  <c r="E77" i="7"/>
  <c r="D131" i="7"/>
  <c r="E129" i="7"/>
  <c r="D159" i="7"/>
  <c r="E157" i="7"/>
  <c r="G397" i="7"/>
  <c r="H397" i="7" s="1"/>
  <c r="G7" i="7"/>
  <c r="H6" i="7"/>
  <c r="D227" i="7"/>
  <c r="E225" i="7"/>
  <c r="D279" i="7"/>
  <c r="E277" i="7"/>
  <c r="D307" i="7"/>
  <c r="E305" i="7"/>
  <c r="D339" i="7"/>
  <c r="E369" i="7"/>
  <c r="D403" i="7"/>
  <c r="E401" i="7"/>
  <c r="D435" i="7"/>
  <c r="E433" i="7"/>
  <c r="E162" i="7"/>
  <c r="E254" i="7"/>
  <c r="E298" i="7"/>
  <c r="D373" i="7"/>
  <c r="E372" i="7" s="1"/>
  <c r="E371" i="7"/>
  <c r="E410" i="7"/>
  <c r="D150" i="7"/>
  <c r="E148" i="7"/>
  <c r="D166" i="7"/>
  <c r="E164" i="7"/>
  <c r="B421" i="6"/>
  <c r="J18" i="6"/>
  <c r="G18" i="6"/>
  <c r="L21" i="5"/>
  <c r="M21" i="5" s="1"/>
  <c r="N21" i="5" s="1"/>
  <c r="K21" i="5"/>
  <c r="B425" i="5"/>
  <c r="G22" i="5"/>
  <c r="J22" i="5"/>
  <c r="I49" i="5"/>
  <c r="F52" i="5" s="1"/>
  <c r="N18" i="5"/>
  <c r="L20" i="3"/>
  <c r="M20" i="3" s="1"/>
  <c r="N20" i="3" s="1"/>
  <c r="K20" i="3"/>
  <c r="K25" i="3"/>
  <c r="L25" i="3"/>
  <c r="M25" i="3" s="1"/>
  <c r="N25" i="3" s="1"/>
  <c r="L48" i="3"/>
  <c r="M48" i="3" s="1"/>
  <c r="N48" i="3" s="1"/>
  <c r="K48" i="3"/>
  <c r="L41" i="3"/>
  <c r="M41" i="3" s="1"/>
  <c r="N41" i="3" s="1"/>
  <c r="K41" i="3"/>
  <c r="L40" i="3"/>
  <c r="M40" i="3" s="1"/>
  <c r="N40" i="3" s="1"/>
  <c r="K40" i="3"/>
  <c r="L36" i="3"/>
  <c r="M36" i="3" s="1"/>
  <c r="N36" i="3" s="1"/>
  <c r="K36" i="3"/>
  <c r="L32" i="3"/>
  <c r="M32" i="3" s="1"/>
  <c r="N32" i="3" s="1"/>
  <c r="K32" i="3"/>
  <c r="L24" i="3"/>
  <c r="M24" i="3" s="1"/>
  <c r="N24" i="3" s="1"/>
  <c r="K24" i="3"/>
  <c r="K29" i="3"/>
  <c r="L29" i="3"/>
  <c r="M29" i="3" s="1"/>
  <c r="N29" i="3" s="1"/>
  <c r="I49" i="3"/>
  <c r="F52" i="3" s="1"/>
  <c r="I49" i="2"/>
  <c r="F53" i="2" s="1"/>
  <c r="F54" i="2"/>
  <c r="F57" i="2"/>
  <c r="M18" i="3"/>
  <c r="P451" i="4"/>
  <c r="Q451" i="4"/>
  <c r="O451" i="4"/>
  <c r="N451" i="4"/>
  <c r="M451" i="4"/>
  <c r="J451" i="4"/>
  <c r="F451" i="4"/>
  <c r="I6" i="9" l="1"/>
  <c r="J5" i="9" s="1"/>
  <c r="K7" i="9" s="1"/>
  <c r="O7" i="9" s="1"/>
  <c r="R7" i="9" s="1"/>
  <c r="S7" i="9" s="1"/>
  <c r="T7" i="9" s="1"/>
  <c r="D340" i="7"/>
  <c r="E338" i="7"/>
  <c r="E149" i="7"/>
  <c r="E150" i="7"/>
  <c r="D308" i="7"/>
  <c r="E306" i="7"/>
  <c r="E226" i="7"/>
  <c r="E227" i="7"/>
  <c r="E130" i="7"/>
  <c r="E131" i="7"/>
  <c r="G404" i="7"/>
  <c r="H403" i="7"/>
  <c r="E114" i="7"/>
  <c r="E115" i="7"/>
  <c r="D9" i="7"/>
  <c r="E7" i="7"/>
  <c r="D323" i="7"/>
  <c r="E321" i="7"/>
  <c r="D63" i="7"/>
  <c r="E61" i="7"/>
  <c r="G336" i="7"/>
  <c r="H335" i="7"/>
  <c r="G63" i="7"/>
  <c r="D343" i="7"/>
  <c r="E341" i="7"/>
  <c r="E358" i="7"/>
  <c r="E359" i="7"/>
  <c r="E290" i="7"/>
  <c r="E291" i="7"/>
  <c r="G317" i="7"/>
  <c r="H316" i="7"/>
  <c r="G343" i="7"/>
  <c r="H342" i="7"/>
  <c r="E245" i="7"/>
  <c r="E205" i="7"/>
  <c r="E182" i="7"/>
  <c r="E183" i="7"/>
  <c r="D92" i="7"/>
  <c r="E90" i="7"/>
  <c r="H340" i="7"/>
  <c r="D436" i="7"/>
  <c r="E434" i="7"/>
  <c r="G356" i="7"/>
  <c r="H355" i="7"/>
  <c r="G384" i="7"/>
  <c r="H383" i="7"/>
  <c r="E398" i="7"/>
  <c r="E399" i="7"/>
  <c r="D336" i="7"/>
  <c r="E334" i="7"/>
  <c r="D264" i="7"/>
  <c r="E262" i="7"/>
  <c r="D220" i="7"/>
  <c r="E218" i="7"/>
  <c r="G313" i="7"/>
  <c r="H312" i="7"/>
  <c r="G320" i="7"/>
  <c r="H319" i="7"/>
  <c r="E449" i="7"/>
  <c r="E450" i="7"/>
  <c r="E285" i="7"/>
  <c r="E286" i="7"/>
  <c r="D108" i="7"/>
  <c r="E106" i="7"/>
  <c r="E197" i="7"/>
  <c r="E198" i="7"/>
  <c r="E125" i="7"/>
  <c r="E126" i="7"/>
  <c r="E329" i="7"/>
  <c r="E186" i="7"/>
  <c r="E187" i="7"/>
  <c r="D271" i="7"/>
  <c r="E269" i="7"/>
  <c r="D100" i="7"/>
  <c r="E98" i="7"/>
  <c r="D379" i="7"/>
  <c r="E377" i="7"/>
  <c r="D295" i="7"/>
  <c r="E293" i="7"/>
  <c r="E249" i="7"/>
  <c r="E250" i="7"/>
  <c r="E53" i="7"/>
  <c r="E54" i="7"/>
  <c r="D408" i="7"/>
  <c r="E406" i="7"/>
  <c r="E346" i="7"/>
  <c r="E347" i="7"/>
  <c r="E246" i="7"/>
  <c r="E247" i="7"/>
  <c r="E206" i="7"/>
  <c r="E207" i="7"/>
  <c r="G89" i="7"/>
  <c r="H88" i="7"/>
  <c r="E122" i="7"/>
  <c r="E123" i="7"/>
  <c r="E165" i="7"/>
  <c r="E166" i="7"/>
  <c r="D160" i="7"/>
  <c r="E158" i="7"/>
  <c r="E78" i="7"/>
  <c r="E79" i="7"/>
  <c r="E222" i="7"/>
  <c r="E223" i="7"/>
  <c r="D48" i="7"/>
  <c r="E46" i="7"/>
  <c r="E429" i="7"/>
  <c r="E430" i="7"/>
  <c r="E82" i="7"/>
  <c r="E81" i="7"/>
  <c r="D202" i="7"/>
  <c r="E200" i="7"/>
  <c r="E174" i="7"/>
  <c r="E175" i="7"/>
  <c r="E118" i="7"/>
  <c r="E119" i="7"/>
  <c r="G80" i="7"/>
  <c r="H79" i="7"/>
  <c r="D392" i="7"/>
  <c r="E390" i="7"/>
  <c r="D332" i="7"/>
  <c r="E330" i="7"/>
  <c r="E169" i="7"/>
  <c r="D112" i="7"/>
  <c r="E110" i="7"/>
  <c r="G236" i="7"/>
  <c r="H235" i="7"/>
  <c r="G392" i="7"/>
  <c r="H391" i="7"/>
  <c r="G328" i="7"/>
  <c r="H327" i="7"/>
  <c r="E373" i="7"/>
  <c r="G377" i="7"/>
  <c r="H376" i="7"/>
  <c r="H84" i="7"/>
  <c r="D280" i="7"/>
  <c r="E278" i="7"/>
  <c r="D404" i="7"/>
  <c r="E402" i="7"/>
  <c r="G8" i="7"/>
  <c r="H7" i="7"/>
  <c r="G398" i="7"/>
  <c r="E362" i="7"/>
  <c r="E363" i="7"/>
  <c r="E302" i="7"/>
  <c r="E303" i="7"/>
  <c r="D240" i="7"/>
  <c r="E238" i="7"/>
  <c r="G416" i="7"/>
  <c r="H415" i="7"/>
  <c r="H61" i="7"/>
  <c r="G332" i="7"/>
  <c r="H331" i="7"/>
  <c r="E386" i="7"/>
  <c r="E387" i="7"/>
  <c r="E214" i="7"/>
  <c r="E215" i="7"/>
  <c r="E141" i="7"/>
  <c r="E142" i="7"/>
  <c r="E33" i="7"/>
  <c r="D35" i="7"/>
  <c r="G348" i="7"/>
  <c r="H347" i="7"/>
  <c r="G76" i="7"/>
  <c r="H75" i="7"/>
  <c r="E138" i="7"/>
  <c r="E139" i="7"/>
  <c r="E421" i="7"/>
  <c r="E422" i="7"/>
  <c r="D351" i="7"/>
  <c r="E349" i="7"/>
  <c r="D275" i="7"/>
  <c r="E273" i="7"/>
  <c r="E85" i="7"/>
  <c r="E86" i="7"/>
  <c r="D442" i="7"/>
  <c r="E440" i="7"/>
  <c r="E446" i="7"/>
  <c r="E447" i="7"/>
  <c r="E374" i="7"/>
  <c r="E375" i="7"/>
  <c r="E318" i="7"/>
  <c r="E319" i="7"/>
  <c r="E230" i="7"/>
  <c r="E231" i="7"/>
  <c r="G308" i="7"/>
  <c r="H307" i="7"/>
  <c r="E58" i="7"/>
  <c r="E59" i="7"/>
  <c r="H232" i="7"/>
  <c r="L18" i="6"/>
  <c r="M18" i="6" s="1"/>
  <c r="N18" i="6" s="1"/>
  <c r="K18" i="6"/>
  <c r="B422" i="6"/>
  <c r="J19" i="6"/>
  <c r="G19" i="6"/>
  <c r="B426" i="5"/>
  <c r="G23" i="5"/>
  <c r="J23" i="5"/>
  <c r="L22" i="5"/>
  <c r="K22" i="5"/>
  <c r="F53" i="3"/>
  <c r="F57" i="3"/>
  <c r="K49" i="3"/>
  <c r="F51" i="3" s="1"/>
  <c r="F55" i="3"/>
  <c r="F56" i="3" s="1"/>
  <c r="F54" i="3"/>
  <c r="N18" i="3"/>
  <c r="P7" i="9" l="1"/>
  <c r="O13" i="9"/>
  <c r="K10" i="9"/>
  <c r="O4" i="9" s="1"/>
  <c r="R4" i="9" s="1"/>
  <c r="S4" i="9" s="1"/>
  <c r="T4" i="9" s="1"/>
  <c r="K8" i="9"/>
  <c r="O2" i="9" s="1"/>
  <c r="R2" i="9" s="1"/>
  <c r="S2" i="9" s="1"/>
  <c r="T2" i="9" s="1"/>
  <c r="K5" i="9"/>
  <c r="O5" i="9" s="1"/>
  <c r="R5" i="9" s="1"/>
  <c r="S5" i="9" s="1"/>
  <c r="T5" i="9" s="1"/>
  <c r="K9" i="9"/>
  <c r="O3" i="9" s="1"/>
  <c r="R3" i="9" s="1"/>
  <c r="S3" i="9" s="1"/>
  <c r="T3" i="9" s="1"/>
  <c r="K6" i="9"/>
  <c r="O6" i="9" s="1"/>
  <c r="R6" i="9" s="1"/>
  <c r="S6" i="9" s="1"/>
  <c r="T6" i="9" s="1"/>
  <c r="D443" i="7"/>
  <c r="E441" i="7"/>
  <c r="D276" i="7"/>
  <c r="E274" i="7"/>
  <c r="G77" i="7"/>
  <c r="H76" i="7"/>
  <c r="H332" i="7"/>
  <c r="H333" i="7"/>
  <c r="G9" i="7"/>
  <c r="H8" i="7"/>
  <c r="E279" i="7"/>
  <c r="E280" i="7"/>
  <c r="G393" i="7"/>
  <c r="H392" i="7"/>
  <c r="D333" i="7"/>
  <c r="E331" i="7"/>
  <c r="H80" i="7"/>
  <c r="H81" i="7"/>
  <c r="D49" i="7"/>
  <c r="E47" i="7"/>
  <c r="G90" i="7"/>
  <c r="H89" i="7"/>
  <c r="E407" i="7"/>
  <c r="E408" i="7"/>
  <c r="D380" i="7"/>
  <c r="E378" i="7"/>
  <c r="E270" i="7"/>
  <c r="E271" i="7"/>
  <c r="G321" i="7"/>
  <c r="H320" i="7"/>
  <c r="E219" i="7"/>
  <c r="E220" i="7"/>
  <c r="D337" i="7"/>
  <c r="E335" i="7"/>
  <c r="G385" i="7"/>
  <c r="H384" i="7"/>
  <c r="E435" i="7"/>
  <c r="E436" i="7"/>
  <c r="H336" i="7"/>
  <c r="H337" i="7"/>
  <c r="D324" i="7"/>
  <c r="E322" i="7"/>
  <c r="E239" i="7"/>
  <c r="E240" i="7"/>
  <c r="E111" i="7"/>
  <c r="E112" i="7"/>
  <c r="G344" i="7"/>
  <c r="H343" i="7"/>
  <c r="D344" i="7"/>
  <c r="E342" i="7"/>
  <c r="D309" i="7"/>
  <c r="E307" i="7"/>
  <c r="E339" i="7"/>
  <c r="E340" i="7"/>
  <c r="G309" i="7"/>
  <c r="H308" i="7"/>
  <c r="D352" i="7"/>
  <c r="E350" i="7"/>
  <c r="G349" i="7"/>
  <c r="H348" i="7"/>
  <c r="G399" i="7"/>
  <c r="H398" i="7"/>
  <c r="D405" i="7"/>
  <c r="E403" i="7"/>
  <c r="G329" i="7"/>
  <c r="H328" i="7"/>
  <c r="G237" i="7"/>
  <c r="H236" i="7"/>
  <c r="D393" i="7"/>
  <c r="E391" i="7"/>
  <c r="E201" i="7"/>
  <c r="E202" i="7"/>
  <c r="E159" i="7"/>
  <c r="E160" i="7"/>
  <c r="D296" i="7"/>
  <c r="E294" i="7"/>
  <c r="D101" i="7"/>
  <c r="E99" i="7"/>
  <c r="D109" i="7"/>
  <c r="E107" i="7"/>
  <c r="H313" i="7"/>
  <c r="G314" i="7"/>
  <c r="D265" i="7"/>
  <c r="E263" i="7"/>
  <c r="G357" i="7"/>
  <c r="H356" i="7"/>
  <c r="G64" i="7"/>
  <c r="H63" i="7"/>
  <c r="E62" i="7"/>
  <c r="E63" i="7"/>
  <c r="E34" i="7"/>
  <c r="E35" i="7"/>
  <c r="G417" i="7"/>
  <c r="H416" i="7"/>
  <c r="G378" i="7"/>
  <c r="H377" i="7"/>
  <c r="D93" i="7"/>
  <c r="E91" i="7"/>
  <c r="H317" i="7"/>
  <c r="H318" i="7"/>
  <c r="D10" i="7"/>
  <c r="E8" i="7"/>
  <c r="G405" i="7"/>
  <c r="H404" i="7"/>
  <c r="K19" i="6"/>
  <c r="L19" i="6"/>
  <c r="M19" i="6" s="1"/>
  <c r="N19" i="6" s="1"/>
  <c r="B423" i="6"/>
  <c r="G20" i="6"/>
  <c r="J20" i="6"/>
  <c r="M22" i="5"/>
  <c r="K23" i="5"/>
  <c r="L23" i="5"/>
  <c r="M23" i="5" s="1"/>
  <c r="N23" i="5" s="1"/>
  <c r="G24" i="5"/>
  <c r="B427" i="5"/>
  <c r="J24" i="5"/>
  <c r="P13" i="9" l="1"/>
  <c r="R13" i="9"/>
  <c r="S13" i="9" s="1"/>
  <c r="T13" i="9" s="1"/>
  <c r="O8" i="9"/>
  <c r="R8" i="9" s="1"/>
  <c r="S8" i="9" s="1"/>
  <c r="T8" i="9" s="1"/>
  <c r="P2" i="9"/>
  <c r="O12" i="9"/>
  <c r="P6" i="9"/>
  <c r="O10" i="9"/>
  <c r="R10" i="9" s="1"/>
  <c r="S10" i="9" s="1"/>
  <c r="T10" i="9" s="1"/>
  <c r="P4" i="9"/>
  <c r="O9" i="9"/>
  <c r="R9" i="9" s="1"/>
  <c r="S9" i="9" s="1"/>
  <c r="T9" i="9" s="1"/>
  <c r="P3" i="9"/>
  <c r="O11" i="9"/>
  <c r="P5" i="9"/>
  <c r="G65" i="7"/>
  <c r="H64" i="7"/>
  <c r="D266" i="7"/>
  <c r="E264" i="7"/>
  <c r="E108" i="7"/>
  <c r="E109" i="7"/>
  <c r="E295" i="7"/>
  <c r="E296" i="7"/>
  <c r="G238" i="7"/>
  <c r="H237" i="7"/>
  <c r="E404" i="7"/>
  <c r="E405" i="7"/>
  <c r="H349" i="7"/>
  <c r="G350" i="7"/>
  <c r="G310" i="7"/>
  <c r="H309" i="7"/>
  <c r="D310" i="7"/>
  <c r="E308" i="7"/>
  <c r="G345" i="7"/>
  <c r="H344" i="7"/>
  <c r="G386" i="7"/>
  <c r="H385" i="7"/>
  <c r="D50" i="7"/>
  <c r="E48" i="7"/>
  <c r="E332" i="7"/>
  <c r="E333" i="7"/>
  <c r="E275" i="7"/>
  <c r="E276" i="7"/>
  <c r="D11" i="7"/>
  <c r="E9" i="7"/>
  <c r="D94" i="7"/>
  <c r="E92" i="7"/>
  <c r="G418" i="7"/>
  <c r="H417" i="7"/>
  <c r="H314" i="7"/>
  <c r="H315" i="7"/>
  <c r="G358" i="7"/>
  <c r="H357" i="7"/>
  <c r="D102" i="7"/>
  <c r="E100" i="7"/>
  <c r="D394" i="7"/>
  <c r="E392" i="7"/>
  <c r="H329" i="7"/>
  <c r="H330" i="7"/>
  <c r="G400" i="7"/>
  <c r="H399" i="7"/>
  <c r="E351" i="7"/>
  <c r="E352" i="7"/>
  <c r="D345" i="7"/>
  <c r="E343" i="7"/>
  <c r="E323" i="7"/>
  <c r="E324" i="7"/>
  <c r="E336" i="7"/>
  <c r="E337" i="7"/>
  <c r="G322" i="7"/>
  <c r="H321" i="7"/>
  <c r="E379" i="7"/>
  <c r="E380" i="7"/>
  <c r="G91" i="7"/>
  <c r="H90" i="7"/>
  <c r="G394" i="7"/>
  <c r="H393" i="7"/>
  <c r="G10" i="7"/>
  <c r="H9" i="7"/>
  <c r="H77" i="7"/>
  <c r="H78" i="7"/>
  <c r="E442" i="7"/>
  <c r="E443" i="7"/>
  <c r="G406" i="7"/>
  <c r="H405" i="7"/>
  <c r="G379" i="7"/>
  <c r="H378" i="7"/>
  <c r="B424" i="6"/>
  <c r="G21" i="6"/>
  <c r="J21" i="6"/>
  <c r="K20" i="6"/>
  <c r="L20" i="6"/>
  <c r="M20" i="6" s="1"/>
  <c r="N20" i="6" s="1"/>
  <c r="L24" i="5"/>
  <c r="M24" i="5" s="1"/>
  <c r="N24" i="5" s="1"/>
  <c r="K24" i="5"/>
  <c r="J25" i="5"/>
  <c r="G25" i="5"/>
  <c r="B428" i="5"/>
  <c r="N22" i="5"/>
  <c r="P11" i="9" l="1"/>
  <c r="R11" i="9"/>
  <c r="S11" i="9" s="1"/>
  <c r="T11" i="9" s="1"/>
  <c r="P12" i="9"/>
  <c r="R12" i="9"/>
  <c r="S12" i="9" s="1"/>
  <c r="T12" i="9" s="1"/>
  <c r="O15" i="9"/>
  <c r="P9" i="9"/>
  <c r="O16" i="9"/>
  <c r="P10" i="9"/>
  <c r="O14" i="9"/>
  <c r="P8" i="9"/>
  <c r="E50" i="7"/>
  <c r="E49" i="7"/>
  <c r="H345" i="7"/>
  <c r="H346" i="7"/>
  <c r="H310" i="7"/>
  <c r="H311" i="7"/>
  <c r="E265" i="7"/>
  <c r="E266" i="7"/>
  <c r="H394" i="7"/>
  <c r="H395" i="7"/>
  <c r="E344" i="7"/>
  <c r="E345" i="7"/>
  <c r="G401" i="7"/>
  <c r="H400" i="7"/>
  <c r="E393" i="7"/>
  <c r="E394" i="7"/>
  <c r="G359" i="7"/>
  <c r="H358" i="7"/>
  <c r="G419" i="7"/>
  <c r="H418" i="7"/>
  <c r="G351" i="7"/>
  <c r="H350" i="7"/>
  <c r="D12" i="7"/>
  <c r="E10" i="7"/>
  <c r="G387" i="7"/>
  <c r="H386" i="7"/>
  <c r="E309" i="7"/>
  <c r="E310" i="7"/>
  <c r="G239" i="7"/>
  <c r="H238" i="7"/>
  <c r="G66" i="7"/>
  <c r="H65" i="7"/>
  <c r="G407" i="7"/>
  <c r="H406" i="7"/>
  <c r="G380" i="7"/>
  <c r="H379" i="7"/>
  <c r="G11" i="7"/>
  <c r="H10" i="7"/>
  <c r="G92" i="7"/>
  <c r="H91" i="7"/>
  <c r="G323" i="7"/>
  <c r="H322" i="7"/>
  <c r="E101" i="7"/>
  <c r="E102" i="7"/>
  <c r="E93" i="7"/>
  <c r="E94" i="7"/>
  <c r="L21" i="6"/>
  <c r="M21" i="6" s="1"/>
  <c r="N21" i="6" s="1"/>
  <c r="K21" i="6"/>
  <c r="B425" i="6"/>
  <c r="G22" i="6"/>
  <c r="J22" i="6"/>
  <c r="L25" i="5"/>
  <c r="M25" i="5" s="1"/>
  <c r="K25" i="5"/>
  <c r="B429" i="5"/>
  <c r="J26" i="5"/>
  <c r="G26" i="5"/>
  <c r="P16" i="9" l="1"/>
  <c r="R16" i="9"/>
  <c r="S16" i="9" s="1"/>
  <c r="T16" i="9" s="1"/>
  <c r="P14" i="9"/>
  <c r="R14" i="9"/>
  <c r="S14" i="9" s="1"/>
  <c r="T14" i="9" s="1"/>
  <c r="P15" i="9"/>
  <c r="R15" i="9"/>
  <c r="S15" i="9" s="1"/>
  <c r="T15" i="9" s="1"/>
  <c r="G93" i="7"/>
  <c r="H92" i="7"/>
  <c r="H380" i="7"/>
  <c r="H381" i="7"/>
  <c r="G67" i="7"/>
  <c r="H66" i="7"/>
  <c r="D13" i="7"/>
  <c r="E11" i="7"/>
  <c r="G420" i="7"/>
  <c r="H419" i="7"/>
  <c r="G324" i="7"/>
  <c r="H323" i="7"/>
  <c r="G12" i="7"/>
  <c r="H11" i="7"/>
  <c r="G408" i="7"/>
  <c r="H407" i="7"/>
  <c r="G240" i="7"/>
  <c r="H239" i="7"/>
  <c r="H387" i="7"/>
  <c r="H388" i="7"/>
  <c r="G352" i="7"/>
  <c r="H351" i="7"/>
  <c r="G360" i="7"/>
  <c r="H359" i="7"/>
  <c r="H401" i="7"/>
  <c r="H402" i="7"/>
  <c r="B426" i="6"/>
  <c r="J23" i="6"/>
  <c r="G23" i="6"/>
  <c r="K22" i="6"/>
  <c r="L22" i="6"/>
  <c r="M22" i="6" s="1"/>
  <c r="N22" i="6" s="1"/>
  <c r="N25" i="5"/>
  <c r="L26" i="5"/>
  <c r="M26" i="5" s="1"/>
  <c r="N26" i="5" s="1"/>
  <c r="K26" i="5"/>
  <c r="B430" i="5"/>
  <c r="G27" i="5"/>
  <c r="J27" i="5"/>
  <c r="G361" i="7" l="1"/>
  <c r="H360" i="7"/>
  <c r="G409" i="7"/>
  <c r="H408" i="7"/>
  <c r="H324" i="7"/>
  <c r="H325" i="7"/>
  <c r="D14" i="7"/>
  <c r="E12" i="7"/>
  <c r="H352" i="7"/>
  <c r="H353" i="7"/>
  <c r="G241" i="7"/>
  <c r="H240" i="7"/>
  <c r="G13" i="7"/>
  <c r="H12" i="7"/>
  <c r="G421" i="7"/>
  <c r="H420" i="7"/>
  <c r="G68" i="7"/>
  <c r="H67" i="7"/>
  <c r="G94" i="7"/>
  <c r="H93" i="7"/>
  <c r="L23" i="6"/>
  <c r="M23" i="6" s="1"/>
  <c r="N23" i="6" s="1"/>
  <c r="K23" i="6"/>
  <c r="B427" i="6"/>
  <c r="J24" i="6"/>
  <c r="G24" i="6"/>
  <c r="J28" i="5"/>
  <c r="B431" i="5"/>
  <c r="G28" i="5"/>
  <c r="K27" i="5"/>
  <c r="L27" i="5"/>
  <c r="M27" i="5" s="1"/>
  <c r="N27" i="5" s="1"/>
  <c r="G95" i="7" l="1"/>
  <c r="H94" i="7"/>
  <c r="G422" i="7"/>
  <c r="H421" i="7"/>
  <c r="G242" i="7"/>
  <c r="H241" i="7"/>
  <c r="D15" i="7"/>
  <c r="E13" i="7"/>
  <c r="G410" i="7"/>
  <c r="H409" i="7"/>
  <c r="G69" i="7"/>
  <c r="H68" i="7"/>
  <c r="G14" i="7"/>
  <c r="H13" i="7"/>
  <c r="G362" i="7"/>
  <c r="H361" i="7"/>
  <c r="K24" i="6"/>
  <c r="L24" i="6"/>
  <c r="M24" i="6" s="1"/>
  <c r="B428" i="6"/>
  <c r="G25" i="6"/>
  <c r="J25" i="6"/>
  <c r="N24" i="6"/>
  <c r="B432" i="5"/>
  <c r="J29" i="5"/>
  <c r="G29" i="5"/>
  <c r="L28" i="5"/>
  <c r="M28" i="5" s="1"/>
  <c r="N28" i="5" s="1"/>
  <c r="K28" i="5"/>
  <c r="G363" i="7" l="1"/>
  <c r="H362" i="7"/>
  <c r="G423" i="7"/>
  <c r="H422" i="7"/>
  <c r="G70" i="7"/>
  <c r="H69" i="7"/>
  <c r="D16" i="7"/>
  <c r="E14" i="7"/>
  <c r="G15" i="7"/>
  <c r="H14" i="7"/>
  <c r="G411" i="7"/>
  <c r="H410" i="7"/>
  <c r="G243" i="7"/>
  <c r="H242" i="7"/>
  <c r="G96" i="7"/>
  <c r="H95" i="7"/>
  <c r="B429" i="6"/>
  <c r="J26" i="6"/>
  <c r="G26" i="6"/>
  <c r="L25" i="6"/>
  <c r="M25" i="6" s="1"/>
  <c r="N25" i="6" s="1"/>
  <c r="K25" i="6"/>
  <c r="L29" i="5"/>
  <c r="M29" i="5" s="1"/>
  <c r="N29" i="5" s="1"/>
  <c r="K29" i="5"/>
  <c r="B433" i="5"/>
  <c r="G30" i="5"/>
  <c r="J30" i="5"/>
  <c r="G424" i="7" l="1"/>
  <c r="H423" i="7"/>
  <c r="G97" i="7"/>
  <c r="H96" i="7"/>
  <c r="D17" i="7"/>
  <c r="E15" i="7"/>
  <c r="G412" i="7"/>
  <c r="H411" i="7"/>
  <c r="G244" i="7"/>
  <c r="H243" i="7"/>
  <c r="G16" i="7"/>
  <c r="H15" i="7"/>
  <c r="G71" i="7"/>
  <c r="H70" i="7"/>
  <c r="G364" i="7"/>
  <c r="H363" i="7"/>
  <c r="K26" i="6"/>
  <c r="L26" i="6"/>
  <c r="M26" i="6" s="1"/>
  <c r="N26" i="6" s="1"/>
  <c r="B430" i="6"/>
  <c r="J27" i="6"/>
  <c r="G27" i="6"/>
  <c r="B434" i="5"/>
  <c r="J31" i="5"/>
  <c r="G31" i="5"/>
  <c r="L30" i="5"/>
  <c r="M30" i="5" s="1"/>
  <c r="N30" i="5" s="1"/>
  <c r="K30" i="5"/>
  <c r="G365" i="7" l="1"/>
  <c r="H364" i="7"/>
  <c r="G98" i="7"/>
  <c r="H97" i="7"/>
  <c r="G17" i="7"/>
  <c r="H16" i="7"/>
  <c r="G413" i="7"/>
  <c r="H412" i="7"/>
  <c r="G72" i="7"/>
  <c r="H71" i="7"/>
  <c r="G245" i="7"/>
  <c r="H244" i="7"/>
  <c r="D18" i="7"/>
  <c r="E16" i="7"/>
  <c r="G425" i="7"/>
  <c r="H424" i="7"/>
  <c r="K27" i="6"/>
  <c r="L27" i="6"/>
  <c r="M27" i="6" s="1"/>
  <c r="N27" i="6" s="1"/>
  <c r="B431" i="6"/>
  <c r="G28" i="6"/>
  <c r="J28" i="6"/>
  <c r="K31" i="5"/>
  <c r="L31" i="5"/>
  <c r="M31" i="5" s="1"/>
  <c r="N31" i="5" s="1"/>
  <c r="G32" i="5"/>
  <c r="B435" i="5"/>
  <c r="J32" i="5"/>
  <c r="G246" i="7" l="1"/>
  <c r="H245" i="7"/>
  <c r="G99" i="7"/>
  <c r="H98" i="7"/>
  <c r="G426" i="7"/>
  <c r="H425" i="7"/>
  <c r="H413" i="7"/>
  <c r="H414" i="7"/>
  <c r="D19" i="7"/>
  <c r="E17" i="7"/>
  <c r="H72" i="7"/>
  <c r="H73" i="7"/>
  <c r="G18" i="7"/>
  <c r="H17" i="7"/>
  <c r="G366" i="7"/>
  <c r="H365" i="7"/>
  <c r="B432" i="6"/>
  <c r="G29" i="6"/>
  <c r="J29" i="6"/>
  <c r="K28" i="6"/>
  <c r="L28" i="6"/>
  <c r="M28" i="6" s="1"/>
  <c r="N28" i="6" s="1"/>
  <c r="J33" i="5"/>
  <c r="G33" i="5"/>
  <c r="B436" i="5"/>
  <c r="L32" i="5"/>
  <c r="M32" i="5" s="1"/>
  <c r="N32" i="5" s="1"/>
  <c r="K32" i="5"/>
  <c r="G367" i="7" l="1"/>
  <c r="H366" i="7"/>
  <c r="G100" i="7"/>
  <c r="H99" i="7"/>
  <c r="G19" i="7"/>
  <c r="H18" i="7"/>
  <c r="D20" i="7"/>
  <c r="E18" i="7"/>
  <c r="G427" i="7"/>
  <c r="H426" i="7"/>
  <c r="G247" i="7"/>
  <c r="H246" i="7"/>
  <c r="L29" i="6"/>
  <c r="M29" i="6" s="1"/>
  <c r="N29" i="6" s="1"/>
  <c r="K29" i="6"/>
  <c r="B433" i="6"/>
  <c r="J30" i="6"/>
  <c r="G30" i="6"/>
  <c r="B437" i="5"/>
  <c r="J34" i="5"/>
  <c r="G34" i="5"/>
  <c r="L33" i="5"/>
  <c r="M33" i="5" s="1"/>
  <c r="N33" i="5" s="1"/>
  <c r="K33" i="5"/>
  <c r="G101" i="7" l="1"/>
  <c r="H100" i="7"/>
  <c r="G248" i="7"/>
  <c r="H247" i="7"/>
  <c r="D21" i="7"/>
  <c r="E19" i="7"/>
  <c r="G428" i="7"/>
  <c r="H427" i="7"/>
  <c r="G20" i="7"/>
  <c r="H19" i="7"/>
  <c r="G368" i="7"/>
  <c r="H367" i="7"/>
  <c r="L30" i="6"/>
  <c r="M30" i="6" s="1"/>
  <c r="N30" i="6" s="1"/>
  <c r="K30" i="6"/>
  <c r="B434" i="6"/>
  <c r="G31" i="6"/>
  <c r="J31" i="6"/>
  <c r="J35" i="5"/>
  <c r="B438" i="5"/>
  <c r="G35" i="5"/>
  <c r="L34" i="5"/>
  <c r="M34" i="5" s="1"/>
  <c r="N34" i="5" s="1"/>
  <c r="K34" i="5"/>
  <c r="G369" i="7" l="1"/>
  <c r="H368" i="7"/>
  <c r="G249" i="7"/>
  <c r="H248" i="7"/>
  <c r="G429" i="7"/>
  <c r="H428" i="7"/>
  <c r="G21" i="7"/>
  <c r="H20" i="7"/>
  <c r="D22" i="7"/>
  <c r="E20" i="7"/>
  <c r="G102" i="7"/>
  <c r="H101" i="7"/>
  <c r="B435" i="6"/>
  <c r="J32" i="6"/>
  <c r="G32" i="6"/>
  <c r="L31" i="6"/>
  <c r="M31" i="6" s="1"/>
  <c r="N31" i="6" s="1"/>
  <c r="K31" i="6"/>
  <c r="J36" i="5"/>
  <c r="B439" i="5"/>
  <c r="G36" i="5"/>
  <c r="K35" i="5"/>
  <c r="L35" i="5"/>
  <c r="M35" i="5" s="1"/>
  <c r="N35" i="5" s="1"/>
  <c r="G103" i="7" l="1"/>
  <c r="H102" i="7"/>
  <c r="G22" i="7"/>
  <c r="H21" i="7"/>
  <c r="G250" i="7"/>
  <c r="H249" i="7"/>
  <c r="D23" i="7"/>
  <c r="E21" i="7"/>
  <c r="G430" i="7"/>
  <c r="H429" i="7"/>
  <c r="G370" i="7"/>
  <c r="H369" i="7"/>
  <c r="B436" i="6"/>
  <c r="J33" i="6"/>
  <c r="G33" i="6"/>
  <c r="K32" i="6"/>
  <c r="L32" i="6"/>
  <c r="M32" i="6" s="1"/>
  <c r="N32" i="6" s="1"/>
  <c r="B440" i="5"/>
  <c r="G37" i="5"/>
  <c r="J37" i="5"/>
  <c r="L36" i="5"/>
  <c r="M36" i="5" s="1"/>
  <c r="N36" i="5" s="1"/>
  <c r="K36" i="5"/>
  <c r="G371" i="7" l="1"/>
  <c r="H370" i="7"/>
  <c r="G23" i="7"/>
  <c r="H22" i="7"/>
  <c r="D24" i="7"/>
  <c r="E22" i="7"/>
  <c r="G431" i="7"/>
  <c r="H430" i="7"/>
  <c r="G251" i="7"/>
  <c r="H250" i="7"/>
  <c r="G104" i="7"/>
  <c r="H103" i="7"/>
  <c r="L33" i="6"/>
  <c r="M33" i="6" s="1"/>
  <c r="N33" i="6" s="1"/>
  <c r="K33" i="6"/>
  <c r="B437" i="6"/>
  <c r="G34" i="6"/>
  <c r="J34" i="6"/>
  <c r="L37" i="5"/>
  <c r="M37" i="5" s="1"/>
  <c r="N37" i="5" s="1"/>
  <c r="K37" i="5"/>
  <c r="B441" i="5"/>
  <c r="G38" i="5"/>
  <c r="J38" i="5"/>
  <c r="G432" i="7" l="1"/>
  <c r="H431" i="7"/>
  <c r="G105" i="7"/>
  <c r="H104" i="7"/>
  <c r="H23" i="7"/>
  <c r="G24" i="7"/>
  <c r="G252" i="7"/>
  <c r="H251" i="7"/>
  <c r="D25" i="7"/>
  <c r="E23" i="7"/>
  <c r="G372" i="7"/>
  <c r="H371" i="7"/>
  <c r="B438" i="6"/>
  <c r="J35" i="6"/>
  <c r="G35" i="6"/>
  <c r="L34" i="6"/>
  <c r="M34" i="6" s="1"/>
  <c r="N34" i="6" s="1"/>
  <c r="K34" i="6"/>
  <c r="B442" i="5"/>
  <c r="G39" i="5"/>
  <c r="J39" i="5"/>
  <c r="L38" i="5"/>
  <c r="M38" i="5" s="1"/>
  <c r="N38" i="5" s="1"/>
  <c r="K38" i="5"/>
  <c r="G373" i="7" l="1"/>
  <c r="H372" i="7"/>
  <c r="G253" i="7"/>
  <c r="H252" i="7"/>
  <c r="G106" i="7"/>
  <c r="H105" i="7"/>
  <c r="D26" i="7"/>
  <c r="E24" i="7"/>
  <c r="G433" i="7"/>
  <c r="H432" i="7"/>
  <c r="H24" i="7"/>
  <c r="G25" i="7"/>
  <c r="B439" i="6"/>
  <c r="G36" i="6"/>
  <c r="J36" i="6"/>
  <c r="L35" i="6"/>
  <c r="M35" i="6" s="1"/>
  <c r="N35" i="6" s="1"/>
  <c r="K35" i="6"/>
  <c r="K39" i="5"/>
  <c r="L39" i="5"/>
  <c r="M39" i="5" s="1"/>
  <c r="N39" i="5" s="1"/>
  <c r="G40" i="5"/>
  <c r="B443" i="5"/>
  <c r="J40" i="5"/>
  <c r="H25" i="7" l="1"/>
  <c r="G26" i="7"/>
  <c r="D27" i="7"/>
  <c r="E25" i="7"/>
  <c r="G254" i="7"/>
  <c r="H253" i="7"/>
  <c r="G434" i="7"/>
  <c r="H433" i="7"/>
  <c r="G107" i="7"/>
  <c r="H106" i="7"/>
  <c r="H373" i="7"/>
  <c r="H374" i="7"/>
  <c r="L36" i="6"/>
  <c r="M36" i="6" s="1"/>
  <c r="N36" i="6" s="1"/>
  <c r="K36" i="6"/>
  <c r="B440" i="6"/>
  <c r="G37" i="6"/>
  <c r="J37" i="6"/>
  <c r="L40" i="5"/>
  <c r="M40" i="5" s="1"/>
  <c r="N40" i="5" s="1"/>
  <c r="K40" i="5"/>
  <c r="J41" i="5"/>
  <c r="G41" i="5"/>
  <c r="B444" i="5"/>
  <c r="G255" i="7" l="1"/>
  <c r="H254" i="7"/>
  <c r="D28" i="7"/>
  <c r="E26" i="7"/>
  <c r="G108" i="7"/>
  <c r="H107" i="7"/>
  <c r="G435" i="7"/>
  <c r="H434" i="7"/>
  <c r="G27" i="7"/>
  <c r="H26" i="7"/>
  <c r="B441" i="6"/>
  <c r="J38" i="6"/>
  <c r="G38" i="6"/>
  <c r="L37" i="6"/>
  <c r="M37" i="6" s="1"/>
  <c r="N37" i="6" s="1"/>
  <c r="K37" i="6"/>
  <c r="L41" i="5"/>
  <c r="M41" i="5" s="1"/>
  <c r="N41" i="5" s="1"/>
  <c r="K41" i="5"/>
  <c r="B445" i="5"/>
  <c r="J42" i="5"/>
  <c r="G42" i="5"/>
  <c r="G436" i="7" l="1"/>
  <c r="H435" i="7"/>
  <c r="E27" i="7"/>
  <c r="E28" i="7"/>
  <c r="D452" i="7"/>
  <c r="G28" i="7"/>
  <c r="H27" i="7"/>
  <c r="G109" i="7"/>
  <c r="H108" i="7"/>
  <c r="G256" i="7"/>
  <c r="H255" i="7"/>
  <c r="K38" i="6"/>
  <c r="L38" i="6"/>
  <c r="M38" i="6" s="1"/>
  <c r="N38" i="6" s="1"/>
  <c r="B442" i="6"/>
  <c r="J39" i="6"/>
  <c r="G39" i="6"/>
  <c r="L42" i="5"/>
  <c r="M42" i="5" s="1"/>
  <c r="N42" i="5" s="1"/>
  <c r="K42" i="5"/>
  <c r="B446" i="5"/>
  <c r="J43" i="5"/>
  <c r="G43" i="5"/>
  <c r="E451" i="7" l="1"/>
  <c r="E452" i="7" s="1"/>
  <c r="C457" i="7" s="1"/>
  <c r="C458" i="7"/>
  <c r="G110" i="7"/>
  <c r="H109" i="7"/>
  <c r="G257" i="7"/>
  <c r="H256" i="7"/>
  <c r="G29" i="7"/>
  <c r="H28" i="7"/>
  <c r="G437" i="7"/>
  <c r="H436" i="7"/>
  <c r="K39" i="6"/>
  <c r="L39" i="6"/>
  <c r="M39" i="6" s="1"/>
  <c r="N39" i="6" s="1"/>
  <c r="B443" i="6"/>
  <c r="G40" i="6"/>
  <c r="J40" i="6"/>
  <c r="L43" i="5"/>
  <c r="M43" i="5" s="1"/>
  <c r="N43" i="5" s="1"/>
  <c r="K43" i="5"/>
  <c r="J44" i="5"/>
  <c r="B447" i="5"/>
  <c r="G44" i="5"/>
  <c r="G438" i="7" l="1"/>
  <c r="H437" i="7"/>
  <c r="G258" i="7"/>
  <c r="H257" i="7"/>
  <c r="G30" i="7"/>
  <c r="H29" i="7"/>
  <c r="G111" i="7"/>
  <c r="H110" i="7"/>
  <c r="B444" i="6"/>
  <c r="G41" i="6"/>
  <c r="J41" i="6"/>
  <c r="L40" i="6"/>
  <c r="M40" i="6" s="1"/>
  <c r="N40" i="6" s="1"/>
  <c r="K40" i="6"/>
  <c r="B448" i="5"/>
  <c r="G45" i="5"/>
  <c r="J45" i="5"/>
  <c r="L44" i="5"/>
  <c r="M44" i="5" s="1"/>
  <c r="N44" i="5" s="1"/>
  <c r="K44" i="5"/>
  <c r="G112" i="7" l="1"/>
  <c r="H111" i="7"/>
  <c r="G31" i="7"/>
  <c r="H30" i="7"/>
  <c r="G259" i="7"/>
  <c r="H258" i="7"/>
  <c r="G439" i="7"/>
  <c r="H438" i="7"/>
  <c r="K41" i="6"/>
  <c r="L41" i="6"/>
  <c r="M41" i="6" s="1"/>
  <c r="N41" i="6" s="1"/>
  <c r="B445" i="6"/>
  <c r="J42" i="6"/>
  <c r="G42" i="6"/>
  <c r="L45" i="5"/>
  <c r="M45" i="5" s="1"/>
  <c r="N45" i="5" s="1"/>
  <c r="K45" i="5"/>
  <c r="B449" i="5"/>
  <c r="G46" i="5"/>
  <c r="J46" i="5"/>
  <c r="G32" i="7" l="1"/>
  <c r="H31" i="7"/>
  <c r="G440" i="7"/>
  <c r="H439" i="7"/>
  <c r="G260" i="7"/>
  <c r="H259" i="7"/>
  <c r="G113" i="7"/>
  <c r="H112" i="7"/>
  <c r="L42" i="6"/>
  <c r="M42" i="6" s="1"/>
  <c r="N42" i="6" s="1"/>
  <c r="K42" i="6"/>
  <c r="B446" i="6"/>
  <c r="J43" i="6"/>
  <c r="G43" i="6"/>
  <c r="B450" i="5"/>
  <c r="J47" i="5"/>
  <c r="G47" i="5"/>
  <c r="L46" i="5"/>
  <c r="M46" i="5" s="1"/>
  <c r="N46" i="5" s="1"/>
  <c r="K46" i="5"/>
  <c r="G114" i="7" l="1"/>
  <c r="H113" i="7"/>
  <c r="G441" i="7"/>
  <c r="H440" i="7"/>
  <c r="G261" i="7"/>
  <c r="H260" i="7"/>
  <c r="G33" i="7"/>
  <c r="H32" i="7"/>
  <c r="L43" i="6"/>
  <c r="M43" i="6" s="1"/>
  <c r="N43" i="6" s="1"/>
  <c r="K43" i="6"/>
  <c r="B447" i="6"/>
  <c r="J44" i="6"/>
  <c r="G44" i="6"/>
  <c r="K47" i="5"/>
  <c r="L47" i="5"/>
  <c r="M47" i="5" s="1"/>
  <c r="N47" i="5" s="1"/>
  <c r="G48" i="5"/>
  <c r="J48" i="5"/>
  <c r="G34" i="7" l="1"/>
  <c r="H33" i="7"/>
  <c r="G442" i="7"/>
  <c r="H441" i="7"/>
  <c r="G262" i="7"/>
  <c r="H261" i="7"/>
  <c r="G115" i="7"/>
  <c r="H114" i="7"/>
  <c r="B448" i="6"/>
  <c r="J45" i="6"/>
  <c r="G45" i="6"/>
  <c r="L44" i="6"/>
  <c r="M44" i="6" s="1"/>
  <c r="N44" i="6" s="1"/>
  <c r="K44" i="6"/>
  <c r="L48" i="5"/>
  <c r="K48" i="5"/>
  <c r="G116" i="7" l="1"/>
  <c r="H115" i="7"/>
  <c r="G443" i="7"/>
  <c r="H442" i="7"/>
  <c r="G263" i="7"/>
  <c r="H262" i="7"/>
  <c r="G35" i="7"/>
  <c r="H34" i="7"/>
  <c r="B449" i="6"/>
  <c r="G46" i="6"/>
  <c r="J46" i="6"/>
  <c r="L45" i="6"/>
  <c r="M45" i="6" s="1"/>
  <c r="N45" i="6" s="1"/>
  <c r="K45" i="6"/>
  <c r="F55" i="5"/>
  <c r="F56" i="5" s="1"/>
  <c r="K49" i="5"/>
  <c r="F51" i="5" s="1"/>
  <c r="F53" i="5" s="1"/>
  <c r="M48" i="5"/>
  <c r="F57" i="5"/>
  <c r="G36" i="7" l="1"/>
  <c r="H35" i="7"/>
  <c r="G444" i="7"/>
  <c r="H443" i="7"/>
  <c r="G264" i="7"/>
  <c r="H263" i="7"/>
  <c r="G117" i="7"/>
  <c r="H116" i="7"/>
  <c r="L46" i="6"/>
  <c r="M46" i="6" s="1"/>
  <c r="N46" i="6" s="1"/>
  <c r="K46" i="6"/>
  <c r="B450" i="6"/>
  <c r="G47" i="6"/>
  <c r="J47" i="6"/>
  <c r="N48" i="5"/>
  <c r="F54" i="5"/>
  <c r="G265" i="7" l="1"/>
  <c r="H264" i="7"/>
  <c r="G118" i="7"/>
  <c r="H117" i="7"/>
  <c r="G445" i="7"/>
  <c r="H444" i="7"/>
  <c r="G37" i="7"/>
  <c r="H36" i="7"/>
  <c r="G48" i="6"/>
  <c r="J48" i="6"/>
  <c r="K47" i="6"/>
  <c r="L47" i="6"/>
  <c r="M47" i="6" s="1"/>
  <c r="N47" i="6" s="1"/>
  <c r="G38" i="7" l="1"/>
  <c r="H37" i="7"/>
  <c r="G119" i="7"/>
  <c r="H118" i="7"/>
  <c r="G446" i="7"/>
  <c r="H445" i="7"/>
  <c r="G266" i="7"/>
  <c r="H265" i="7"/>
  <c r="L48" i="6"/>
  <c r="K48" i="6"/>
  <c r="G120" i="7" l="1"/>
  <c r="H119" i="7"/>
  <c r="G267" i="7"/>
  <c r="H266" i="7"/>
  <c r="G447" i="7"/>
  <c r="H446" i="7"/>
  <c r="G39" i="7"/>
  <c r="H38" i="7"/>
  <c r="K49" i="6"/>
  <c r="F51" i="6" s="1"/>
  <c r="F53" i="6" s="1"/>
  <c r="F55" i="6"/>
  <c r="F56" i="6" s="1"/>
  <c r="M48" i="6"/>
  <c r="F57" i="6"/>
  <c r="G448" i="7" l="1"/>
  <c r="H447" i="7"/>
  <c r="G40" i="7"/>
  <c r="H39" i="7"/>
  <c r="G268" i="7"/>
  <c r="H267" i="7"/>
  <c r="G121" i="7"/>
  <c r="H120" i="7"/>
  <c r="N48" i="6"/>
  <c r="F54" i="6"/>
  <c r="G41" i="7" l="1"/>
  <c r="H40" i="7"/>
  <c r="G122" i="7"/>
  <c r="H121" i="7"/>
  <c r="G269" i="7"/>
  <c r="H268" i="7"/>
  <c r="G449" i="7"/>
  <c r="H448" i="7"/>
  <c r="G270" i="7" l="1"/>
  <c r="H269" i="7"/>
  <c r="G450" i="7"/>
  <c r="H449" i="7"/>
  <c r="G123" i="7"/>
  <c r="H122" i="7"/>
  <c r="G42" i="7"/>
  <c r="H41" i="7"/>
  <c r="G43" i="7" l="1"/>
  <c r="H42" i="7"/>
  <c r="G451" i="7"/>
  <c r="H450" i="7"/>
  <c r="G124" i="7"/>
  <c r="H123" i="7"/>
  <c r="G271" i="7"/>
  <c r="H270" i="7"/>
  <c r="G272" i="7" l="1"/>
  <c r="H271" i="7"/>
  <c r="H451" i="7"/>
  <c r="G125" i="7"/>
  <c r="H124" i="7"/>
  <c r="G44" i="7"/>
  <c r="H43" i="7"/>
  <c r="G45" i="7" l="1"/>
  <c r="H44" i="7"/>
  <c r="G126" i="7"/>
  <c r="H125" i="7"/>
  <c r="G273" i="7"/>
  <c r="H272" i="7"/>
  <c r="G127" i="7" l="1"/>
  <c r="H126" i="7"/>
  <c r="G274" i="7"/>
  <c r="H273" i="7"/>
  <c r="G46" i="7"/>
  <c r="H45" i="7"/>
  <c r="G47" i="7" l="1"/>
  <c r="H46" i="7"/>
  <c r="G275" i="7"/>
  <c r="H274" i="7"/>
  <c r="G128" i="7"/>
  <c r="H127" i="7"/>
  <c r="G276" i="7" l="1"/>
  <c r="H275" i="7"/>
  <c r="G129" i="7"/>
  <c r="H128" i="7"/>
  <c r="G48" i="7"/>
  <c r="H47" i="7"/>
  <c r="G130" i="7" l="1"/>
  <c r="H129" i="7"/>
  <c r="G49" i="7"/>
  <c r="H48" i="7"/>
  <c r="G277" i="7"/>
  <c r="H276" i="7"/>
  <c r="G50" i="7" l="1"/>
  <c r="H49" i="7"/>
  <c r="G278" i="7"/>
  <c r="H277" i="7"/>
  <c r="G131" i="7"/>
  <c r="H130" i="7"/>
  <c r="G279" i="7" l="1"/>
  <c r="H278" i="7"/>
  <c r="G132" i="7"/>
  <c r="H131" i="7"/>
  <c r="G51" i="7"/>
  <c r="H50" i="7"/>
  <c r="G133" i="7" l="1"/>
  <c r="H132" i="7"/>
  <c r="G52" i="7"/>
  <c r="H51" i="7"/>
  <c r="G280" i="7"/>
  <c r="H279" i="7"/>
  <c r="G53" i="7" l="1"/>
  <c r="H52" i="7"/>
  <c r="G281" i="7"/>
  <c r="H280" i="7"/>
  <c r="G134" i="7"/>
  <c r="H133" i="7"/>
  <c r="G282" i="7" l="1"/>
  <c r="H281" i="7"/>
  <c r="G135" i="7"/>
  <c r="H134" i="7"/>
  <c r="G54" i="7"/>
  <c r="H53" i="7"/>
  <c r="G136" i="7" l="1"/>
  <c r="H135" i="7"/>
  <c r="H54" i="7"/>
  <c r="H55" i="7"/>
  <c r="G283" i="7"/>
  <c r="H282" i="7"/>
  <c r="G284" i="7" l="1"/>
  <c r="H283" i="7"/>
  <c r="G137" i="7"/>
  <c r="H136" i="7"/>
  <c r="G138" i="7" l="1"/>
  <c r="H137" i="7"/>
  <c r="G285" i="7"/>
  <c r="H284" i="7"/>
  <c r="G286" i="7" l="1"/>
  <c r="H285" i="7"/>
  <c r="G139" i="7"/>
  <c r="H138" i="7"/>
  <c r="G140" i="7" l="1"/>
  <c r="H139" i="7"/>
  <c r="G287" i="7"/>
  <c r="H286" i="7"/>
  <c r="G288" i="7" l="1"/>
  <c r="H287" i="7"/>
  <c r="G141" i="7"/>
  <c r="H140" i="7"/>
  <c r="G142" i="7" l="1"/>
  <c r="H141" i="7"/>
  <c r="G289" i="7"/>
  <c r="H288" i="7"/>
  <c r="G290" i="7" l="1"/>
  <c r="H289" i="7"/>
  <c r="G143" i="7"/>
  <c r="H142" i="7"/>
  <c r="G144" i="7" l="1"/>
  <c r="H143" i="7"/>
  <c r="G291" i="7"/>
  <c r="H290" i="7"/>
  <c r="G292" i="7" l="1"/>
  <c r="H291" i="7"/>
  <c r="G145" i="7"/>
  <c r="H144" i="7"/>
  <c r="G146" i="7" l="1"/>
  <c r="H145" i="7"/>
  <c r="G293" i="7"/>
  <c r="H292" i="7"/>
  <c r="G294" i="7" l="1"/>
  <c r="H293" i="7"/>
  <c r="G147" i="7"/>
  <c r="H146" i="7"/>
  <c r="G148" i="7" l="1"/>
  <c r="H147" i="7"/>
  <c r="G295" i="7"/>
  <c r="H294" i="7"/>
  <c r="G296" i="7" l="1"/>
  <c r="H295" i="7"/>
  <c r="G149" i="7"/>
  <c r="H148" i="7"/>
  <c r="G297" i="7" l="1"/>
  <c r="H296" i="7"/>
  <c r="G150" i="7"/>
  <c r="H149" i="7"/>
  <c r="G151" i="7" l="1"/>
  <c r="H150" i="7"/>
  <c r="G298" i="7"/>
  <c r="H297" i="7"/>
  <c r="G299" i="7" l="1"/>
  <c r="H298" i="7"/>
  <c r="G152" i="7"/>
  <c r="H151" i="7"/>
  <c r="G153" i="7" l="1"/>
  <c r="H152" i="7"/>
  <c r="G300" i="7"/>
  <c r="H299" i="7"/>
  <c r="G301" i="7" l="1"/>
  <c r="H300" i="7"/>
  <c r="G154" i="7"/>
  <c r="H153" i="7"/>
  <c r="G155" i="7" l="1"/>
  <c r="H154" i="7"/>
  <c r="G302" i="7"/>
  <c r="H301" i="7"/>
  <c r="G303" i="7" l="1"/>
  <c r="H302" i="7"/>
  <c r="G156" i="7"/>
  <c r="H155" i="7"/>
  <c r="G157" i="7" l="1"/>
  <c r="H156" i="7"/>
  <c r="H303" i="7"/>
  <c r="H304" i="7"/>
  <c r="G158" i="7" l="1"/>
  <c r="H157" i="7"/>
  <c r="G159" i="7" l="1"/>
  <c r="H158" i="7"/>
  <c r="G160" i="7" l="1"/>
  <c r="H159" i="7"/>
  <c r="G161" i="7" l="1"/>
  <c r="H160" i="7"/>
  <c r="G162" i="7" l="1"/>
  <c r="H161" i="7"/>
  <c r="G163" i="7" l="1"/>
  <c r="H162" i="7"/>
  <c r="G164" i="7" l="1"/>
  <c r="H163" i="7"/>
  <c r="G165" i="7" l="1"/>
  <c r="H164" i="7"/>
  <c r="G166" i="7" l="1"/>
  <c r="H165" i="7"/>
  <c r="G167" i="7" l="1"/>
  <c r="H166" i="7"/>
  <c r="G168" i="7" l="1"/>
  <c r="H167" i="7"/>
  <c r="G169" i="7" l="1"/>
  <c r="H168" i="7"/>
  <c r="G170" i="7" l="1"/>
  <c r="H169" i="7"/>
  <c r="G171" i="7" l="1"/>
  <c r="H170" i="7"/>
  <c r="G172" i="7" l="1"/>
  <c r="H171" i="7"/>
  <c r="G173" i="7" l="1"/>
  <c r="H172" i="7"/>
  <c r="G174" i="7" l="1"/>
  <c r="H173" i="7"/>
  <c r="G175" i="7" l="1"/>
  <c r="H174" i="7"/>
  <c r="G176" i="7" l="1"/>
  <c r="H175" i="7"/>
  <c r="G177" i="7" l="1"/>
  <c r="H176" i="7"/>
  <c r="G178" i="7" l="1"/>
  <c r="H177" i="7"/>
  <c r="G179" i="7" l="1"/>
  <c r="H178" i="7"/>
  <c r="G180" i="7" l="1"/>
  <c r="H179" i="7"/>
  <c r="G181" i="7" l="1"/>
  <c r="H180" i="7"/>
  <c r="G182" i="7" l="1"/>
  <c r="H181" i="7"/>
  <c r="G183" i="7" l="1"/>
  <c r="H182" i="7"/>
  <c r="G184" i="7" l="1"/>
  <c r="H183" i="7"/>
  <c r="G185" i="7" l="1"/>
  <c r="H184" i="7"/>
  <c r="G186" i="7" l="1"/>
  <c r="H185" i="7"/>
  <c r="G187" i="7" l="1"/>
  <c r="H186" i="7"/>
  <c r="G188" i="7" l="1"/>
  <c r="H187" i="7"/>
  <c r="G189" i="7" l="1"/>
  <c r="H188" i="7"/>
  <c r="G190" i="7" l="1"/>
  <c r="H189" i="7"/>
  <c r="G191" i="7" l="1"/>
  <c r="H190" i="7"/>
  <c r="G192" i="7" l="1"/>
  <c r="H191" i="7"/>
  <c r="G193" i="7" l="1"/>
  <c r="H192" i="7"/>
  <c r="G194" i="7" l="1"/>
  <c r="H193" i="7"/>
  <c r="G195" i="7" l="1"/>
  <c r="H194" i="7"/>
  <c r="G196" i="7" l="1"/>
  <c r="H195" i="7"/>
  <c r="G197" i="7" l="1"/>
  <c r="H196" i="7"/>
  <c r="G198" i="7" l="1"/>
  <c r="H197" i="7"/>
  <c r="G199" i="7" l="1"/>
  <c r="H198" i="7"/>
  <c r="G200" i="7" l="1"/>
  <c r="H199" i="7"/>
  <c r="G201" i="7" l="1"/>
  <c r="H200" i="7"/>
  <c r="G202" i="7" l="1"/>
  <c r="H201" i="7"/>
  <c r="G203" i="7" l="1"/>
  <c r="H202" i="7"/>
  <c r="G204" i="7" l="1"/>
  <c r="H203" i="7"/>
  <c r="G205" i="7" l="1"/>
  <c r="H204" i="7"/>
  <c r="G206" i="7" l="1"/>
  <c r="H205" i="7"/>
  <c r="G207" i="7" l="1"/>
  <c r="H206" i="7"/>
  <c r="G208" i="7" l="1"/>
  <c r="H207" i="7"/>
  <c r="G209" i="7" l="1"/>
  <c r="H208" i="7"/>
  <c r="G210" i="7" l="1"/>
  <c r="H209" i="7"/>
  <c r="G211" i="7" l="1"/>
  <c r="H210" i="7"/>
  <c r="G212" i="7" l="1"/>
  <c r="H211" i="7"/>
  <c r="G213" i="7" l="1"/>
  <c r="H212" i="7"/>
  <c r="G214" i="7" l="1"/>
  <c r="H213" i="7"/>
  <c r="G215" i="7" l="1"/>
  <c r="H214" i="7"/>
  <c r="G216" i="7" l="1"/>
  <c r="H215" i="7"/>
  <c r="G217" i="7" l="1"/>
  <c r="H216" i="7"/>
  <c r="G218" i="7" l="1"/>
  <c r="H217" i="7"/>
  <c r="G219" i="7" l="1"/>
  <c r="H218" i="7"/>
  <c r="G220" i="7" l="1"/>
  <c r="H219" i="7"/>
  <c r="G221" i="7" l="1"/>
  <c r="H220" i="7"/>
  <c r="G222" i="7" l="1"/>
  <c r="H221" i="7"/>
  <c r="G223" i="7" l="1"/>
  <c r="H222" i="7"/>
  <c r="G224" i="7" l="1"/>
  <c r="H223" i="7"/>
  <c r="G225" i="7" l="1"/>
  <c r="H224" i="7"/>
  <c r="G226" i="7" l="1"/>
  <c r="H225" i="7"/>
  <c r="G227" i="7" l="1"/>
  <c r="H226" i="7"/>
  <c r="G228" i="7" l="1"/>
  <c r="H227" i="7"/>
  <c r="H228" i="7" l="1"/>
  <c r="H229" i="7"/>
  <c r="H452" i="7" s="1"/>
  <c r="G457" i="7" s="1"/>
  <c r="G452" i="7"/>
  <c r="G458" i="7" s="1"/>
  <c r="K18" i="2" l="1"/>
  <c r="K49" i="2" l="1"/>
  <c r="G40" i="2"/>
  <c r="G43" i="2"/>
  <c r="G20" i="2"/>
  <c r="G42" i="2"/>
  <c r="G22" i="2"/>
  <c r="G34" i="2"/>
  <c r="G23" i="2"/>
  <c r="G26" i="2"/>
  <c r="G39" i="2"/>
  <c r="G24" i="2"/>
  <c r="G45" i="2"/>
  <c r="G33" i="2"/>
  <c r="G19" i="2"/>
  <c r="G30" i="2"/>
  <c r="G32" i="2"/>
  <c r="G36" i="2"/>
  <c r="G28" i="2"/>
  <c r="G27" i="2"/>
  <c r="G21" i="2"/>
  <c r="G44" i="2"/>
  <c r="G31" i="2"/>
  <c r="G25" i="2"/>
  <c r="G48" i="2"/>
  <c r="G29" i="2"/>
  <c r="G47" i="2"/>
  <c r="G38" i="2"/>
  <c r="G37" i="2"/>
  <c r="G46" i="2"/>
  <c r="G35" i="2"/>
  <c r="G18" i="2"/>
  <c r="G41" i="2"/>
</calcChain>
</file>

<file path=xl/sharedStrings.xml><?xml version="1.0" encoding="utf-8"?>
<sst xmlns="http://schemas.openxmlformats.org/spreadsheetml/2006/main" count="6203" uniqueCount="606">
  <si>
    <t>BEL</t>
  </si>
  <si>
    <t>Europe</t>
  </si>
  <si>
    <t>Belgium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</si>
  <si>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</si>
  <si>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</si>
  <si>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</si>
  <si>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</si>
  <si>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</si>
  <si>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</si>
  <si>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</si>
  <si>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</si>
  <si>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</si>
  <si>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</si>
  <si>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</si>
  <si>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</si>
  <si>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</si>
  <si>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</si>
  <si>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</si>
  <si>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</si>
  <si>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</si>
  <si>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</si>
  <si>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</si>
  <si>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</si>
  <si>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</si>
  <si>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</si>
  <si>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</si>
  <si>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</si>
  <si>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</si>
  <si>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</si>
  <si>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</si>
  <si>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tests performed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</si>
  <si>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</si>
  <si>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</si>
  <si>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</si>
  <si>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</si>
  <si>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</si>
  <si>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</si>
  <si>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</si>
  <si>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</si>
  <si>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</si>
  <si>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</si>
  <si>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</si>
  <si>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</si>
  <si>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</si>
  <si>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</si>
  <si>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</si>
  <si>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</si>
  <si>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</si>
  <si>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</si>
  <si>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</si>
  <si>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</si>
  <si>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</si>
  <si>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</si>
  <si>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</si>
  <si>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</si>
  <si>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</si>
  <si>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</si>
  <si>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</si>
  <si>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</si>
  <si>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</si>
  <si>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</si>
  <si>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</si>
  <si>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</si>
  <si>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</si>
  <si>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</si>
  <si>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</si>
  <si>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</si>
  <si>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</si>
  <si>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</si>
  <si>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</si>
  <si>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</si>
  <si>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</si>
  <si>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</si>
  <si>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</si>
  <si>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</si>
  <si>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</si>
  <si>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</si>
  <si>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</si>
  <si>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</si>
  <si>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</si>
  <si>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</si>
  <si>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</si>
  <si>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</si>
  <si>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</si>
  <si>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</si>
  <si>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</si>
  <si>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</si>
  <si>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</si>
  <si>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</si>
  <si>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</si>
  <si>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</si>
  <si>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</si>
  <si>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</si>
  <si>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</si>
  <si>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</si>
  <si>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</si>
  <si>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</si>
  <si>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</si>
  <si>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</si>
  <si>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</si>
  <si>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</si>
  <si>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</si>
  <si>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</si>
  <si>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</si>
  <si>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</si>
  <si>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</si>
  <si>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</si>
  <si>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</si>
  <si>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</si>
  <si>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</si>
  <si>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</si>
  <si>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</si>
  <si>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</si>
  <si>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</si>
  <si>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</si>
  <si>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</si>
  <si>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</si>
  <si>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</si>
  <si>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</si>
  <si>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</si>
  <si>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</si>
  <si>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</si>
  <si>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</si>
  <si>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</si>
  <si>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</si>
  <si>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</si>
  <si>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</si>
  <si>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</si>
  <si>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</si>
  <si>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</si>
  <si>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</si>
  <si>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</si>
  <si>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</si>
  <si>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</si>
  <si>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</si>
  <si>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</si>
  <si>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</si>
  <si>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</si>
  <si>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</si>
  <si>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</si>
  <si>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</si>
  <si>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</si>
  <si>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</si>
  <si>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</si>
  <si>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</si>
  <si>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</si>
  <si>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</si>
  <si>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</si>
  <si>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</si>
  <si>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</si>
  <si>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</si>
  <si>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</si>
  <si>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</si>
  <si>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</si>
  <si>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</si>
  <si>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</si>
  <si>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</si>
  <si>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</si>
  <si>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</si>
  <si>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</si>
  <si>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</si>
  <si>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</si>
  <si>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</si>
  <si>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</si>
  <si>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</si>
  <si>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</si>
  <si>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</si>
  <si>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</si>
  <si>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</si>
  <si>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</si>
  <si>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</si>
  <si>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</si>
  <si>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</si>
  <si>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</si>
  <si>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</si>
  <si>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</si>
  <si>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</si>
  <si>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</si>
  <si>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</si>
  <si>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</si>
  <si>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</si>
  <si>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</si>
  <si>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</si>
  <si>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</si>
  <si>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</si>
  <si>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</si>
  <si>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</si>
  <si>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</si>
  <si>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</si>
  <si>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</si>
  <si>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</si>
  <si>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</si>
  <si>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</si>
  <si>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</si>
  <si>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</si>
  <si>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</si>
  <si>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</si>
  <si>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</si>
  <si>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</si>
  <si>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</si>
  <si>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</si>
  <si>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</si>
  <si>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</si>
  <si>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</si>
  <si>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</si>
  <si>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</si>
  <si>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</si>
  <si>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</si>
  <si>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</si>
  <si>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</si>
  <si>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</si>
  <si>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</si>
  <si>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</si>
  <si>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</si>
  <si>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</si>
  <si>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</si>
  <si>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</si>
  <si>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</si>
  <si>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</si>
  <si>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</si>
  <si>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</si>
  <si>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</si>
  <si>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</si>
  <si>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</si>
  <si>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</si>
  <si>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</si>
  <si>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</si>
  <si>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</si>
  <si>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</si>
  <si>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</si>
  <si>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</si>
  <si>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</si>
  <si>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</si>
  <si>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</si>
  <si>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</si>
  <si>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</si>
  <si>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</si>
  <si>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</si>
  <si>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</si>
  <si>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</si>
  <si>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</si>
  <si>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</si>
  <si>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</si>
  <si>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</si>
  <si>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</si>
  <si>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</si>
  <si>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</si>
  <si>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</si>
  <si>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</si>
  <si>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</si>
  <si>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</si>
  <si>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</si>
  <si>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</si>
  <si>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</si>
  <si>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</si>
  <si>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</si>
  <si>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</si>
  <si>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</si>
  <si>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</si>
  <si>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</si>
  <si>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</si>
  <si>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</si>
  <si>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</si>
  <si>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</si>
  <si>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</si>
  <si>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</si>
  <si>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</si>
  <si>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</si>
  <si>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</si>
  <si>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</si>
  <si>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</si>
  <si>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</si>
  <si>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</si>
  <si>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</si>
  <si>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</si>
  <si>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</si>
  <si>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</si>
  <si>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</si>
  <si>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</si>
  <si>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</si>
  <si>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</si>
  <si>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</si>
  <si>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</si>
  <si>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</si>
  <si>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</si>
  <si>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</si>
  <si>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</si>
  <si>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</si>
  <si>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</si>
  <si>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</si>
  <si>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</si>
  <si>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</si>
  <si>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</si>
  <si>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</si>
  <si>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</si>
  <si>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</si>
  <si>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</si>
  <si>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</si>
  <si>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</si>
  <si>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</si>
  <si>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</si>
  <si>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</si>
  <si>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</si>
  <si>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</si>
  <si>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</si>
  <si>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</si>
  <si>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</si>
  <si>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</si>
  <si>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</si>
  <si>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</si>
  <si>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</si>
  <si>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</si>
  <si>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</si>
  <si>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</si>
  <si>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</si>
  <si>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</si>
  <si>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</si>
  <si>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</si>
  <si>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</si>
  <si>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</si>
  <si>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</si>
  <si>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</si>
  <si>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</si>
  <si>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</si>
  <si>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</si>
  <si>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</si>
  <si>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</si>
  <si>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</si>
  <si>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</si>
  <si>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</si>
  <si>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</si>
  <si>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</si>
  <si>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</si>
  <si>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</si>
  <si>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</si>
  <si>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</si>
  <si>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</si>
  <si>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</si>
  <si>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</si>
  <si>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</si>
  <si>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</si>
  <si>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</si>
  <si>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</si>
  <si>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</si>
  <si>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</si>
  <si>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</si>
  <si>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</si>
  <si>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</si>
  <si>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</si>
  <si>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</si>
  <si>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</si>
  <si>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</si>
  <si>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</si>
  <si>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</si>
  <si>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</si>
  <si>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</si>
  <si>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</si>
  <si>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</si>
  <si>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</si>
  <si>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</si>
  <si>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</si>
  <si>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</si>
  <si>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</si>
  <si>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</si>
  <si>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</si>
  <si>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</si>
  <si>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</si>
  <si>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</si>
  <si>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</si>
  <si>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</si>
  <si>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</si>
  <si>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</si>
  <si>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</si>
  <si>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</si>
  <si>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</si>
  <si>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</si>
  <si>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</si>
  <si>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</si>
  <si>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</si>
  <si>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</si>
  <si>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</si>
  <si>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</si>
  <si>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</si>
  <si>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</si>
  <si>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</si>
  <si>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</si>
  <si>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</si>
  <si>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</si>
  <si>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</si>
  <si>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</si>
  <si>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</si>
  <si>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</si>
  <si>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</si>
  <si>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</si>
  <si>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</si>
  <si>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</si>
  <si>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</si>
  <si>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</si>
  <si>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</si>
  <si>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</si>
  <si>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</si>
  <si>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</si>
  <si>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</si>
  <si>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</si>
  <si>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</si>
  <si>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</si>
  <si>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</si>
  <si>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</si>
  <si>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</si>
  <si>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</si>
  <si>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</si>
  <si>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</si>
  <si>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</si>
  <si>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</si>
  <si>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</si>
  <si>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</si>
  <si>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</si>
  <si>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</si>
  <si>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</si>
  <si>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</si>
  <si>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</si>
  <si>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</si>
  <si>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</si>
  <si>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</si>
  <si>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</si>
  <si>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</si>
  <si>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</si>
  <si>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</si>
  <si>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</si>
  <si>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</si>
  <si>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</si>
  <si>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</si>
  <si>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</si>
  <si>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</si>
  <si>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</si>
  <si>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</si>
  <si>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</si>
  <si>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</si>
  <si>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</si>
  <si>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</si>
  <si>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</si>
  <si>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</si>
  <si>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</si>
  <si>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</si>
  <si>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</si>
  <si>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</si>
  <si>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</si>
  <si>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</si>
  <si>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</si>
  <si>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</si>
  <si>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</si>
  <si>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</si>
  <si>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</si>
  <si>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</si>
  <si>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</si>
  <si>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</si>
  <si>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</si>
  <si>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</si>
  <si>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</si>
  <si>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</si>
  <si>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</si>
  <si>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</si>
  <si>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</si>
  <si>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</si>
  <si>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</si>
  <si>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</si>
  <si>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</si>
  <si>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</si>
  <si>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</si>
  <si>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</si>
  <si>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</si>
  <si>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</si>
  <si>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</si>
  <si>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</si>
  <si>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</si>
  <si>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</si>
  <si>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</si>
  <si>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</si>
  <si>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</si>
  <si>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</si>
  <si>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</si>
  <si>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</si>
  <si>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</si>
  <si>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</si>
  <si>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</si>
  <si>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</si>
  <si>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</si>
  <si>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</si>
  <si>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</si>
  <si>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</si>
  <si>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</si>
  <si>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</si>
  <si>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</si>
  <si>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</si>
  <si>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</si>
  <si>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</si>
  <si>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</si>
  <si>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</si>
  <si>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</si>
  <si>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</si>
  <si>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</si>
  <si>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</si>
  <si>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</si>
  <si>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</si>
  <si>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</si>
  <si>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</si>
  <si>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</si>
  <si>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</si>
  <si>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</si>
  <si>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</si>
  <si>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</si>
  <si>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</si>
  <si>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2021-04-28</t>
  </si>
  <si>
    <t>2021-04-29</t>
  </si>
  <si>
    <t>2021-04-30</t>
  </si>
  <si>
    <t>Прогноз с 28.03.2021</t>
  </si>
  <si>
    <t>Прогноз с 28.04.2021</t>
  </si>
  <si>
    <t>y</t>
  </si>
  <si>
    <t>Date</t>
  </si>
  <si>
    <t>y_pred</t>
  </si>
  <si>
    <t>y_mean</t>
  </si>
  <si>
    <t>y-y_mean</t>
  </si>
  <si>
    <t>(y-y_mean)^2</t>
  </si>
  <si>
    <t>y-y_pred</t>
  </si>
  <si>
    <t>(y-y_pred)^2</t>
  </si>
  <si>
    <t>Dres</t>
  </si>
  <si>
    <t>Dy</t>
  </si>
  <si>
    <t>R^2</t>
  </si>
  <si>
    <t>Средняя ошибка аппроксимации</t>
  </si>
  <si>
    <t>|y-y_pred|</t>
  </si>
  <si>
    <t>|y-y_pred|/y</t>
  </si>
  <si>
    <t>((y-y_pred)/y)^2</t>
  </si>
  <si>
    <t>Среднеквадратичная ошибка</t>
  </si>
  <si>
    <t>Стандартное отклонение</t>
  </si>
  <si>
    <t>Среднеабсолютная ошибка</t>
  </si>
  <si>
    <t>Статистика Тейла</t>
  </si>
  <si>
    <t>Дата</t>
  </si>
  <si>
    <t>Новые случаи</t>
  </si>
  <si>
    <t>Абсолютный прирост(цепной)</t>
  </si>
  <si>
    <t>Темп роста(цепной)</t>
  </si>
  <si>
    <t>Абсолютный прирост(базисный)</t>
  </si>
  <si>
    <t>Темп роста(базисный)</t>
  </si>
  <si>
    <t>Темп прироста(базисный)</t>
  </si>
  <si>
    <t>Темп прироста(цепной)</t>
  </si>
  <si>
    <t>Ускорение(базисное)</t>
  </si>
  <si>
    <t>Ускорение(цепное)</t>
  </si>
  <si>
    <t>Cреднее</t>
  </si>
  <si>
    <t>Дисперсия</t>
  </si>
  <si>
    <t>Размах</t>
  </si>
  <si>
    <t>СКО</t>
  </si>
  <si>
    <t>АКФ</t>
  </si>
  <si>
    <t>y(0)</t>
  </si>
  <si>
    <t>y(1)</t>
  </si>
  <si>
    <t>y(2)</t>
  </si>
  <si>
    <t>y(3)</t>
  </si>
  <si>
    <t>y(4)</t>
  </si>
  <si>
    <t>y(5)</t>
  </si>
  <si>
    <t>r(1)</t>
  </si>
  <si>
    <t>r(2)</t>
  </si>
  <si>
    <t>r(3)</t>
  </si>
  <si>
    <t>r(4)</t>
  </si>
  <si>
    <t>r(5)</t>
  </si>
  <si>
    <t>Абс. Неизменность</t>
  </si>
  <si>
    <t>Средний уровень</t>
  </si>
  <si>
    <t>Средний абс. прирост</t>
  </si>
  <si>
    <t>Средний темп роста</t>
  </si>
  <si>
    <t>Знак</t>
  </si>
  <si>
    <t>Длина серии</t>
  </si>
  <si>
    <t>Критерий восходящих и нисходящих серий</t>
  </si>
  <si>
    <t>Данные</t>
  </si>
  <si>
    <t>Наличие серии</t>
  </si>
  <si>
    <t>Критерий медианы</t>
  </si>
  <si>
    <t>Критерий пиков и ям</t>
  </si>
  <si>
    <t>Экстремум</t>
  </si>
  <si>
    <t>Медиана</t>
  </si>
  <si>
    <t>Количество</t>
  </si>
  <si>
    <t>Число серии</t>
  </si>
  <si>
    <t>u(t)</t>
  </si>
  <si>
    <t>отвергнута гипотеза о случайности исходного ряда</t>
  </si>
  <si>
    <t>Число серий</t>
  </si>
  <si>
    <t>t_stat</t>
  </si>
  <si>
    <t>t_crit</t>
  </si>
  <si>
    <t>Простое скользящее среднее</t>
  </si>
  <si>
    <t>Простое медианное сглаживание</t>
  </si>
  <si>
    <t>g=3</t>
  </si>
  <si>
    <t>g=5</t>
  </si>
  <si>
    <t>g=7</t>
  </si>
  <si>
    <t>месяцы</t>
  </si>
  <si>
    <t>Скользящее среднее за полгода</t>
  </si>
  <si>
    <t>Центрированное ск ср</t>
  </si>
  <si>
    <t>Сезонная компонента</t>
  </si>
  <si>
    <t>Средняя сезонная компонента</t>
  </si>
  <si>
    <t>Корректировка</t>
  </si>
  <si>
    <t>Скор сез компонента</t>
  </si>
  <si>
    <t>t</t>
  </si>
  <si>
    <t>xt</t>
  </si>
  <si>
    <t>s</t>
  </si>
  <si>
    <t>T+E</t>
  </si>
  <si>
    <t>e</t>
  </si>
  <si>
    <t>e^2</t>
  </si>
  <si>
    <t>b0</t>
  </si>
  <si>
    <t>b1</t>
  </si>
  <si>
    <t>n</t>
  </si>
  <si>
    <t>(xt - xt_mean)^2</t>
  </si>
  <si>
    <t>T_pred</t>
  </si>
  <si>
    <t>xt_pred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</si>
</sst>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'Показатели динамики'!$T$1:$X$1</c:f>
              <c:strCache>
                <c:ptCount val="5"/>
                <c:pt idx="0">
                  <c:v>r(1)</c:v>
                </c:pt>
                <c:pt idx="1">
                  <c:v>r(2)</c:v>
                </c:pt>
                <c:pt idx="2">
                  <c:v>r(3)</c:v>
                </c:pt>
                <c:pt idx="3">
                  <c:v>r(4)</c:v>
                </c:pt>
                <c:pt idx="4">
                  <c:v>r(5)</c:v>
                </c:pt>
              </c:strCache>
            </c:strRef>
          </c:cat>
          <c:val>
            <c:numRef>
              <c:f>'Показатели динамики'!$T$2:$X$2</c:f>
              <c:numCache>
                <c:formatCode>General</c:formatCode>
                <c:ptCount val="5"/>
                <c:pt idx="0">
                  <c:v>0.91587550569447906</c:v>
                </c:pt>
                <c:pt idx="1">
                  <c:v>0.8487038117014305</c:v>
                </c:pt>
                <c:pt idx="2">
                  <c:v>0.81389107815483952</c:v>
                </c:pt>
                <c:pt idx="3">
                  <c:v>0.79732097511258471</c:v>
                </c:pt>
                <c:pt idx="4">
                  <c:v>0.79719709357911994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2A4C-82E7-6270E01D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055439"/>
        <c:axId val="1083057087"/>
      </c:barChart>
      <c:catAx>
        <c:axId val="10830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7087"/>
        <c:crosses val="autoZero"/>
        <c:auto val="1"/>
        <c:lblAlgn val="ctr"/>
        <c:lblOffset val="100"/>
        <c:noMultiLvlLbl val="0"/>
      </c:catAx>
      <c:valAx>
        <c:axId val="10830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средним уровнем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9B4D-8E8F-D9A0F9D9A077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средний уровень'!$D$2:$D$450,'Прогноз средний уровень'!$C$451:$C$480)</c:f>
              <c:numCache>
                <c:formatCode>General</c:formatCode>
                <c:ptCount val="479"/>
                <c:pt idx="449">
                  <c:v>2180.476614699332</c:v>
                </c:pt>
                <c:pt idx="450">
                  <c:v>2180.476614699332</c:v>
                </c:pt>
                <c:pt idx="451">
                  <c:v>2180.476614699332</c:v>
                </c:pt>
                <c:pt idx="452">
                  <c:v>2180.476614699332</c:v>
                </c:pt>
                <c:pt idx="453">
                  <c:v>2180.476614699332</c:v>
                </c:pt>
                <c:pt idx="454">
                  <c:v>2180.476614699332</c:v>
                </c:pt>
                <c:pt idx="455">
                  <c:v>2180.476614699332</c:v>
                </c:pt>
                <c:pt idx="456">
                  <c:v>2180.476614699332</c:v>
                </c:pt>
                <c:pt idx="457">
                  <c:v>2180.476614699332</c:v>
                </c:pt>
                <c:pt idx="458">
                  <c:v>2180.476614699332</c:v>
                </c:pt>
                <c:pt idx="459">
                  <c:v>2180.476614699332</c:v>
                </c:pt>
                <c:pt idx="460">
                  <c:v>2180.476614699332</c:v>
                </c:pt>
                <c:pt idx="461">
                  <c:v>2180.476614699332</c:v>
                </c:pt>
                <c:pt idx="462">
                  <c:v>2180.476614699332</c:v>
                </c:pt>
                <c:pt idx="463">
                  <c:v>2180.476614699332</c:v>
                </c:pt>
                <c:pt idx="464">
                  <c:v>2180.476614699332</c:v>
                </c:pt>
                <c:pt idx="465">
                  <c:v>2180.476614699332</c:v>
                </c:pt>
                <c:pt idx="466">
                  <c:v>2180.476614699332</c:v>
                </c:pt>
                <c:pt idx="467">
                  <c:v>2180.476614699332</c:v>
                </c:pt>
                <c:pt idx="468">
                  <c:v>2180.476614699332</c:v>
                </c:pt>
                <c:pt idx="469">
                  <c:v>2180.476614699332</c:v>
                </c:pt>
                <c:pt idx="470">
                  <c:v>2180.476614699332</c:v>
                </c:pt>
                <c:pt idx="471">
                  <c:v>2180.476614699332</c:v>
                </c:pt>
                <c:pt idx="472">
                  <c:v>2180.476614699332</c:v>
                </c:pt>
                <c:pt idx="473">
                  <c:v>2180.476614699332</c:v>
                </c:pt>
                <c:pt idx="474">
                  <c:v>2180.476614699332</c:v>
                </c:pt>
                <c:pt idx="475">
                  <c:v>2180.476614699332</c:v>
                </c:pt>
                <c:pt idx="476">
                  <c:v>2180.476614699332</c:v>
                </c:pt>
                <c:pt idx="477">
                  <c:v>2180.476614699332</c:v>
                </c:pt>
                <c:pt idx="478">
                  <c:v>2180.476614699332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9B4D-8E8F-D9A0F9D9A077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средний уровень'!$D$2:$D$419,'Прогноз средний уровень'!$B$420:$B$450)</c:f>
              <c:numCache>
                <c:formatCode>General</c:formatCode>
                <c:ptCount val="449"/>
                <c:pt idx="418">
                  <c:v>2071.9210526315787</c:v>
                </c:pt>
                <c:pt idx="419">
                  <c:v>2071.9210526315787</c:v>
                </c:pt>
                <c:pt idx="420">
                  <c:v>2071.9210526315787</c:v>
                </c:pt>
                <c:pt idx="421">
                  <c:v>2071.9210526315787</c:v>
                </c:pt>
                <c:pt idx="422">
                  <c:v>2071.9210526315787</c:v>
                </c:pt>
                <c:pt idx="423">
                  <c:v>2071.9210526315787</c:v>
                </c:pt>
                <c:pt idx="424">
                  <c:v>2071.9210526315787</c:v>
                </c:pt>
                <c:pt idx="425">
                  <c:v>2071.9210526315787</c:v>
                </c:pt>
                <c:pt idx="426">
                  <c:v>2071.9210526315787</c:v>
                </c:pt>
                <c:pt idx="427">
                  <c:v>2071.9210526315787</c:v>
                </c:pt>
                <c:pt idx="428">
                  <c:v>2071.9210526315787</c:v>
                </c:pt>
                <c:pt idx="429">
                  <c:v>2071.9210526315787</c:v>
                </c:pt>
                <c:pt idx="430">
                  <c:v>2071.9210526315787</c:v>
                </c:pt>
                <c:pt idx="431">
                  <c:v>2071.9210526315787</c:v>
                </c:pt>
                <c:pt idx="432">
                  <c:v>2071.9210526315787</c:v>
                </c:pt>
                <c:pt idx="433">
                  <c:v>2071.9210526315787</c:v>
                </c:pt>
                <c:pt idx="434">
                  <c:v>2071.9210526315787</c:v>
                </c:pt>
                <c:pt idx="435">
                  <c:v>2071.9210526315787</c:v>
                </c:pt>
                <c:pt idx="436">
                  <c:v>2071.9210526315787</c:v>
                </c:pt>
                <c:pt idx="437">
                  <c:v>2071.9210526315787</c:v>
                </c:pt>
                <c:pt idx="438">
                  <c:v>2071.9210526315787</c:v>
                </c:pt>
                <c:pt idx="439">
                  <c:v>2071.9210526315787</c:v>
                </c:pt>
                <c:pt idx="440">
                  <c:v>2071.9210526315787</c:v>
                </c:pt>
                <c:pt idx="441">
                  <c:v>2071.9210526315787</c:v>
                </c:pt>
                <c:pt idx="442">
                  <c:v>2071.9210526315787</c:v>
                </c:pt>
                <c:pt idx="443">
                  <c:v>2071.9210526315787</c:v>
                </c:pt>
                <c:pt idx="444">
                  <c:v>2071.9210526315787</c:v>
                </c:pt>
                <c:pt idx="445">
                  <c:v>2071.9210526315787</c:v>
                </c:pt>
                <c:pt idx="446">
                  <c:v>2071.9210526315787</c:v>
                </c:pt>
                <c:pt idx="447">
                  <c:v>2071.9210526315787</c:v>
                </c:pt>
                <c:pt idx="448">
                  <c:v>2071.9210526315787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9-9B4D-8E8F-D9A0F9D9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абс</a:t>
            </a:r>
            <a:r>
              <a:rPr lang="ru-RU" baseline="0"/>
              <a:t>. неизменность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9445-80FD-E580CC3B0196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абсолютная неизменность'!$D$2:$D$450,'Прогноз абсолютная неизменность'!$C$451:$C$480)</c:f>
              <c:numCache>
                <c:formatCode>General</c:formatCode>
                <c:ptCount val="479"/>
                <c:pt idx="449">
                  <c:v>2946</c:v>
                </c:pt>
                <c:pt idx="450">
                  <c:v>2946</c:v>
                </c:pt>
                <c:pt idx="451">
                  <c:v>2946</c:v>
                </c:pt>
                <c:pt idx="452">
                  <c:v>2946</c:v>
                </c:pt>
                <c:pt idx="453">
                  <c:v>2946</c:v>
                </c:pt>
                <c:pt idx="454">
                  <c:v>2946</c:v>
                </c:pt>
                <c:pt idx="455">
                  <c:v>2946</c:v>
                </c:pt>
                <c:pt idx="456">
                  <c:v>2946</c:v>
                </c:pt>
                <c:pt idx="457">
                  <c:v>2946</c:v>
                </c:pt>
                <c:pt idx="458">
                  <c:v>2946</c:v>
                </c:pt>
                <c:pt idx="459">
                  <c:v>2946</c:v>
                </c:pt>
                <c:pt idx="460">
                  <c:v>2946</c:v>
                </c:pt>
                <c:pt idx="461">
                  <c:v>2946</c:v>
                </c:pt>
                <c:pt idx="462">
                  <c:v>2946</c:v>
                </c:pt>
                <c:pt idx="463">
                  <c:v>2946</c:v>
                </c:pt>
                <c:pt idx="464">
                  <c:v>2946</c:v>
                </c:pt>
                <c:pt idx="465">
                  <c:v>2946</c:v>
                </c:pt>
                <c:pt idx="466">
                  <c:v>2946</c:v>
                </c:pt>
                <c:pt idx="467">
                  <c:v>2946</c:v>
                </c:pt>
                <c:pt idx="468">
                  <c:v>2946</c:v>
                </c:pt>
                <c:pt idx="469">
                  <c:v>2946</c:v>
                </c:pt>
                <c:pt idx="470">
                  <c:v>2946</c:v>
                </c:pt>
                <c:pt idx="471">
                  <c:v>2946</c:v>
                </c:pt>
                <c:pt idx="472">
                  <c:v>2946</c:v>
                </c:pt>
                <c:pt idx="473">
                  <c:v>2946</c:v>
                </c:pt>
                <c:pt idx="474">
                  <c:v>2946</c:v>
                </c:pt>
                <c:pt idx="475">
                  <c:v>2946</c:v>
                </c:pt>
                <c:pt idx="476">
                  <c:v>2946</c:v>
                </c:pt>
                <c:pt idx="477">
                  <c:v>2946</c:v>
                </c:pt>
                <c:pt idx="47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9445-80FD-E580CC3B0196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абсолютная неизменность'!$D$2:$D$419,'Прогноз абсолютная неизменность'!$B$420:$B$450)</c:f>
              <c:numCache>
                <c:formatCode>General</c:formatCode>
                <c:ptCount val="449"/>
                <c:pt idx="418">
                  <c:v>5332</c:v>
                </c:pt>
                <c:pt idx="419">
                  <c:v>5332</c:v>
                </c:pt>
                <c:pt idx="420">
                  <c:v>5332</c:v>
                </c:pt>
                <c:pt idx="421">
                  <c:v>5332</c:v>
                </c:pt>
                <c:pt idx="422">
                  <c:v>5332</c:v>
                </c:pt>
                <c:pt idx="423">
                  <c:v>5332</c:v>
                </c:pt>
                <c:pt idx="424">
                  <c:v>5332</c:v>
                </c:pt>
                <c:pt idx="425">
                  <c:v>5332</c:v>
                </c:pt>
                <c:pt idx="426">
                  <c:v>5332</c:v>
                </c:pt>
                <c:pt idx="427">
                  <c:v>5332</c:v>
                </c:pt>
                <c:pt idx="428">
                  <c:v>5332</c:v>
                </c:pt>
                <c:pt idx="429">
                  <c:v>5332</c:v>
                </c:pt>
                <c:pt idx="430">
                  <c:v>5332</c:v>
                </c:pt>
                <c:pt idx="431">
                  <c:v>5332</c:v>
                </c:pt>
                <c:pt idx="432">
                  <c:v>5332</c:v>
                </c:pt>
                <c:pt idx="433">
                  <c:v>5332</c:v>
                </c:pt>
                <c:pt idx="434">
                  <c:v>5332</c:v>
                </c:pt>
                <c:pt idx="435">
                  <c:v>5332</c:v>
                </c:pt>
                <c:pt idx="436">
                  <c:v>5332</c:v>
                </c:pt>
                <c:pt idx="437">
                  <c:v>5332</c:v>
                </c:pt>
                <c:pt idx="438">
                  <c:v>5332</c:v>
                </c:pt>
                <c:pt idx="439">
                  <c:v>5332</c:v>
                </c:pt>
                <c:pt idx="440">
                  <c:v>5332</c:v>
                </c:pt>
                <c:pt idx="441">
                  <c:v>5332</c:v>
                </c:pt>
                <c:pt idx="442">
                  <c:v>5332</c:v>
                </c:pt>
                <c:pt idx="443">
                  <c:v>5332</c:v>
                </c:pt>
                <c:pt idx="444">
                  <c:v>5332</c:v>
                </c:pt>
                <c:pt idx="445">
                  <c:v>5332</c:v>
                </c:pt>
                <c:pt idx="446">
                  <c:v>5332</c:v>
                </c:pt>
                <c:pt idx="447">
                  <c:v>5332</c:v>
                </c:pt>
                <c:pt idx="448">
                  <c:v>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8-9445-80FD-E580CC3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средний</a:t>
            </a:r>
            <a:r>
              <a:rPr lang="ru-RU" baseline="0"/>
              <a:t> абсолютный прирост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C-A644-A8E7-0D0BE1585AE1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 абс прирост'!$D$2:$D$450,'Прогноз ср абс прирост'!$C$451:$C$480)</c:f>
              <c:numCache>
                <c:formatCode>General</c:formatCode>
                <c:ptCount val="479"/>
                <c:pt idx="449">
                  <c:v>2952.5736607142858</c:v>
                </c:pt>
                <c:pt idx="450">
                  <c:v>2959.1473214285716</c:v>
                </c:pt>
                <c:pt idx="451">
                  <c:v>2965.7209821428573</c:v>
                </c:pt>
                <c:pt idx="452">
                  <c:v>2972.2946428571431</c:v>
                </c:pt>
                <c:pt idx="453">
                  <c:v>2978.8683035714289</c:v>
                </c:pt>
                <c:pt idx="454">
                  <c:v>2985.4419642857147</c:v>
                </c:pt>
                <c:pt idx="455">
                  <c:v>2992.0156250000005</c:v>
                </c:pt>
                <c:pt idx="456">
                  <c:v>2998.5892857142862</c:v>
                </c:pt>
                <c:pt idx="457">
                  <c:v>3005.162946428572</c:v>
                </c:pt>
                <c:pt idx="458">
                  <c:v>3011.7366071428578</c:v>
                </c:pt>
                <c:pt idx="459">
                  <c:v>3018.3102678571436</c:v>
                </c:pt>
                <c:pt idx="460">
                  <c:v>3024.8839285714294</c:v>
                </c:pt>
                <c:pt idx="461">
                  <c:v>3031.4575892857151</c:v>
                </c:pt>
                <c:pt idx="462">
                  <c:v>3038.0312500000009</c:v>
                </c:pt>
                <c:pt idx="463">
                  <c:v>3044.6049107142867</c:v>
                </c:pt>
                <c:pt idx="464">
                  <c:v>3051.1785714285725</c:v>
                </c:pt>
                <c:pt idx="465">
                  <c:v>3057.7522321428582</c:v>
                </c:pt>
                <c:pt idx="466">
                  <c:v>3064.325892857144</c:v>
                </c:pt>
                <c:pt idx="467">
                  <c:v>3070.8995535714298</c:v>
                </c:pt>
                <c:pt idx="468">
                  <c:v>3077.4732142857156</c:v>
                </c:pt>
                <c:pt idx="469">
                  <c:v>3084.0468750000014</c:v>
                </c:pt>
                <c:pt idx="470">
                  <c:v>3090.6205357142871</c:v>
                </c:pt>
                <c:pt idx="471">
                  <c:v>3097.1941964285729</c:v>
                </c:pt>
                <c:pt idx="472">
                  <c:v>3103.7678571428587</c:v>
                </c:pt>
                <c:pt idx="473">
                  <c:v>3110.3415178571445</c:v>
                </c:pt>
                <c:pt idx="474">
                  <c:v>3116.9151785714303</c:v>
                </c:pt>
                <c:pt idx="475">
                  <c:v>3123.488839285716</c:v>
                </c:pt>
                <c:pt idx="476">
                  <c:v>3130.0625000000018</c:v>
                </c:pt>
                <c:pt idx="477">
                  <c:v>3136.6361607142876</c:v>
                </c:pt>
                <c:pt idx="478">
                  <c:v>3143.2098214285734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C-A644-A8E7-0D0BE1585AE1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 абс прирост'!$D$2:$D$419,'Прогноз ср абс прирост'!$B$420:$B$450)</c:f>
              <c:numCache>
                <c:formatCode>General</c:formatCode>
                <c:ptCount val="449"/>
                <c:pt idx="418">
                  <c:v>5338.5736607142853</c:v>
                </c:pt>
                <c:pt idx="419">
                  <c:v>5345.1473214285706</c:v>
                </c:pt>
                <c:pt idx="420">
                  <c:v>5351.720982142856</c:v>
                </c:pt>
                <c:pt idx="421">
                  <c:v>5358.2946428571413</c:v>
                </c:pt>
                <c:pt idx="422">
                  <c:v>5364.8683035714266</c:v>
                </c:pt>
                <c:pt idx="423">
                  <c:v>5371.4419642857119</c:v>
                </c:pt>
                <c:pt idx="424">
                  <c:v>5378.0156249999973</c:v>
                </c:pt>
                <c:pt idx="425">
                  <c:v>5384.5892857142826</c:v>
                </c:pt>
                <c:pt idx="426">
                  <c:v>5391.1629464285679</c:v>
                </c:pt>
                <c:pt idx="427">
                  <c:v>5397.7366071428532</c:v>
                </c:pt>
                <c:pt idx="428">
                  <c:v>5404.3102678571386</c:v>
                </c:pt>
                <c:pt idx="429">
                  <c:v>5410.8839285714239</c:v>
                </c:pt>
                <c:pt idx="430">
                  <c:v>5417.4575892857092</c:v>
                </c:pt>
                <c:pt idx="431">
                  <c:v>5424.0312499999945</c:v>
                </c:pt>
                <c:pt idx="432">
                  <c:v>5430.6049107142799</c:v>
                </c:pt>
                <c:pt idx="433">
                  <c:v>5437.1785714285652</c:v>
                </c:pt>
                <c:pt idx="434">
                  <c:v>5443.7522321428505</c:v>
                </c:pt>
                <c:pt idx="435">
                  <c:v>5450.3258928571358</c:v>
                </c:pt>
                <c:pt idx="436">
                  <c:v>5456.8995535714212</c:v>
                </c:pt>
                <c:pt idx="437">
                  <c:v>5463.4732142857065</c:v>
                </c:pt>
                <c:pt idx="438">
                  <c:v>5470.0468749999918</c:v>
                </c:pt>
                <c:pt idx="439">
                  <c:v>5476.6205357142771</c:v>
                </c:pt>
                <c:pt idx="440">
                  <c:v>5483.1941964285625</c:v>
                </c:pt>
                <c:pt idx="441">
                  <c:v>5489.7678571428478</c:v>
                </c:pt>
                <c:pt idx="442">
                  <c:v>5496.3415178571331</c:v>
                </c:pt>
                <c:pt idx="443">
                  <c:v>5502.9151785714184</c:v>
                </c:pt>
                <c:pt idx="444">
                  <c:v>5509.4888392857038</c:v>
                </c:pt>
                <c:pt idx="445">
                  <c:v>5516.0624999999891</c:v>
                </c:pt>
                <c:pt idx="446">
                  <c:v>5522.6361607142744</c:v>
                </c:pt>
                <c:pt idx="447">
                  <c:v>5529.2098214285597</c:v>
                </c:pt>
                <c:pt idx="448">
                  <c:v>5535.7834821428451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C-A644-A8E7-0D0BE158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6-8A44-B252-0EAC770698C5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 темп роста'!$D$2:$D$450,'Прогноз ср темп роста'!$C$451:$C$480)</c:f>
              <c:numCache>
                <c:formatCode>General</c:formatCode>
                <c:ptCount val="479"/>
                <c:pt idx="449">
                  <c:v>2976.4940270588177</c:v>
                </c:pt>
                <c:pt idx="450">
                  <c:v>3007.3036975956611</c:v>
                </c:pt>
                <c:pt idx="451">
                  <c:v>3038.4322788341419</c:v>
                </c:pt>
                <c:pt idx="452">
                  <c:v>3069.8830718168824</c:v>
                </c:pt>
                <c:pt idx="453">
                  <c:v>3101.659411755576</c:v>
                </c:pt>
                <c:pt idx="454">
                  <c:v>3133.7646683846701</c:v>
                </c:pt>
                <c:pt idx="455">
                  <c:v>3166.2022463187127</c:v>
                </c:pt>
                <c:pt idx="456">
                  <c:v>3198.9755854133946</c:v>
                </c:pt>
                <c:pt idx="457">
                  <c:v>3232.0881611303307</c:v>
                </c:pt>
                <c:pt idx="458">
                  <c:v>3265.5434849056169</c:v>
                </c:pt>
                <c:pt idx="459">
                  <c:v>3299.3451045222014</c:v>
                </c:pt>
                <c:pt idx="460">
                  <c:v>3333.4966044861112</c:v>
                </c:pt>
                <c:pt idx="461">
                  <c:v>3368.0016064065717</c:v>
                </c:pt>
                <c:pt idx="462">
                  <c:v>3402.8637693800624</c:v>
                </c:pt>
                <c:pt idx="463">
                  <c:v>3438.0867903783469</c:v>
                </c:pt>
                <c:pt idx="464">
                  <c:v>3473.6744046405197</c:v>
                </c:pt>
                <c:pt idx="465">
                  <c:v>3509.6303860691114</c:v>
                </c:pt>
                <c:pt idx="466">
                  <c:v>3545.9585476302927</c:v>
                </c:pt>
                <c:pt idx="467">
                  <c:v>3582.6627417582235</c:v>
                </c:pt>
                <c:pt idx="468">
                  <c:v>3619.7468607635847</c:v>
                </c:pt>
                <c:pt idx="469">
                  <c:v>3657.2148372463394</c:v>
                </c:pt>
                <c:pt idx="470">
                  <c:v>3695.0706445127685</c:v>
                </c:pt>
                <c:pt idx="471">
                  <c:v>3733.3182969968198</c:v>
                </c:pt>
                <c:pt idx="472">
                  <c:v>3771.9618506858219</c:v>
                </c:pt>
                <c:pt idx="473">
                  <c:v>3811.0054035506018</c:v>
                </c:pt>
                <c:pt idx="474">
                  <c:v>3850.4530959800563</c:v>
                </c:pt>
                <c:pt idx="475">
                  <c:v>3890.309111220221</c:v>
                </c:pt>
                <c:pt idx="476">
                  <c:v>3930.577675817884</c:v>
                </c:pt>
                <c:pt idx="477">
                  <c:v>3971.2630600687921</c:v>
                </c:pt>
                <c:pt idx="478">
                  <c:v>4012.3695784704964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6-8A44-B252-0EAC770698C5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 темп роста'!$D$2:$D$419,'Прогноз ср темп роста'!$B$420:$B$450)</c:f>
              <c:numCache>
                <c:formatCode>General</c:formatCode>
                <c:ptCount val="449"/>
                <c:pt idx="418">
                  <c:v>5387.1914977181323</c:v>
                </c:pt>
                <c:pt idx="419">
                  <c:v>5442.9542822742933</c:v>
                </c:pt>
                <c:pt idx="420">
                  <c:v>5499.2942670548709</c:v>
                </c:pt>
                <c:pt idx="421">
                  <c:v>5556.2174266556767</c:v>
                </c:pt>
                <c:pt idx="422">
                  <c:v>5613.7297975155252</c:v>
                </c:pt>
                <c:pt idx="423">
                  <c:v>5671.8374785563701</c:v>
                </c:pt>
                <c:pt idx="424">
                  <c:v>5730.5466318300687</c:v>
                </c:pt>
                <c:pt idx="425">
                  <c:v>5789.8634831718346</c:v>
                </c:pt>
                <c:pt idx="426">
                  <c:v>5849.7943228604645</c:v>
                </c:pt>
                <c:pt idx="427">
                  <c:v>5910.3455062853882</c:v>
                </c:pt>
                <c:pt idx="428">
                  <c:v>5971.523454620632</c:v>
                </c:pt>
                <c:pt idx="429">
                  <c:v>6033.3346555057533</c:v>
                </c:pt>
                <c:pt idx="430">
                  <c:v>6095.7856637338236</c:v>
                </c:pt>
                <c:pt idx="431">
                  <c:v>6158.883101946537</c:v>
                </c:pt>
                <c:pt idx="432">
                  <c:v>6222.6336613365074</c:v>
                </c:pt>
                <c:pt idx="433">
                  <c:v>6287.0441023568419</c:v>
                </c:pt>
                <c:pt idx="434">
                  <c:v>6352.1212554380536</c:v>
                </c:pt>
                <c:pt idx="435">
                  <c:v>6417.8720217123982</c:v>
                </c:pt>
                <c:pt idx="436">
                  <c:v>6484.3033737457072</c:v>
                </c:pt>
                <c:pt idx="437">
                  <c:v>6551.4223562767947</c:v>
                </c:pt>
                <c:pt idx="438">
                  <c:v>6619.2360869645236</c:v>
                </c:pt>
                <c:pt idx="439">
                  <c:v>6687.7517571425951</c:v>
                </c:pt>
                <c:pt idx="440">
                  <c:v>6756.976632582162</c:v>
                </c:pt>
                <c:pt idx="441">
                  <c:v>6826.9180542623253</c:v>
                </c:pt>
                <c:pt idx="442">
                  <c:v>6897.5834391486142</c:v>
                </c:pt>
                <c:pt idx="443">
                  <c:v>6968.980280979521</c:v>
                </c:pt>
                <c:pt idx="444">
                  <c:v>7041.1161510611764</c:v>
                </c:pt>
                <c:pt idx="445">
                  <c:v>7113.9986990702528</c:v>
                </c:pt>
                <c:pt idx="446">
                  <c:v>7187.6356538651753</c:v>
                </c:pt>
                <c:pt idx="447">
                  <c:v>7262.0348243057351</c:v>
                </c:pt>
                <c:pt idx="448">
                  <c:v>7337.2041000811787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6-8A44-B252-0EAC7706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простого скользящего сренего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Сглаживание!$A$3:$A$451</c:f>
              <c:strCache>
                <c:ptCount val="44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</c:strCache>
            </c:strRef>
          </c:cat>
          <c:val>
            <c:numRef>
              <c:f>Сглаживание!$B$3:$B$451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1-7044-95AE-E9588B07E57D}"/>
            </c:ext>
          </c:extLst>
        </c:ser>
        <c:ser>
          <c:idx val="1"/>
          <c:order val="1"/>
          <c:tx>
            <c:strRef>
              <c:f>Сглаживание!$C$2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Сглаживание!$C$3:$C$451</c:f>
              <c:numCache>
                <c:formatCode>General</c:formatCode>
                <c:ptCount val="449"/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0.33333333333333331</c:v>
                </c:pt>
                <c:pt idx="26">
                  <c:v>2.3333333333333335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32</c:v>
                </c:pt>
                <c:pt idx="31">
                  <c:v>48.666666666666664</c:v>
                </c:pt>
                <c:pt idx="32">
                  <c:v>50</c:v>
                </c:pt>
                <c:pt idx="33">
                  <c:v>43.333333333333336</c:v>
                </c:pt>
                <c:pt idx="34">
                  <c:v>32.666666666666664</c:v>
                </c:pt>
                <c:pt idx="35">
                  <c:v>38</c:v>
                </c:pt>
                <c:pt idx="36">
                  <c:v>25</c:v>
                </c:pt>
                <c:pt idx="37">
                  <c:v>97.333333333333329</c:v>
                </c:pt>
                <c:pt idx="38">
                  <c:v>125</c:v>
                </c:pt>
                <c:pt idx="39">
                  <c:v>190.66666666666666</c:v>
                </c:pt>
                <c:pt idx="40">
                  <c:v>166.33333333333334</c:v>
                </c:pt>
                <c:pt idx="41">
                  <c:v>184.66666666666666</c:v>
                </c:pt>
                <c:pt idx="42">
                  <c:v>200</c:v>
                </c:pt>
                <c:pt idx="43">
                  <c:v>245.66666666666666</c:v>
                </c:pt>
                <c:pt idx="44">
                  <c:v>338</c:v>
                </c:pt>
                <c:pt idx="45">
                  <c:v>443</c:v>
                </c:pt>
                <c:pt idx="46">
                  <c:v>535.33333333333337</c:v>
                </c:pt>
                <c:pt idx="47">
                  <c:v>495.33333333333331</c:v>
                </c:pt>
                <c:pt idx="48">
                  <c:v>484.66666666666669</c:v>
                </c:pt>
                <c:pt idx="49">
                  <c:v>512</c:v>
                </c:pt>
                <c:pt idx="50">
                  <c:v>830.66666666666663</c:v>
                </c:pt>
                <c:pt idx="51">
                  <c:v>1005</c:v>
                </c:pt>
                <c:pt idx="52">
                  <c:v>1399</c:v>
                </c:pt>
                <c:pt idx="53">
                  <c:v>1533.6666666666667</c:v>
                </c:pt>
                <c:pt idx="54">
                  <c:v>1538.3333333333333</c:v>
                </c:pt>
                <c:pt idx="55">
                  <c:v>1213.6666666666667</c:v>
                </c:pt>
                <c:pt idx="56">
                  <c:v>1042.6666666666667</c:v>
                </c:pt>
                <c:pt idx="57">
                  <c:v>1149.6666666666667</c:v>
                </c:pt>
                <c:pt idx="58">
                  <c:v>1331.6666666666667</c:v>
                </c:pt>
                <c:pt idx="59">
                  <c:v>1489</c:v>
                </c:pt>
                <c:pt idx="60">
                  <c:v>1447.6666666666667</c:v>
                </c:pt>
                <c:pt idx="61">
                  <c:v>1348</c:v>
                </c:pt>
                <c:pt idx="62">
                  <c:v>1254.3333333333333</c:v>
                </c:pt>
                <c:pt idx="63">
                  <c:v>1237.3333333333333</c:v>
                </c:pt>
                <c:pt idx="64">
                  <c:v>1389.6666666666667</c:v>
                </c:pt>
                <c:pt idx="65">
                  <c:v>1491</c:v>
                </c:pt>
                <c:pt idx="66">
                  <c:v>1538.3333333333333</c:v>
                </c:pt>
                <c:pt idx="67">
                  <c:v>1554.6666666666667</c:v>
                </c:pt>
                <c:pt idx="68">
                  <c:v>1307.3333333333333</c:v>
                </c:pt>
                <c:pt idx="69">
                  <c:v>1033.6666666666667</c:v>
                </c:pt>
                <c:pt idx="70">
                  <c:v>1308.6666666666667</c:v>
                </c:pt>
                <c:pt idx="71">
                  <c:v>1406.6666666666667</c:v>
                </c:pt>
                <c:pt idx="72">
                  <c:v>1673</c:v>
                </c:pt>
                <c:pt idx="73">
                  <c:v>1203.3333333333333</c:v>
                </c:pt>
                <c:pt idx="74">
                  <c:v>1229</c:v>
                </c:pt>
                <c:pt idx="75">
                  <c:v>1281.6666666666667</c:v>
                </c:pt>
                <c:pt idx="76">
                  <c:v>1257.6666666666667</c:v>
                </c:pt>
                <c:pt idx="77">
                  <c:v>1131</c:v>
                </c:pt>
                <c:pt idx="78">
                  <c:v>938</c:v>
                </c:pt>
                <c:pt idx="79">
                  <c:v>1112.3333333333333</c:v>
                </c:pt>
                <c:pt idx="80">
                  <c:v>1145.3333333333333</c:v>
                </c:pt>
                <c:pt idx="81">
                  <c:v>1112.3333333333333</c:v>
                </c:pt>
                <c:pt idx="82">
                  <c:v>798</c:v>
                </c:pt>
                <c:pt idx="83">
                  <c:v>669.66666666666663</c:v>
                </c:pt>
                <c:pt idx="84">
                  <c:v>575</c:v>
                </c:pt>
                <c:pt idx="85">
                  <c:v>610.66666666666663</c:v>
                </c:pt>
                <c:pt idx="86">
                  <c:v>566</c:v>
                </c:pt>
                <c:pt idx="87">
                  <c:v>552.66666666666663</c:v>
                </c:pt>
                <c:pt idx="88">
                  <c:v>462.33333333333331</c:v>
                </c:pt>
                <c:pt idx="89">
                  <c:v>411.66666666666669</c:v>
                </c:pt>
                <c:pt idx="90">
                  <c:v>330.66666666666669</c:v>
                </c:pt>
                <c:pt idx="91">
                  <c:v>291.66666666666669</c:v>
                </c:pt>
                <c:pt idx="92">
                  <c:v>384.33333333333331</c:v>
                </c:pt>
                <c:pt idx="93">
                  <c:v>500.66666666666669</c:v>
                </c:pt>
                <c:pt idx="94">
                  <c:v>605</c:v>
                </c:pt>
                <c:pt idx="95">
                  <c:v>553.66666666666663</c:v>
                </c:pt>
                <c:pt idx="96">
                  <c:v>479.33333333333331</c:v>
                </c:pt>
                <c:pt idx="97">
                  <c:v>394.33333333333331</c:v>
                </c:pt>
                <c:pt idx="98">
                  <c:v>300</c:v>
                </c:pt>
                <c:pt idx="99">
                  <c:v>279.66666666666669</c:v>
                </c:pt>
                <c:pt idx="100">
                  <c:v>288.33333333333331</c:v>
                </c:pt>
                <c:pt idx="101">
                  <c:v>336</c:v>
                </c:pt>
                <c:pt idx="102">
                  <c:v>330.66666666666669</c:v>
                </c:pt>
                <c:pt idx="103">
                  <c:v>305</c:v>
                </c:pt>
                <c:pt idx="104">
                  <c:v>267.33333333333331</c:v>
                </c:pt>
                <c:pt idx="105">
                  <c:v>234.33333333333334</c:v>
                </c:pt>
                <c:pt idx="106">
                  <c:v>225.33333333333334</c:v>
                </c:pt>
                <c:pt idx="107">
                  <c:v>240</c:v>
                </c:pt>
                <c:pt idx="108">
                  <c:v>275.66666666666669</c:v>
                </c:pt>
                <c:pt idx="109">
                  <c:v>285.66666666666669</c:v>
                </c:pt>
                <c:pt idx="110">
                  <c:v>277</c:v>
                </c:pt>
                <c:pt idx="111">
                  <c:v>215</c:v>
                </c:pt>
                <c:pt idx="112">
                  <c:v>166.66666666666666</c:v>
                </c:pt>
                <c:pt idx="113">
                  <c:v>169</c:v>
                </c:pt>
                <c:pt idx="114">
                  <c:v>202</c:v>
                </c:pt>
                <c:pt idx="115">
                  <c:v>198</c:v>
                </c:pt>
                <c:pt idx="116">
                  <c:v>177.33333333333334</c:v>
                </c:pt>
                <c:pt idx="117">
                  <c:v>152</c:v>
                </c:pt>
                <c:pt idx="118">
                  <c:v>143</c:v>
                </c:pt>
                <c:pt idx="119">
                  <c:v>101.33333333333333</c:v>
                </c:pt>
                <c:pt idx="120">
                  <c:v>83.333333333333329</c:v>
                </c:pt>
                <c:pt idx="121">
                  <c:v>97.333333333333329</c:v>
                </c:pt>
                <c:pt idx="122">
                  <c:v>129</c:v>
                </c:pt>
                <c:pt idx="123">
                  <c:v>153</c:v>
                </c:pt>
                <c:pt idx="124">
                  <c:v>147</c:v>
                </c:pt>
                <c:pt idx="125">
                  <c:v>121.66666666666667</c:v>
                </c:pt>
                <c:pt idx="126">
                  <c:v>114.33333333333333</c:v>
                </c:pt>
                <c:pt idx="127">
                  <c:v>121</c:v>
                </c:pt>
                <c:pt idx="128">
                  <c:v>127.33333333333333</c:v>
                </c:pt>
                <c:pt idx="129">
                  <c:v>116.33333333333333</c:v>
                </c:pt>
                <c:pt idx="130">
                  <c:v>106</c:v>
                </c:pt>
                <c:pt idx="131">
                  <c:v>93.666666666666671</c:v>
                </c:pt>
                <c:pt idx="132">
                  <c:v>79</c:v>
                </c:pt>
                <c:pt idx="133">
                  <c:v>71.666666666666671</c:v>
                </c:pt>
                <c:pt idx="134">
                  <c:v>82.666666666666671</c:v>
                </c:pt>
                <c:pt idx="135">
                  <c:v>107</c:v>
                </c:pt>
                <c:pt idx="136">
                  <c:v>102</c:v>
                </c:pt>
                <c:pt idx="137">
                  <c:v>67.333333333333329</c:v>
                </c:pt>
                <c:pt idx="138">
                  <c:v>24.666666666666668</c:v>
                </c:pt>
                <c:pt idx="139">
                  <c:v>86.666666666666671</c:v>
                </c:pt>
                <c:pt idx="140">
                  <c:v>116</c:v>
                </c:pt>
                <c:pt idx="141">
                  <c:v>152.33333333333334</c:v>
                </c:pt>
                <c:pt idx="142">
                  <c:v>98.666666666666671</c:v>
                </c:pt>
                <c:pt idx="143">
                  <c:v>103.66666666666667</c:v>
                </c:pt>
                <c:pt idx="144">
                  <c:v>96</c:v>
                </c:pt>
                <c:pt idx="145">
                  <c:v>85</c:v>
                </c:pt>
                <c:pt idx="146">
                  <c:v>72.666666666666671</c:v>
                </c:pt>
                <c:pt idx="147">
                  <c:v>71.333333333333329</c:v>
                </c:pt>
                <c:pt idx="148">
                  <c:v>79</c:v>
                </c:pt>
                <c:pt idx="149">
                  <c:v>100</c:v>
                </c:pt>
                <c:pt idx="150">
                  <c:v>109.66666666666667</c:v>
                </c:pt>
                <c:pt idx="151">
                  <c:v>139.33333333333334</c:v>
                </c:pt>
                <c:pt idx="152">
                  <c:v>110.33333333333333</c:v>
                </c:pt>
                <c:pt idx="153">
                  <c:v>73.333333333333329</c:v>
                </c:pt>
                <c:pt idx="154">
                  <c:v>35.666666666666664</c:v>
                </c:pt>
                <c:pt idx="155">
                  <c:v>50.666666666666664</c:v>
                </c:pt>
                <c:pt idx="156">
                  <c:v>99.666666666666671</c:v>
                </c:pt>
                <c:pt idx="157">
                  <c:v>115.33333333333333</c:v>
                </c:pt>
                <c:pt idx="158">
                  <c:v>165.66666666666666</c:v>
                </c:pt>
                <c:pt idx="159">
                  <c:v>116.66666666666667</c:v>
                </c:pt>
                <c:pt idx="160">
                  <c:v>104</c:v>
                </c:pt>
                <c:pt idx="161">
                  <c:v>55</c:v>
                </c:pt>
                <c:pt idx="162">
                  <c:v>177</c:v>
                </c:pt>
                <c:pt idx="163">
                  <c:v>239.33333333333334</c:v>
                </c:pt>
                <c:pt idx="164">
                  <c:v>278</c:v>
                </c:pt>
                <c:pt idx="165">
                  <c:v>156</c:v>
                </c:pt>
                <c:pt idx="166">
                  <c:v>198.33333333333334</c:v>
                </c:pt>
                <c:pt idx="167">
                  <c:v>184</c:v>
                </c:pt>
                <c:pt idx="168">
                  <c:v>307</c:v>
                </c:pt>
                <c:pt idx="169">
                  <c:v>251</c:v>
                </c:pt>
                <c:pt idx="170">
                  <c:v>313.66666666666669</c:v>
                </c:pt>
                <c:pt idx="171">
                  <c:v>366.66666666666669</c:v>
                </c:pt>
                <c:pt idx="172">
                  <c:v>393</c:v>
                </c:pt>
                <c:pt idx="173">
                  <c:v>409.66666666666669</c:v>
                </c:pt>
                <c:pt idx="174">
                  <c:v>311.66666666666669</c:v>
                </c:pt>
                <c:pt idx="175">
                  <c:v>436.33333333333331</c:v>
                </c:pt>
                <c:pt idx="176">
                  <c:v>526</c:v>
                </c:pt>
                <c:pt idx="177">
                  <c:v>696.33333333333337</c:v>
                </c:pt>
                <c:pt idx="178">
                  <c:v>689</c:v>
                </c:pt>
                <c:pt idx="179">
                  <c:v>614.33333333333337</c:v>
                </c:pt>
                <c:pt idx="180">
                  <c:v>521</c:v>
                </c:pt>
                <c:pt idx="181">
                  <c:v>415.33333333333331</c:v>
                </c:pt>
                <c:pt idx="182">
                  <c:v>436.33333333333331</c:v>
                </c:pt>
                <c:pt idx="183">
                  <c:v>567.33333333333337</c:v>
                </c:pt>
                <c:pt idx="184">
                  <c:v>712</c:v>
                </c:pt>
                <c:pt idx="185">
                  <c:v>747.66666666666663</c:v>
                </c:pt>
                <c:pt idx="186">
                  <c:v>712</c:v>
                </c:pt>
                <c:pt idx="187">
                  <c:v>612</c:v>
                </c:pt>
                <c:pt idx="188">
                  <c:v>535.66666666666663</c:v>
                </c:pt>
                <c:pt idx="189">
                  <c:v>498.33333333333331</c:v>
                </c:pt>
                <c:pt idx="190">
                  <c:v>523.66666666666663</c:v>
                </c:pt>
                <c:pt idx="191">
                  <c:v>701.66666666666663</c:v>
                </c:pt>
                <c:pt idx="192">
                  <c:v>740.66666666666663</c:v>
                </c:pt>
                <c:pt idx="193">
                  <c:v>710.66666666666663</c:v>
                </c:pt>
                <c:pt idx="194">
                  <c:v>473.66666666666669</c:v>
                </c:pt>
                <c:pt idx="195">
                  <c:v>342.66666666666669</c:v>
                </c:pt>
                <c:pt idx="196">
                  <c:v>385.33333333333331</c:v>
                </c:pt>
                <c:pt idx="197">
                  <c:v>548</c:v>
                </c:pt>
                <c:pt idx="198">
                  <c:v>665.66666666666663</c:v>
                </c:pt>
                <c:pt idx="199">
                  <c:v>663</c:v>
                </c:pt>
                <c:pt idx="200">
                  <c:v>586</c:v>
                </c:pt>
                <c:pt idx="201">
                  <c:v>399.33333333333331</c:v>
                </c:pt>
                <c:pt idx="202">
                  <c:v>326.33333333333331</c:v>
                </c:pt>
                <c:pt idx="203">
                  <c:v>364.66666666666669</c:v>
                </c:pt>
                <c:pt idx="204">
                  <c:v>469.33333333333331</c:v>
                </c:pt>
                <c:pt idx="205">
                  <c:v>501.66666666666669</c:v>
                </c:pt>
                <c:pt idx="206">
                  <c:v>523</c:v>
                </c:pt>
                <c:pt idx="207">
                  <c:v>514</c:v>
                </c:pt>
                <c:pt idx="208">
                  <c:v>428</c:v>
                </c:pt>
                <c:pt idx="209">
                  <c:v>296</c:v>
                </c:pt>
                <c:pt idx="210">
                  <c:v>289.66666666666669</c:v>
                </c:pt>
                <c:pt idx="211">
                  <c:v>436</c:v>
                </c:pt>
                <c:pt idx="212">
                  <c:v>562.33333333333337</c:v>
                </c:pt>
                <c:pt idx="213">
                  <c:v>638</c:v>
                </c:pt>
                <c:pt idx="214">
                  <c:v>607.66666666666663</c:v>
                </c:pt>
                <c:pt idx="215">
                  <c:v>531.66666666666663</c:v>
                </c:pt>
                <c:pt idx="216">
                  <c:v>438.66666666666669</c:v>
                </c:pt>
                <c:pt idx="217">
                  <c:v>441.33333333333331</c:v>
                </c:pt>
                <c:pt idx="218">
                  <c:v>599.66666666666663</c:v>
                </c:pt>
                <c:pt idx="219">
                  <c:v>798.66666666666663</c:v>
                </c:pt>
                <c:pt idx="220">
                  <c:v>929</c:v>
                </c:pt>
                <c:pt idx="221">
                  <c:v>962.33333333333337</c:v>
                </c:pt>
                <c:pt idx="222">
                  <c:v>923</c:v>
                </c:pt>
                <c:pt idx="223">
                  <c:v>772.33333333333337</c:v>
                </c:pt>
                <c:pt idx="224">
                  <c:v>831</c:v>
                </c:pt>
                <c:pt idx="225">
                  <c:v>1223.3333333333333</c:v>
                </c:pt>
                <c:pt idx="226">
                  <c:v>1618</c:v>
                </c:pt>
                <c:pt idx="227">
                  <c:v>1600</c:v>
                </c:pt>
                <c:pt idx="228">
                  <c:v>1439.6666666666667</c:v>
                </c:pt>
                <c:pt idx="229">
                  <c:v>1247.6666666666667</c:v>
                </c:pt>
                <c:pt idx="230">
                  <c:v>1492.6666666666667</c:v>
                </c:pt>
                <c:pt idx="231">
                  <c:v>1530.6666666666667</c:v>
                </c:pt>
                <c:pt idx="232">
                  <c:v>1792</c:v>
                </c:pt>
                <c:pt idx="233">
                  <c:v>1916.6666666666667</c:v>
                </c:pt>
                <c:pt idx="234">
                  <c:v>1972</c:v>
                </c:pt>
                <c:pt idx="235">
                  <c:v>1803.6666666666667</c:v>
                </c:pt>
                <c:pt idx="236">
                  <c:v>1459</c:v>
                </c:pt>
                <c:pt idx="237">
                  <c:v>1437.3333333333333</c:v>
                </c:pt>
                <c:pt idx="238">
                  <c:v>1424.3333333333333</c:v>
                </c:pt>
                <c:pt idx="239">
                  <c:v>1902</c:v>
                </c:pt>
                <c:pt idx="240">
                  <c:v>2373</c:v>
                </c:pt>
                <c:pt idx="241">
                  <c:v>3057</c:v>
                </c:pt>
                <c:pt idx="242">
                  <c:v>3058.6666666666665</c:v>
                </c:pt>
                <c:pt idx="243">
                  <c:v>2656.3333333333335</c:v>
                </c:pt>
                <c:pt idx="244">
                  <c:v>2222.6666666666665</c:v>
                </c:pt>
                <c:pt idx="245">
                  <c:v>2544.3333333333335</c:v>
                </c:pt>
                <c:pt idx="246">
                  <c:v>3797.6666666666665</c:v>
                </c:pt>
                <c:pt idx="247">
                  <c:v>4896.666666666667</c:v>
                </c:pt>
                <c:pt idx="248">
                  <c:v>6354.333333333333</c:v>
                </c:pt>
                <c:pt idx="249">
                  <c:v>6220.666666666667</c:v>
                </c:pt>
                <c:pt idx="250">
                  <c:v>5633</c:v>
                </c:pt>
                <c:pt idx="251">
                  <c:v>5436.333333333333</c:v>
                </c:pt>
                <c:pt idx="252">
                  <c:v>6417.666666666667</c:v>
                </c:pt>
                <c:pt idx="253">
                  <c:v>8693</c:v>
                </c:pt>
                <c:pt idx="254">
                  <c:v>9637</c:v>
                </c:pt>
                <c:pt idx="255">
                  <c:v>10534.666666666666</c:v>
                </c:pt>
                <c:pt idx="256">
                  <c:v>10098</c:v>
                </c:pt>
                <c:pt idx="257">
                  <c:v>9443</c:v>
                </c:pt>
                <c:pt idx="258">
                  <c:v>9014.6666666666661</c:v>
                </c:pt>
                <c:pt idx="259">
                  <c:v>10377.666666666666</c:v>
                </c:pt>
                <c:pt idx="260">
                  <c:v>13217.333333333334</c:v>
                </c:pt>
                <c:pt idx="261">
                  <c:v>15847</c:v>
                </c:pt>
                <c:pt idx="262">
                  <c:v>17341</c:v>
                </c:pt>
                <c:pt idx="263">
                  <c:v>16966.333333333332</c:v>
                </c:pt>
                <c:pt idx="264">
                  <c:v>15339.333333333334</c:v>
                </c:pt>
                <c:pt idx="265">
                  <c:v>13960</c:v>
                </c:pt>
                <c:pt idx="266">
                  <c:v>15768.666666666666</c:v>
                </c:pt>
                <c:pt idx="267">
                  <c:v>19513.333333333332</c:v>
                </c:pt>
                <c:pt idx="268">
                  <c:v>21675</c:v>
                </c:pt>
                <c:pt idx="269">
                  <c:v>20297.333333333332</c:v>
                </c:pt>
                <c:pt idx="270">
                  <c:v>16253.333333333334</c:v>
                </c:pt>
                <c:pt idx="271">
                  <c:v>11680.333333333334</c:v>
                </c:pt>
                <c:pt idx="272">
                  <c:v>7770.666666666667</c:v>
                </c:pt>
                <c:pt idx="273">
                  <c:v>9065</c:v>
                </c:pt>
                <c:pt idx="274">
                  <c:v>10662</c:v>
                </c:pt>
                <c:pt idx="275">
                  <c:v>11834.333333333334</c:v>
                </c:pt>
                <c:pt idx="276">
                  <c:v>8651.6666666666661</c:v>
                </c:pt>
                <c:pt idx="277">
                  <c:v>7149.333333333333</c:v>
                </c:pt>
                <c:pt idx="278">
                  <c:v>5046</c:v>
                </c:pt>
                <c:pt idx="279">
                  <c:v>4435.666666666667</c:v>
                </c:pt>
                <c:pt idx="280">
                  <c:v>4867.333333333333</c:v>
                </c:pt>
                <c:pt idx="281">
                  <c:v>5737</c:v>
                </c:pt>
                <c:pt idx="282">
                  <c:v>5845.666666666667</c:v>
                </c:pt>
                <c:pt idx="283">
                  <c:v>5296.333333333333</c:v>
                </c:pt>
                <c:pt idx="284">
                  <c:v>5182</c:v>
                </c:pt>
                <c:pt idx="285">
                  <c:v>4286.333333333333</c:v>
                </c:pt>
                <c:pt idx="286">
                  <c:v>3108.3333333333335</c:v>
                </c:pt>
                <c:pt idx="287">
                  <c:v>3282.6666666666665</c:v>
                </c:pt>
                <c:pt idx="288">
                  <c:v>4131</c:v>
                </c:pt>
                <c:pt idx="289">
                  <c:v>4358.333333333333</c:v>
                </c:pt>
                <c:pt idx="290">
                  <c:v>3705.6666666666665</c:v>
                </c:pt>
                <c:pt idx="291">
                  <c:v>2838.3333333333335</c:v>
                </c:pt>
                <c:pt idx="292">
                  <c:v>2074</c:v>
                </c:pt>
                <c:pt idx="293">
                  <c:v>1633</c:v>
                </c:pt>
                <c:pt idx="294">
                  <c:v>2062.6666666666665</c:v>
                </c:pt>
                <c:pt idx="295">
                  <c:v>2543.3333333333335</c:v>
                </c:pt>
                <c:pt idx="296">
                  <c:v>3008.6666666666665</c:v>
                </c:pt>
                <c:pt idx="297">
                  <c:v>3160.3333333333335</c:v>
                </c:pt>
                <c:pt idx="298">
                  <c:v>3022.3333333333335</c:v>
                </c:pt>
                <c:pt idx="299">
                  <c:v>2172</c:v>
                </c:pt>
                <c:pt idx="300">
                  <c:v>1588</c:v>
                </c:pt>
                <c:pt idx="301">
                  <c:v>1884.3333333333333</c:v>
                </c:pt>
                <c:pt idx="302">
                  <c:v>2504</c:v>
                </c:pt>
                <c:pt idx="303">
                  <c:v>2742.3333333333335</c:v>
                </c:pt>
                <c:pt idx="304">
                  <c:v>2563.3333333333335</c:v>
                </c:pt>
                <c:pt idx="305">
                  <c:v>2299.6666666666665</c:v>
                </c:pt>
                <c:pt idx="306">
                  <c:v>1725.3333333333333</c:v>
                </c:pt>
                <c:pt idx="307">
                  <c:v>1543.3333333333333</c:v>
                </c:pt>
                <c:pt idx="308">
                  <c:v>1962.3333333333333</c:v>
                </c:pt>
                <c:pt idx="309">
                  <c:v>2594</c:v>
                </c:pt>
                <c:pt idx="310">
                  <c:v>1941.6666666666667</c:v>
                </c:pt>
                <c:pt idx="311">
                  <c:v>1838.6666666666667</c:v>
                </c:pt>
                <c:pt idx="312">
                  <c:v>2580</c:v>
                </c:pt>
                <c:pt idx="313">
                  <c:v>2938</c:v>
                </c:pt>
                <c:pt idx="314">
                  <c:v>2754.3333333333335</c:v>
                </c:pt>
                <c:pt idx="315">
                  <c:v>2307</c:v>
                </c:pt>
                <c:pt idx="316">
                  <c:v>2997.6666666666665</c:v>
                </c:pt>
                <c:pt idx="317">
                  <c:v>3205.6666666666665</c:v>
                </c:pt>
                <c:pt idx="318">
                  <c:v>2900.6666666666665</c:v>
                </c:pt>
                <c:pt idx="319">
                  <c:v>2575.3333333333335</c:v>
                </c:pt>
                <c:pt idx="320">
                  <c:v>1957.3333333333333</c:v>
                </c:pt>
                <c:pt idx="321">
                  <c:v>1783</c:v>
                </c:pt>
                <c:pt idx="322">
                  <c:v>2130.3333333333335</c:v>
                </c:pt>
                <c:pt idx="323">
                  <c:v>2664.3333333333335</c:v>
                </c:pt>
                <c:pt idx="324">
                  <c:v>2712.3333333333335</c:v>
                </c:pt>
                <c:pt idx="325">
                  <c:v>1903</c:v>
                </c:pt>
                <c:pt idx="326">
                  <c:v>1324.3333333333333</c:v>
                </c:pt>
                <c:pt idx="327">
                  <c:v>829.33333333333337</c:v>
                </c:pt>
                <c:pt idx="328">
                  <c:v>1127</c:v>
                </c:pt>
                <c:pt idx="329">
                  <c:v>1788.3333333333333</c:v>
                </c:pt>
                <c:pt idx="330">
                  <c:v>2254</c:v>
                </c:pt>
                <c:pt idx="331">
                  <c:v>2292.6666666666665</c:v>
                </c:pt>
                <c:pt idx="332">
                  <c:v>1642.3333333333333</c:v>
                </c:pt>
                <c:pt idx="333">
                  <c:v>1171.6666666666667</c:v>
                </c:pt>
                <c:pt idx="334">
                  <c:v>866</c:v>
                </c:pt>
                <c:pt idx="335">
                  <c:v>1188.6666666666667</c:v>
                </c:pt>
                <c:pt idx="336">
                  <c:v>1907</c:v>
                </c:pt>
                <c:pt idx="337">
                  <c:v>2589.3333333333335</c:v>
                </c:pt>
                <c:pt idx="338">
                  <c:v>2656</c:v>
                </c:pt>
                <c:pt idx="339">
                  <c:v>2320.6666666666665</c:v>
                </c:pt>
                <c:pt idx="340">
                  <c:v>1869.3333333333333</c:v>
                </c:pt>
                <c:pt idx="341">
                  <c:v>1506.6666666666667</c:v>
                </c:pt>
                <c:pt idx="342">
                  <c:v>1542.6666666666667</c:v>
                </c:pt>
                <c:pt idx="343">
                  <c:v>1995.3333333333333</c:v>
                </c:pt>
                <c:pt idx="344">
                  <c:v>2554.3333333333335</c:v>
                </c:pt>
                <c:pt idx="345">
                  <c:v>2589</c:v>
                </c:pt>
                <c:pt idx="346">
                  <c:v>2320</c:v>
                </c:pt>
                <c:pt idx="347">
                  <c:v>1984.3333333333333</c:v>
                </c:pt>
                <c:pt idx="348">
                  <c:v>1560.6666666666667</c:v>
                </c:pt>
                <c:pt idx="349">
                  <c:v>1347</c:v>
                </c:pt>
                <c:pt idx="350">
                  <c:v>1805.6666666666667</c:v>
                </c:pt>
                <c:pt idx="351">
                  <c:v>2352</c:v>
                </c:pt>
                <c:pt idx="352">
                  <c:v>2673.6666666666665</c:v>
                </c:pt>
                <c:pt idx="353">
                  <c:v>2532.6666666666665</c:v>
                </c:pt>
                <c:pt idx="354">
                  <c:v>2279.6666666666665</c:v>
                </c:pt>
                <c:pt idx="355">
                  <c:v>1862.3333333333333</c:v>
                </c:pt>
                <c:pt idx="356">
                  <c:v>1596</c:v>
                </c:pt>
                <c:pt idx="357">
                  <c:v>1998.6666666666667</c:v>
                </c:pt>
                <c:pt idx="358">
                  <c:v>2526.3333333333335</c:v>
                </c:pt>
                <c:pt idx="359">
                  <c:v>2826</c:v>
                </c:pt>
                <c:pt idx="360">
                  <c:v>2725</c:v>
                </c:pt>
                <c:pt idx="361">
                  <c:v>2572</c:v>
                </c:pt>
                <c:pt idx="362">
                  <c:v>2099</c:v>
                </c:pt>
                <c:pt idx="363">
                  <c:v>1811.3333333333333</c:v>
                </c:pt>
                <c:pt idx="364">
                  <c:v>2080.6666666666665</c:v>
                </c:pt>
                <c:pt idx="365">
                  <c:v>2476.6666666666665</c:v>
                </c:pt>
                <c:pt idx="366">
                  <c:v>2720.3333333333335</c:v>
                </c:pt>
                <c:pt idx="367">
                  <c:v>2491.6666666666665</c:v>
                </c:pt>
                <c:pt idx="368">
                  <c:v>2254.3333333333335</c:v>
                </c:pt>
                <c:pt idx="369">
                  <c:v>1683.6666666666667</c:v>
                </c:pt>
                <c:pt idx="370">
                  <c:v>1488</c:v>
                </c:pt>
                <c:pt idx="371">
                  <c:v>1780.3333333333333</c:v>
                </c:pt>
                <c:pt idx="372">
                  <c:v>2205.6666666666665</c:v>
                </c:pt>
                <c:pt idx="373">
                  <c:v>2295.3333333333335</c:v>
                </c:pt>
                <c:pt idx="374">
                  <c:v>2054.6666666666665</c:v>
                </c:pt>
                <c:pt idx="375">
                  <c:v>1843.6666666666667</c:v>
                </c:pt>
                <c:pt idx="376">
                  <c:v>1422.6666666666667</c:v>
                </c:pt>
                <c:pt idx="377">
                  <c:v>1363.3333333333333</c:v>
                </c:pt>
                <c:pt idx="378">
                  <c:v>1750.3333333333333</c:v>
                </c:pt>
                <c:pt idx="379">
                  <c:v>2271.3333333333335</c:v>
                </c:pt>
                <c:pt idx="380">
                  <c:v>2844.6666666666665</c:v>
                </c:pt>
                <c:pt idx="381">
                  <c:v>2832.3333333333335</c:v>
                </c:pt>
                <c:pt idx="382">
                  <c:v>2723.6666666666665</c:v>
                </c:pt>
                <c:pt idx="383">
                  <c:v>1951.6666666666667</c:v>
                </c:pt>
                <c:pt idx="384">
                  <c:v>1772.3333333333333</c:v>
                </c:pt>
                <c:pt idx="385">
                  <c:v>2112</c:v>
                </c:pt>
                <c:pt idx="386">
                  <c:v>2763.6666666666665</c:v>
                </c:pt>
                <c:pt idx="387">
                  <c:v>2986</c:v>
                </c:pt>
                <c:pt idx="388">
                  <c:v>2868.3333333333335</c:v>
                </c:pt>
                <c:pt idx="389">
                  <c:v>2542</c:v>
                </c:pt>
                <c:pt idx="390">
                  <c:v>1880</c:v>
                </c:pt>
                <c:pt idx="391">
                  <c:v>1643.3333333333333</c:v>
                </c:pt>
                <c:pt idx="392">
                  <c:v>2032.3333333333333</c:v>
                </c:pt>
                <c:pt idx="393">
                  <c:v>2652.3333333333335</c:v>
                </c:pt>
                <c:pt idx="394">
                  <c:v>2888.6666666666665</c:v>
                </c:pt>
                <c:pt idx="395">
                  <c:v>2733.6666666666665</c:v>
                </c:pt>
                <c:pt idx="396">
                  <c:v>2546.6666666666665</c:v>
                </c:pt>
                <c:pt idx="397">
                  <c:v>1999.3333333333333</c:v>
                </c:pt>
                <c:pt idx="398">
                  <c:v>1787.3333333333333</c:v>
                </c:pt>
                <c:pt idx="399">
                  <c:v>2238</c:v>
                </c:pt>
                <c:pt idx="400">
                  <c:v>3033.3333333333335</c:v>
                </c:pt>
                <c:pt idx="401">
                  <c:v>3517.3333333333335</c:v>
                </c:pt>
                <c:pt idx="402">
                  <c:v>3572</c:v>
                </c:pt>
                <c:pt idx="403">
                  <c:v>3391.6666666666665</c:v>
                </c:pt>
                <c:pt idx="404">
                  <c:v>2712.6666666666665</c:v>
                </c:pt>
                <c:pt idx="405">
                  <c:v>2568.3333333333335</c:v>
                </c:pt>
                <c:pt idx="406">
                  <c:v>3286.3333333333335</c:v>
                </c:pt>
                <c:pt idx="407">
                  <c:v>4313.333333333333</c:v>
                </c:pt>
                <c:pt idx="408">
                  <c:v>4971.666666666667</c:v>
                </c:pt>
                <c:pt idx="409">
                  <c:v>3266.3333333333335</c:v>
                </c:pt>
                <c:pt idx="410">
                  <c:v>4735</c:v>
                </c:pt>
                <c:pt idx="411">
                  <c:v>3765.6666666666665</c:v>
                </c:pt>
                <c:pt idx="412">
                  <c:v>4944.666666666667</c:v>
                </c:pt>
                <c:pt idx="413">
                  <c:v>4028</c:v>
                </c:pt>
                <c:pt idx="414">
                  <c:v>5123.333333333333</c:v>
                </c:pt>
                <c:pt idx="415">
                  <c:v>5985.333333333333</c:v>
                </c:pt>
                <c:pt idx="416">
                  <c:v>5657.666666666667</c:v>
                </c:pt>
                <c:pt idx="417">
                  <c:v>5383</c:v>
                </c:pt>
                <c:pt idx="418">
                  <c:v>4068.3333333333335</c:v>
                </c:pt>
                <c:pt idx="419">
                  <c:v>3593</c:v>
                </c:pt>
                <c:pt idx="420">
                  <c:v>3898.6666666666665</c:v>
                </c:pt>
                <c:pt idx="421">
                  <c:v>4994.666666666667</c:v>
                </c:pt>
                <c:pt idx="422">
                  <c:v>5247.666666666667</c:v>
                </c:pt>
                <c:pt idx="423">
                  <c:v>5007</c:v>
                </c:pt>
                <c:pt idx="424">
                  <c:v>4358.666666666667</c:v>
                </c:pt>
                <c:pt idx="425">
                  <c:v>3459.6666666666665</c:v>
                </c:pt>
                <c:pt idx="426">
                  <c:v>2399.6666666666665</c:v>
                </c:pt>
                <c:pt idx="427">
                  <c:v>2405.3333333333335</c:v>
                </c:pt>
                <c:pt idx="428">
                  <c:v>3364.3333333333335</c:v>
                </c:pt>
                <c:pt idx="429">
                  <c:v>4414.666666666667</c:v>
                </c:pt>
                <c:pt idx="430">
                  <c:v>4758.333333333333</c:v>
                </c:pt>
                <c:pt idx="431">
                  <c:v>4139.666666666667</c:v>
                </c:pt>
                <c:pt idx="432">
                  <c:v>3104</c:v>
                </c:pt>
                <c:pt idx="433">
                  <c:v>2705.3333333333335</c:v>
                </c:pt>
                <c:pt idx="434">
                  <c:v>3280</c:v>
                </c:pt>
                <c:pt idx="435">
                  <c:v>4026.6666666666665</c:v>
                </c:pt>
                <c:pt idx="436">
                  <c:v>4203.333333333333</c:v>
                </c:pt>
                <c:pt idx="437">
                  <c:v>3894.6666666666665</c:v>
                </c:pt>
                <c:pt idx="438">
                  <c:v>3562.3333333333335</c:v>
                </c:pt>
                <c:pt idx="439">
                  <c:v>2804.3333333333335</c:v>
                </c:pt>
                <c:pt idx="440">
                  <c:v>2685.3333333333335</c:v>
                </c:pt>
                <c:pt idx="441">
                  <c:v>3391</c:v>
                </c:pt>
                <c:pt idx="442">
                  <c:v>4300</c:v>
                </c:pt>
                <c:pt idx="443">
                  <c:v>4350.333333333333</c:v>
                </c:pt>
                <c:pt idx="444">
                  <c:v>3957.3333333333335</c:v>
                </c:pt>
                <c:pt idx="445">
                  <c:v>3297.3333333333335</c:v>
                </c:pt>
                <c:pt idx="446">
                  <c:v>2660.3333333333335</c:v>
                </c:pt>
                <c:pt idx="447">
                  <c:v>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7044-95AE-E9588B07E57D}"/>
            </c:ext>
          </c:extLst>
        </c:ser>
        <c:ser>
          <c:idx val="2"/>
          <c:order val="2"/>
          <c:tx>
            <c:strRef>
              <c:f>Сглаживание!$D$2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Сглаживание!$D$3:$D$451</c:f>
              <c:numCache>
                <c:formatCode>General</c:formatCode>
                <c:ptCount val="449"/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1.4</c:v>
                </c:pt>
                <c:pt idx="26">
                  <c:v>2.4</c:v>
                </c:pt>
                <c:pt idx="27">
                  <c:v>4.4000000000000004</c:v>
                </c:pt>
                <c:pt idx="28">
                  <c:v>9.8000000000000007</c:v>
                </c:pt>
                <c:pt idx="29">
                  <c:v>21.4</c:v>
                </c:pt>
                <c:pt idx="30">
                  <c:v>32.200000000000003</c:v>
                </c:pt>
                <c:pt idx="31">
                  <c:v>37.4</c:v>
                </c:pt>
                <c:pt idx="32">
                  <c:v>43.2</c:v>
                </c:pt>
                <c:pt idx="33">
                  <c:v>43.4</c:v>
                </c:pt>
                <c:pt idx="34">
                  <c:v>41</c:v>
                </c:pt>
                <c:pt idx="35">
                  <c:v>29</c:v>
                </c:pt>
                <c:pt idx="36">
                  <c:v>71.8</c:v>
                </c:pt>
                <c:pt idx="37">
                  <c:v>90</c:v>
                </c:pt>
                <c:pt idx="38">
                  <c:v>123.8</c:v>
                </c:pt>
                <c:pt idx="39">
                  <c:v>148.80000000000001</c:v>
                </c:pt>
                <c:pt idx="40">
                  <c:v>185.8</c:v>
                </c:pt>
                <c:pt idx="41">
                  <c:v>185.4</c:v>
                </c:pt>
                <c:pt idx="42">
                  <c:v>221.2</c:v>
                </c:pt>
                <c:pt idx="43">
                  <c:v>274.2</c:v>
                </c:pt>
                <c:pt idx="44">
                  <c:v>351.4</c:v>
                </c:pt>
                <c:pt idx="45">
                  <c:v>431.6</c:v>
                </c:pt>
                <c:pt idx="46">
                  <c:v>451.4</c:v>
                </c:pt>
                <c:pt idx="47">
                  <c:v>494.8</c:v>
                </c:pt>
                <c:pt idx="48">
                  <c:v>536</c:v>
                </c:pt>
                <c:pt idx="49">
                  <c:v>684</c:v>
                </c:pt>
                <c:pt idx="50">
                  <c:v>776.6</c:v>
                </c:pt>
                <c:pt idx="51">
                  <c:v>1078.2</c:v>
                </c:pt>
                <c:pt idx="52">
                  <c:v>1313.4</c:v>
                </c:pt>
                <c:pt idx="53">
                  <c:v>1392.4</c:v>
                </c:pt>
                <c:pt idx="54">
                  <c:v>1308</c:v>
                </c:pt>
                <c:pt idx="55">
                  <c:v>1336</c:v>
                </c:pt>
                <c:pt idx="56">
                  <c:v>1242.8</c:v>
                </c:pt>
                <c:pt idx="57">
                  <c:v>1186.8</c:v>
                </c:pt>
                <c:pt idx="58">
                  <c:v>1306.4000000000001</c:v>
                </c:pt>
                <c:pt idx="59">
                  <c:v>1383.2</c:v>
                </c:pt>
                <c:pt idx="60">
                  <c:v>1370</c:v>
                </c:pt>
                <c:pt idx="61">
                  <c:v>1369.2</c:v>
                </c:pt>
                <c:pt idx="62">
                  <c:v>1326.6</c:v>
                </c:pt>
                <c:pt idx="63">
                  <c:v>1310.4000000000001</c:v>
                </c:pt>
                <c:pt idx="64">
                  <c:v>1395.2</c:v>
                </c:pt>
                <c:pt idx="65">
                  <c:v>1440.8</c:v>
                </c:pt>
                <c:pt idx="66">
                  <c:v>1490.6</c:v>
                </c:pt>
                <c:pt idx="67">
                  <c:v>1437.2</c:v>
                </c:pt>
                <c:pt idx="68">
                  <c:v>1227.2</c:v>
                </c:pt>
                <c:pt idx="69">
                  <c:v>1381.2</c:v>
                </c:pt>
                <c:pt idx="70">
                  <c:v>1358.2</c:v>
                </c:pt>
                <c:pt idx="71">
                  <c:v>1298.2</c:v>
                </c:pt>
                <c:pt idx="72">
                  <c:v>1318.8</c:v>
                </c:pt>
                <c:pt idx="73">
                  <c:v>1475.4</c:v>
                </c:pt>
                <c:pt idx="74">
                  <c:v>1282</c:v>
                </c:pt>
                <c:pt idx="75">
                  <c:v>1229.4000000000001</c:v>
                </c:pt>
                <c:pt idx="76">
                  <c:v>1150.2</c:v>
                </c:pt>
                <c:pt idx="77">
                  <c:v>1122.8</c:v>
                </c:pt>
                <c:pt idx="78">
                  <c:v>1159.4000000000001</c:v>
                </c:pt>
                <c:pt idx="79">
                  <c:v>1068.4000000000001</c:v>
                </c:pt>
                <c:pt idx="80">
                  <c:v>1035.5999999999999</c:v>
                </c:pt>
                <c:pt idx="81">
                  <c:v>959.6</c:v>
                </c:pt>
                <c:pt idx="82">
                  <c:v>907.4</c:v>
                </c:pt>
                <c:pt idx="83">
                  <c:v>713.2</c:v>
                </c:pt>
                <c:pt idx="84">
                  <c:v>638.79999999999995</c:v>
                </c:pt>
                <c:pt idx="85">
                  <c:v>579.6</c:v>
                </c:pt>
                <c:pt idx="86">
                  <c:v>566</c:v>
                </c:pt>
                <c:pt idx="87">
                  <c:v>514.4</c:v>
                </c:pt>
                <c:pt idx="88">
                  <c:v>481.6</c:v>
                </c:pt>
                <c:pt idx="89">
                  <c:v>398</c:v>
                </c:pt>
                <c:pt idx="90">
                  <c:v>349.8</c:v>
                </c:pt>
                <c:pt idx="91">
                  <c:v>380.6</c:v>
                </c:pt>
                <c:pt idx="92">
                  <c:v>421</c:v>
                </c:pt>
                <c:pt idx="93">
                  <c:v>465.8</c:v>
                </c:pt>
                <c:pt idx="94">
                  <c:v>514.4</c:v>
                </c:pt>
                <c:pt idx="95">
                  <c:v>533.6</c:v>
                </c:pt>
                <c:pt idx="96">
                  <c:v>471.8</c:v>
                </c:pt>
                <c:pt idx="97">
                  <c:v>394</c:v>
                </c:pt>
                <c:pt idx="98">
                  <c:v>338.4</c:v>
                </c:pt>
                <c:pt idx="99">
                  <c:v>312.60000000000002</c:v>
                </c:pt>
                <c:pt idx="100">
                  <c:v>308</c:v>
                </c:pt>
                <c:pt idx="101">
                  <c:v>300.2</c:v>
                </c:pt>
                <c:pt idx="102">
                  <c:v>315.60000000000002</c:v>
                </c:pt>
                <c:pt idx="103">
                  <c:v>300.60000000000002</c:v>
                </c:pt>
                <c:pt idx="104">
                  <c:v>267.8</c:v>
                </c:pt>
                <c:pt idx="105">
                  <c:v>249.2</c:v>
                </c:pt>
                <c:pt idx="106">
                  <c:v>246.2</c:v>
                </c:pt>
                <c:pt idx="107">
                  <c:v>250.2</c:v>
                </c:pt>
                <c:pt idx="108">
                  <c:v>260.2</c:v>
                </c:pt>
                <c:pt idx="109">
                  <c:v>271.8</c:v>
                </c:pt>
                <c:pt idx="110">
                  <c:v>244</c:v>
                </c:pt>
                <c:pt idx="111">
                  <c:v>216.2</c:v>
                </c:pt>
                <c:pt idx="112">
                  <c:v>207.8</c:v>
                </c:pt>
                <c:pt idx="113">
                  <c:v>193.8</c:v>
                </c:pt>
                <c:pt idx="114">
                  <c:v>168.8</c:v>
                </c:pt>
                <c:pt idx="115">
                  <c:v>185.2</c:v>
                </c:pt>
                <c:pt idx="116">
                  <c:v>185</c:v>
                </c:pt>
                <c:pt idx="117">
                  <c:v>153.19999999999999</c:v>
                </c:pt>
                <c:pt idx="118">
                  <c:v>124.8</c:v>
                </c:pt>
                <c:pt idx="119">
                  <c:v>116.2</c:v>
                </c:pt>
                <c:pt idx="120">
                  <c:v>105.2</c:v>
                </c:pt>
                <c:pt idx="121">
                  <c:v>111</c:v>
                </c:pt>
                <c:pt idx="122">
                  <c:v>122.2</c:v>
                </c:pt>
                <c:pt idx="123">
                  <c:v>132.6</c:v>
                </c:pt>
                <c:pt idx="124">
                  <c:v>134</c:v>
                </c:pt>
                <c:pt idx="125">
                  <c:v>132.4</c:v>
                </c:pt>
                <c:pt idx="126">
                  <c:v>127.8</c:v>
                </c:pt>
                <c:pt idx="127">
                  <c:v>118.6</c:v>
                </c:pt>
                <c:pt idx="128">
                  <c:v>114</c:v>
                </c:pt>
                <c:pt idx="129">
                  <c:v>118.4</c:v>
                </c:pt>
                <c:pt idx="130">
                  <c:v>106.2</c:v>
                </c:pt>
                <c:pt idx="131">
                  <c:v>88.8</c:v>
                </c:pt>
                <c:pt idx="132">
                  <c:v>85</c:v>
                </c:pt>
                <c:pt idx="133">
                  <c:v>86</c:v>
                </c:pt>
                <c:pt idx="134">
                  <c:v>89.4</c:v>
                </c:pt>
                <c:pt idx="135">
                  <c:v>90</c:v>
                </c:pt>
                <c:pt idx="136">
                  <c:v>79</c:v>
                </c:pt>
                <c:pt idx="137">
                  <c:v>61.2</c:v>
                </c:pt>
                <c:pt idx="138">
                  <c:v>92.4</c:v>
                </c:pt>
                <c:pt idx="139">
                  <c:v>84.4</c:v>
                </c:pt>
                <c:pt idx="140">
                  <c:v>91.4</c:v>
                </c:pt>
                <c:pt idx="141">
                  <c:v>111.2</c:v>
                </c:pt>
                <c:pt idx="142">
                  <c:v>131.80000000000001</c:v>
                </c:pt>
                <c:pt idx="143">
                  <c:v>97</c:v>
                </c:pt>
                <c:pt idx="144">
                  <c:v>92.6</c:v>
                </c:pt>
                <c:pt idx="145">
                  <c:v>84</c:v>
                </c:pt>
                <c:pt idx="146">
                  <c:v>80.599999999999994</c:v>
                </c:pt>
                <c:pt idx="147">
                  <c:v>77.8</c:v>
                </c:pt>
                <c:pt idx="148">
                  <c:v>86.4</c:v>
                </c:pt>
                <c:pt idx="149">
                  <c:v>95.4</c:v>
                </c:pt>
                <c:pt idx="150">
                  <c:v>117.8</c:v>
                </c:pt>
                <c:pt idx="151">
                  <c:v>109.8</c:v>
                </c:pt>
                <c:pt idx="152">
                  <c:v>92</c:v>
                </c:pt>
                <c:pt idx="153">
                  <c:v>79.2</c:v>
                </c:pt>
                <c:pt idx="154">
                  <c:v>74.400000000000006</c:v>
                </c:pt>
                <c:pt idx="155">
                  <c:v>68.2</c:v>
                </c:pt>
                <c:pt idx="156">
                  <c:v>82.2</c:v>
                </c:pt>
                <c:pt idx="157">
                  <c:v>129.80000000000001</c:v>
                </c:pt>
                <c:pt idx="158">
                  <c:v>116.8</c:v>
                </c:pt>
                <c:pt idx="159">
                  <c:v>114.2</c:v>
                </c:pt>
                <c:pt idx="160">
                  <c:v>103</c:v>
                </c:pt>
                <c:pt idx="161">
                  <c:v>153.80000000000001</c:v>
                </c:pt>
                <c:pt idx="162">
                  <c:v>158.4</c:v>
                </c:pt>
                <c:pt idx="163">
                  <c:v>199.8</c:v>
                </c:pt>
                <c:pt idx="164">
                  <c:v>185</c:v>
                </c:pt>
                <c:pt idx="165">
                  <c:v>244.4</c:v>
                </c:pt>
                <c:pt idx="166">
                  <c:v>204</c:v>
                </c:pt>
                <c:pt idx="167">
                  <c:v>225.6</c:v>
                </c:pt>
                <c:pt idx="168">
                  <c:v>228.2</c:v>
                </c:pt>
                <c:pt idx="169">
                  <c:v>298.60000000000002</c:v>
                </c:pt>
                <c:pt idx="170">
                  <c:v>326.60000000000002</c:v>
                </c:pt>
                <c:pt idx="171">
                  <c:v>353.6</c:v>
                </c:pt>
                <c:pt idx="172">
                  <c:v>360.2</c:v>
                </c:pt>
                <c:pt idx="173">
                  <c:v>363</c:v>
                </c:pt>
                <c:pt idx="174">
                  <c:v>427.2</c:v>
                </c:pt>
                <c:pt idx="175">
                  <c:v>455.8</c:v>
                </c:pt>
                <c:pt idx="176">
                  <c:v>545</c:v>
                </c:pt>
                <c:pt idx="177">
                  <c:v>594.79999999999995</c:v>
                </c:pt>
                <c:pt idx="178">
                  <c:v>637.4</c:v>
                </c:pt>
                <c:pt idx="179">
                  <c:v>595.79999999999995</c:v>
                </c:pt>
                <c:pt idx="180">
                  <c:v>528.4</c:v>
                </c:pt>
                <c:pt idx="181">
                  <c:v>481.4</c:v>
                </c:pt>
                <c:pt idx="182">
                  <c:v>522.79999999999995</c:v>
                </c:pt>
                <c:pt idx="183">
                  <c:v>587</c:v>
                </c:pt>
                <c:pt idx="184">
                  <c:v>617.4</c:v>
                </c:pt>
                <c:pt idx="185">
                  <c:v>700.8</c:v>
                </c:pt>
                <c:pt idx="186">
                  <c:v>692.4</c:v>
                </c:pt>
                <c:pt idx="187">
                  <c:v>598.4</c:v>
                </c:pt>
                <c:pt idx="188">
                  <c:v>572.6</c:v>
                </c:pt>
                <c:pt idx="189">
                  <c:v>558</c:v>
                </c:pt>
                <c:pt idx="190">
                  <c:v>592.20000000000005</c:v>
                </c:pt>
                <c:pt idx="191">
                  <c:v>649.79999999999995</c:v>
                </c:pt>
                <c:pt idx="192">
                  <c:v>663</c:v>
                </c:pt>
                <c:pt idx="193">
                  <c:v>577.4</c:v>
                </c:pt>
                <c:pt idx="194">
                  <c:v>541.20000000000005</c:v>
                </c:pt>
                <c:pt idx="195">
                  <c:v>473.2</c:v>
                </c:pt>
                <c:pt idx="196">
                  <c:v>461.8</c:v>
                </c:pt>
                <c:pt idx="197">
                  <c:v>514.20000000000005</c:v>
                </c:pt>
                <c:pt idx="198">
                  <c:v>586.79999999999995</c:v>
                </c:pt>
                <c:pt idx="199">
                  <c:v>607.79999999999995</c:v>
                </c:pt>
                <c:pt idx="200">
                  <c:v>522.6</c:v>
                </c:pt>
                <c:pt idx="201">
                  <c:v>453.8</c:v>
                </c:pt>
                <c:pt idx="202">
                  <c:v>427.2</c:v>
                </c:pt>
                <c:pt idx="203">
                  <c:v>406.4</c:v>
                </c:pt>
                <c:pt idx="204">
                  <c:v>403.2</c:v>
                </c:pt>
                <c:pt idx="205">
                  <c:v>501.4</c:v>
                </c:pt>
                <c:pt idx="206">
                  <c:v>519</c:v>
                </c:pt>
                <c:pt idx="207">
                  <c:v>441.2</c:v>
                </c:pt>
                <c:pt idx="208">
                  <c:v>397.4</c:v>
                </c:pt>
                <c:pt idx="209">
                  <c:v>391.8</c:v>
                </c:pt>
                <c:pt idx="210">
                  <c:v>389</c:v>
                </c:pt>
                <c:pt idx="211">
                  <c:v>426.4</c:v>
                </c:pt>
                <c:pt idx="212">
                  <c:v>517.79999999999995</c:v>
                </c:pt>
                <c:pt idx="213">
                  <c:v>576</c:v>
                </c:pt>
                <c:pt idx="214">
                  <c:v>571.6</c:v>
                </c:pt>
                <c:pt idx="215">
                  <c:v>519.4</c:v>
                </c:pt>
                <c:pt idx="216">
                  <c:v>503.4</c:v>
                </c:pt>
                <c:pt idx="217">
                  <c:v>548.6</c:v>
                </c:pt>
                <c:pt idx="218">
                  <c:v>634</c:v>
                </c:pt>
                <c:pt idx="219">
                  <c:v>741.8</c:v>
                </c:pt>
                <c:pt idx="220">
                  <c:v>862.8</c:v>
                </c:pt>
                <c:pt idx="221">
                  <c:v>923</c:v>
                </c:pt>
                <c:pt idx="222">
                  <c:v>845.4</c:v>
                </c:pt>
                <c:pt idx="223">
                  <c:v>882.2</c:v>
                </c:pt>
                <c:pt idx="224">
                  <c:v>1099.5999999999999</c:v>
                </c:pt>
                <c:pt idx="225">
                  <c:v>1238.8</c:v>
                </c:pt>
                <c:pt idx="226">
                  <c:v>1288.4000000000001</c:v>
                </c:pt>
                <c:pt idx="227">
                  <c:v>1500</c:v>
                </c:pt>
                <c:pt idx="228">
                  <c:v>1488.8</c:v>
                </c:pt>
                <c:pt idx="229">
                  <c:v>1450</c:v>
                </c:pt>
                <c:pt idx="230">
                  <c:v>1447.6</c:v>
                </c:pt>
                <c:pt idx="231">
                  <c:v>1604</c:v>
                </c:pt>
                <c:pt idx="232">
                  <c:v>1736.2</c:v>
                </c:pt>
                <c:pt idx="233">
                  <c:v>1882.2</c:v>
                </c:pt>
                <c:pt idx="234">
                  <c:v>1790.6</c:v>
                </c:pt>
                <c:pt idx="235">
                  <c:v>1693.2</c:v>
                </c:pt>
                <c:pt idx="236">
                  <c:v>1669.4</c:v>
                </c:pt>
                <c:pt idx="237">
                  <c:v>1495.2</c:v>
                </c:pt>
                <c:pt idx="238">
                  <c:v>1651.2</c:v>
                </c:pt>
                <c:pt idx="239">
                  <c:v>2011</c:v>
                </c:pt>
                <c:pt idx="240">
                  <c:v>2454</c:v>
                </c:pt>
                <c:pt idx="241">
                  <c:v>2624</c:v>
                </c:pt>
                <c:pt idx="242">
                  <c:v>2750.2</c:v>
                </c:pt>
                <c:pt idx="243">
                  <c:v>2646.4</c:v>
                </c:pt>
                <c:pt idx="244">
                  <c:v>2726.8</c:v>
                </c:pt>
                <c:pt idx="245">
                  <c:v>3194.6</c:v>
                </c:pt>
                <c:pt idx="246">
                  <c:v>3749.2</c:v>
                </c:pt>
                <c:pt idx="247">
                  <c:v>4945.6000000000004</c:v>
                </c:pt>
                <c:pt idx="248">
                  <c:v>5593.4</c:v>
                </c:pt>
                <c:pt idx="249">
                  <c:v>5602.4</c:v>
                </c:pt>
                <c:pt idx="250">
                  <c:v>5928.8</c:v>
                </c:pt>
                <c:pt idx="251">
                  <c:v>6506</c:v>
                </c:pt>
                <c:pt idx="252">
                  <c:v>7005.6</c:v>
                </c:pt>
                <c:pt idx="253">
                  <c:v>7978.6</c:v>
                </c:pt>
                <c:pt idx="254">
                  <c:v>9447</c:v>
                </c:pt>
                <c:pt idx="255">
                  <c:v>9802.6</c:v>
                </c:pt>
                <c:pt idx="256">
                  <c:v>9793.7999999999993</c:v>
                </c:pt>
                <c:pt idx="257">
                  <c:v>9640</c:v>
                </c:pt>
                <c:pt idx="258">
                  <c:v>10247</c:v>
                </c:pt>
                <c:pt idx="259">
                  <c:v>11403.4</c:v>
                </c:pt>
                <c:pt idx="260">
                  <c:v>13089.4</c:v>
                </c:pt>
                <c:pt idx="261">
                  <c:v>14985.8</c:v>
                </c:pt>
                <c:pt idx="262">
                  <c:v>16174.4</c:v>
                </c:pt>
                <c:pt idx="263">
                  <c:v>16066.4</c:v>
                </c:pt>
                <c:pt idx="264">
                  <c:v>15431.4</c:v>
                </c:pt>
                <c:pt idx="265">
                  <c:v>16127.4</c:v>
                </c:pt>
                <c:pt idx="266">
                  <c:v>17369.8</c:v>
                </c:pt>
                <c:pt idx="267">
                  <c:v>18256.599999999999</c:v>
                </c:pt>
                <c:pt idx="268">
                  <c:v>19102.2</c:v>
                </c:pt>
                <c:pt idx="269">
                  <c:v>18745.8</c:v>
                </c:pt>
                <c:pt idx="270">
                  <c:v>15803.6</c:v>
                </c:pt>
                <c:pt idx="271">
                  <c:v>12056.6</c:v>
                </c:pt>
                <c:pt idx="272">
                  <c:v>11179.8</c:v>
                </c:pt>
                <c:pt idx="273">
                  <c:v>10022.4</c:v>
                </c:pt>
                <c:pt idx="274">
                  <c:v>9405.2000000000007</c:v>
                </c:pt>
                <c:pt idx="275">
                  <c:v>9362.6</c:v>
                </c:pt>
                <c:pt idx="276">
                  <c:v>9649.6</c:v>
                </c:pt>
                <c:pt idx="277">
                  <c:v>6993.8</c:v>
                </c:pt>
                <c:pt idx="278">
                  <c:v>5626.8</c:v>
                </c:pt>
                <c:pt idx="279">
                  <c:v>5469.4</c:v>
                </c:pt>
                <c:pt idx="280">
                  <c:v>5245</c:v>
                </c:pt>
                <c:pt idx="281">
                  <c:v>4844.6000000000004</c:v>
                </c:pt>
                <c:pt idx="282">
                  <c:v>5619.6</c:v>
                </c:pt>
                <c:pt idx="283">
                  <c:v>5692.8</c:v>
                </c:pt>
                <c:pt idx="284">
                  <c:v>4496</c:v>
                </c:pt>
                <c:pt idx="285">
                  <c:v>4042.4</c:v>
                </c:pt>
                <c:pt idx="286">
                  <c:v>4155</c:v>
                </c:pt>
                <c:pt idx="287">
                  <c:v>3796.8</c:v>
                </c:pt>
                <c:pt idx="288">
                  <c:v>3548.2</c:v>
                </c:pt>
                <c:pt idx="289">
                  <c:v>3806.6</c:v>
                </c:pt>
                <c:pt idx="290">
                  <c:v>3634.8</c:v>
                </c:pt>
                <c:pt idx="291">
                  <c:v>2823</c:v>
                </c:pt>
                <c:pt idx="292">
                  <c:v>2307.8000000000002</c:v>
                </c:pt>
                <c:pt idx="293">
                  <c:v>2257.4</c:v>
                </c:pt>
                <c:pt idx="294">
                  <c:v>2125.6</c:v>
                </c:pt>
                <c:pt idx="295">
                  <c:v>2410</c:v>
                </c:pt>
                <c:pt idx="296">
                  <c:v>2909.2</c:v>
                </c:pt>
                <c:pt idx="297">
                  <c:v>2959.2</c:v>
                </c:pt>
                <c:pt idx="298">
                  <c:v>2475.6</c:v>
                </c:pt>
                <c:pt idx="299">
                  <c:v>2336</c:v>
                </c:pt>
                <c:pt idx="300">
                  <c:v>2284.6</c:v>
                </c:pt>
                <c:pt idx="301">
                  <c:v>2081.8000000000002</c:v>
                </c:pt>
                <c:pt idx="302">
                  <c:v>2168</c:v>
                </c:pt>
                <c:pt idx="303">
                  <c:v>2519.4</c:v>
                </c:pt>
                <c:pt idx="304">
                  <c:v>2508.8000000000002</c:v>
                </c:pt>
                <c:pt idx="305">
                  <c:v>2072.6</c:v>
                </c:pt>
                <c:pt idx="306">
                  <c:v>1943</c:v>
                </c:pt>
                <c:pt idx="307">
                  <c:v>2040.8</c:v>
                </c:pt>
                <c:pt idx="308">
                  <c:v>2091</c:v>
                </c:pt>
                <c:pt idx="309">
                  <c:v>1728.2</c:v>
                </c:pt>
                <c:pt idx="310">
                  <c:v>2108.8000000000002</c:v>
                </c:pt>
                <c:pt idx="311">
                  <c:v>2713</c:v>
                </c:pt>
                <c:pt idx="312">
                  <c:v>2313.6</c:v>
                </c:pt>
                <c:pt idx="313">
                  <c:v>2205</c:v>
                </c:pt>
                <c:pt idx="314">
                  <c:v>2932.2</c:v>
                </c:pt>
                <c:pt idx="315">
                  <c:v>3009</c:v>
                </c:pt>
                <c:pt idx="316">
                  <c:v>2580.4</c:v>
                </c:pt>
                <c:pt idx="317">
                  <c:v>2909.8</c:v>
                </c:pt>
                <c:pt idx="318">
                  <c:v>2901.6</c:v>
                </c:pt>
                <c:pt idx="319">
                  <c:v>2370.6</c:v>
                </c:pt>
                <c:pt idx="320">
                  <c:v>2181</c:v>
                </c:pt>
                <c:pt idx="321">
                  <c:v>2256.4</c:v>
                </c:pt>
                <c:pt idx="322">
                  <c:v>2228.8000000000002</c:v>
                </c:pt>
                <c:pt idx="323">
                  <c:v>2263.1999999999998</c:v>
                </c:pt>
                <c:pt idx="324">
                  <c:v>2223.8000000000002</c:v>
                </c:pt>
                <c:pt idx="325">
                  <c:v>1953.6</c:v>
                </c:pt>
                <c:pt idx="326">
                  <c:v>1482.6</c:v>
                </c:pt>
                <c:pt idx="327">
                  <c:v>1301.4000000000001</c:v>
                </c:pt>
                <c:pt idx="328">
                  <c:v>1399.2</c:v>
                </c:pt>
                <c:pt idx="329">
                  <c:v>1693.2</c:v>
                </c:pt>
                <c:pt idx="330">
                  <c:v>1882.4</c:v>
                </c:pt>
                <c:pt idx="331">
                  <c:v>1887</c:v>
                </c:pt>
                <c:pt idx="332">
                  <c:v>1720</c:v>
                </c:pt>
                <c:pt idx="333">
                  <c:v>1329</c:v>
                </c:pt>
                <c:pt idx="334">
                  <c:v>1247.8</c:v>
                </c:pt>
                <c:pt idx="335">
                  <c:v>1488.6</c:v>
                </c:pt>
                <c:pt idx="336">
                  <c:v>1897.2</c:v>
                </c:pt>
                <c:pt idx="337">
                  <c:v>2138.4</c:v>
                </c:pt>
                <c:pt idx="338">
                  <c:v>2361.4</c:v>
                </c:pt>
                <c:pt idx="339">
                  <c:v>2305.6</c:v>
                </c:pt>
                <c:pt idx="340">
                  <c:v>1898.2</c:v>
                </c:pt>
                <c:pt idx="341">
                  <c:v>1733.4</c:v>
                </c:pt>
                <c:pt idx="342">
                  <c:v>1909.2</c:v>
                </c:pt>
                <c:pt idx="343">
                  <c:v>2038.4</c:v>
                </c:pt>
                <c:pt idx="344">
                  <c:v>2165.1999999999998</c:v>
                </c:pt>
                <c:pt idx="345">
                  <c:v>2397.1999999999998</c:v>
                </c:pt>
                <c:pt idx="346">
                  <c:v>2303.4</c:v>
                </c:pt>
                <c:pt idx="347">
                  <c:v>1904.4</c:v>
                </c:pt>
                <c:pt idx="348">
                  <c:v>1672.8</c:v>
                </c:pt>
                <c:pt idx="349">
                  <c:v>1833.4</c:v>
                </c:pt>
                <c:pt idx="350">
                  <c:v>1923.6</c:v>
                </c:pt>
                <c:pt idx="351">
                  <c:v>2086.4</c:v>
                </c:pt>
                <c:pt idx="352">
                  <c:v>2416.6</c:v>
                </c:pt>
                <c:pt idx="353">
                  <c:v>2483.1999999999998</c:v>
                </c:pt>
                <c:pt idx="354">
                  <c:v>2120.4</c:v>
                </c:pt>
                <c:pt idx="355">
                  <c:v>1963</c:v>
                </c:pt>
                <c:pt idx="356">
                  <c:v>2078.1999999999998</c:v>
                </c:pt>
                <c:pt idx="357">
                  <c:v>2116.6</c:v>
                </c:pt>
                <c:pt idx="358">
                  <c:v>2290.8000000000002</c:v>
                </c:pt>
                <c:pt idx="359">
                  <c:v>2595.8000000000002</c:v>
                </c:pt>
                <c:pt idx="360">
                  <c:v>2702.2</c:v>
                </c:pt>
                <c:pt idx="361">
                  <c:v>2351</c:v>
                </c:pt>
                <c:pt idx="362">
                  <c:v>2166.8000000000002</c:v>
                </c:pt>
                <c:pt idx="363">
                  <c:v>2255</c:v>
                </c:pt>
                <c:pt idx="364">
                  <c:v>2202</c:v>
                </c:pt>
                <c:pt idx="365">
                  <c:v>2255.8000000000002</c:v>
                </c:pt>
                <c:pt idx="366">
                  <c:v>2490.6</c:v>
                </c:pt>
                <c:pt idx="367">
                  <c:v>2467.8000000000002</c:v>
                </c:pt>
                <c:pt idx="368">
                  <c:v>2017.6</c:v>
                </c:pt>
                <c:pt idx="369">
                  <c:v>1897.4</c:v>
                </c:pt>
                <c:pt idx="370">
                  <c:v>1903.8</c:v>
                </c:pt>
                <c:pt idx="371">
                  <c:v>1846</c:v>
                </c:pt>
                <c:pt idx="372">
                  <c:v>1922</c:v>
                </c:pt>
                <c:pt idx="373">
                  <c:v>2126.4</c:v>
                </c:pt>
                <c:pt idx="374">
                  <c:v>2059.4</c:v>
                </c:pt>
                <c:pt idx="375">
                  <c:v>1707.4</c:v>
                </c:pt>
                <c:pt idx="376">
                  <c:v>1621</c:v>
                </c:pt>
                <c:pt idx="377">
                  <c:v>1732.4</c:v>
                </c:pt>
                <c:pt idx="378">
                  <c:v>1837.4</c:v>
                </c:pt>
                <c:pt idx="379">
                  <c:v>2221.6</c:v>
                </c:pt>
                <c:pt idx="380">
                  <c:v>2578.1999999999998</c:v>
                </c:pt>
                <c:pt idx="381">
                  <c:v>2653.6</c:v>
                </c:pt>
                <c:pt idx="382">
                  <c:v>2342.4</c:v>
                </c:pt>
                <c:pt idx="383">
                  <c:v>2278.8000000000002</c:v>
                </c:pt>
                <c:pt idx="384">
                  <c:v>2214</c:v>
                </c:pt>
                <c:pt idx="385">
                  <c:v>2301.1999999999998</c:v>
                </c:pt>
                <c:pt idx="386">
                  <c:v>2436.1999999999998</c:v>
                </c:pt>
                <c:pt idx="387">
                  <c:v>2764</c:v>
                </c:pt>
                <c:pt idx="388">
                  <c:v>2763</c:v>
                </c:pt>
                <c:pt idx="389">
                  <c:v>2297</c:v>
                </c:pt>
                <c:pt idx="390">
                  <c:v>2091.8000000000002</c:v>
                </c:pt>
                <c:pt idx="391">
                  <c:v>2190.8000000000002</c:v>
                </c:pt>
                <c:pt idx="392">
                  <c:v>2167.4</c:v>
                </c:pt>
                <c:pt idx="393">
                  <c:v>2299.8000000000002</c:v>
                </c:pt>
                <c:pt idx="394">
                  <c:v>2703</c:v>
                </c:pt>
                <c:pt idx="395">
                  <c:v>2709.4</c:v>
                </c:pt>
                <c:pt idx="396">
                  <c:v>2280</c:v>
                </c:pt>
                <c:pt idx="397">
                  <c:v>2184</c:v>
                </c:pt>
                <c:pt idx="398">
                  <c:v>2319</c:v>
                </c:pt>
                <c:pt idx="399">
                  <c:v>2459.8000000000002</c:v>
                </c:pt>
                <c:pt idx="400">
                  <c:v>2766.4</c:v>
                </c:pt>
                <c:pt idx="401">
                  <c:v>3262.6</c:v>
                </c:pt>
                <c:pt idx="402">
                  <c:v>3422.4</c:v>
                </c:pt>
                <c:pt idx="403">
                  <c:v>3051.2</c:v>
                </c:pt>
                <c:pt idx="404">
                  <c:v>2983.6</c:v>
                </c:pt>
                <c:pt idx="405">
                  <c:v>3283.8</c:v>
                </c:pt>
                <c:pt idx="406">
                  <c:v>3496</c:v>
                </c:pt>
                <c:pt idx="407">
                  <c:v>3931.6</c:v>
                </c:pt>
                <c:pt idx="408">
                  <c:v>3616</c:v>
                </c:pt>
                <c:pt idx="409">
                  <c:v>4796</c:v>
                </c:pt>
                <c:pt idx="410">
                  <c:v>4219.2</c:v>
                </c:pt>
                <c:pt idx="411">
                  <c:v>3994.8</c:v>
                </c:pt>
                <c:pt idx="412">
                  <c:v>4229.8</c:v>
                </c:pt>
                <c:pt idx="413">
                  <c:v>5333.4</c:v>
                </c:pt>
                <c:pt idx="414">
                  <c:v>4745</c:v>
                </c:pt>
                <c:pt idx="415">
                  <c:v>5365</c:v>
                </c:pt>
                <c:pt idx="416">
                  <c:v>5596.4</c:v>
                </c:pt>
                <c:pt idx="417">
                  <c:v>4769.2</c:v>
                </c:pt>
                <c:pt idx="418">
                  <c:v>4446.8</c:v>
                </c:pt>
                <c:pt idx="419">
                  <c:v>4344.3999999999996</c:v>
                </c:pt>
                <c:pt idx="420">
                  <c:v>4371.3999999999996</c:v>
                </c:pt>
                <c:pt idx="421">
                  <c:v>4365.6000000000004</c:v>
                </c:pt>
                <c:pt idx="422">
                  <c:v>4907.6000000000004</c:v>
                </c:pt>
                <c:pt idx="423">
                  <c:v>4830.8</c:v>
                </c:pt>
                <c:pt idx="424">
                  <c:v>4102.2</c:v>
                </c:pt>
                <c:pt idx="425">
                  <c:v>3350.6</c:v>
                </c:pt>
                <c:pt idx="426">
                  <c:v>3125.4</c:v>
                </c:pt>
                <c:pt idx="427">
                  <c:v>3116.6</c:v>
                </c:pt>
                <c:pt idx="428">
                  <c:v>3384.2</c:v>
                </c:pt>
                <c:pt idx="429">
                  <c:v>3904.6</c:v>
                </c:pt>
                <c:pt idx="430">
                  <c:v>4160.6000000000004</c:v>
                </c:pt>
                <c:pt idx="431">
                  <c:v>3803.4</c:v>
                </c:pt>
                <c:pt idx="432">
                  <c:v>3509.2</c:v>
                </c:pt>
                <c:pt idx="433">
                  <c:v>3479.8</c:v>
                </c:pt>
                <c:pt idx="434">
                  <c:v>3364.4</c:v>
                </c:pt>
                <c:pt idx="435">
                  <c:v>3547.4</c:v>
                </c:pt>
                <c:pt idx="436">
                  <c:v>3954.2</c:v>
                </c:pt>
                <c:pt idx="437">
                  <c:v>3878.6</c:v>
                </c:pt>
                <c:pt idx="438">
                  <c:v>3262</c:v>
                </c:pt>
                <c:pt idx="439">
                  <c:v>3149.4</c:v>
                </c:pt>
                <c:pt idx="440">
                  <c:v>3391.2</c:v>
                </c:pt>
                <c:pt idx="441">
                  <c:v>3505.2</c:v>
                </c:pt>
                <c:pt idx="442">
                  <c:v>3622.2</c:v>
                </c:pt>
                <c:pt idx="443">
                  <c:v>4083</c:v>
                </c:pt>
                <c:pt idx="444">
                  <c:v>3872.4</c:v>
                </c:pt>
                <c:pt idx="445">
                  <c:v>3183.8</c:v>
                </c:pt>
                <c:pt idx="446">
                  <c:v>2901.6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7044-95AE-E9588B07E57D}"/>
            </c:ext>
          </c:extLst>
        </c:ser>
        <c:ser>
          <c:idx val="3"/>
          <c:order val="3"/>
          <c:tx>
            <c:strRef>
              <c:f>Сглаживание!$E$2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Сглаживание!$E$3:$E$451</c:f>
              <c:numCache>
                <c:formatCode>General</c:formatCode>
                <c:ptCount val="449"/>
                <c:pt idx="3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0.14285714285714285</c:v>
                </c:pt>
                <c:pt idx="24">
                  <c:v>1</c:v>
                </c:pt>
                <c:pt idx="25">
                  <c:v>1.7142857142857142</c:v>
                </c:pt>
                <c:pt idx="26">
                  <c:v>3.1428571428571428</c:v>
                </c:pt>
                <c:pt idx="27">
                  <c:v>7</c:v>
                </c:pt>
                <c:pt idx="28">
                  <c:v>15.428571428571429</c:v>
                </c:pt>
                <c:pt idx="29">
                  <c:v>24</c:v>
                </c:pt>
                <c:pt idx="30">
                  <c:v>28.285714285714285</c:v>
                </c:pt>
                <c:pt idx="31">
                  <c:v>33</c:v>
                </c:pt>
                <c:pt idx="32">
                  <c:v>36.285714285714285</c:v>
                </c:pt>
                <c:pt idx="33">
                  <c:v>41.571428571428569</c:v>
                </c:pt>
                <c:pt idx="34">
                  <c:v>37.714285714285715</c:v>
                </c:pt>
                <c:pt idx="35">
                  <c:v>64.285714285714292</c:v>
                </c:pt>
                <c:pt idx="36">
                  <c:v>74.285714285714292</c:v>
                </c:pt>
                <c:pt idx="37">
                  <c:v>98</c:v>
                </c:pt>
                <c:pt idx="38">
                  <c:v>117</c:v>
                </c:pt>
                <c:pt idx="39">
                  <c:v>139.42857142857142</c:v>
                </c:pt>
                <c:pt idx="40">
                  <c:v>167.42857142857142</c:v>
                </c:pt>
                <c:pt idx="41">
                  <c:v>211.57142857142858</c:v>
                </c:pt>
                <c:pt idx="42">
                  <c:v>242.57142857142858</c:v>
                </c:pt>
                <c:pt idx="43">
                  <c:v>303.71428571428572</c:v>
                </c:pt>
                <c:pt idx="44">
                  <c:v>359.28571428571428</c:v>
                </c:pt>
                <c:pt idx="45">
                  <c:v>383.57142857142856</c:v>
                </c:pt>
                <c:pt idx="46">
                  <c:v>432.28571428571428</c:v>
                </c:pt>
                <c:pt idx="47">
                  <c:v>493</c:v>
                </c:pt>
                <c:pt idx="48">
                  <c:v>634.28571428571433</c:v>
                </c:pt>
                <c:pt idx="49">
                  <c:v>718.14285714285711</c:v>
                </c:pt>
                <c:pt idx="50">
                  <c:v>902.71428571428567</c:v>
                </c:pt>
                <c:pt idx="51">
                  <c:v>1062.1428571428571</c:v>
                </c:pt>
                <c:pt idx="52">
                  <c:v>1165.1428571428571</c:v>
                </c:pt>
                <c:pt idx="53">
                  <c:v>1215.1428571428571</c:v>
                </c:pt>
                <c:pt idx="54">
                  <c:v>1289.5714285714287</c:v>
                </c:pt>
                <c:pt idx="55">
                  <c:v>1301.8571428571429</c:v>
                </c:pt>
                <c:pt idx="56">
                  <c:v>1355.1428571428571</c:v>
                </c:pt>
                <c:pt idx="57">
                  <c:v>1328.1428571428571</c:v>
                </c:pt>
                <c:pt idx="58">
                  <c:v>1265</c:v>
                </c:pt>
                <c:pt idx="59">
                  <c:v>1273.5714285714287</c:v>
                </c:pt>
                <c:pt idx="60">
                  <c:v>1345.5714285714287</c:v>
                </c:pt>
                <c:pt idx="61">
                  <c:v>1348.4285714285713</c:v>
                </c:pt>
                <c:pt idx="62">
                  <c:v>1376.4285714285713</c:v>
                </c:pt>
                <c:pt idx="63">
                  <c:v>1413.8571428571429</c:v>
                </c:pt>
                <c:pt idx="64">
                  <c:v>1369.5714285714287</c:v>
                </c:pt>
                <c:pt idx="65">
                  <c:v>1422.2857142857142</c:v>
                </c:pt>
                <c:pt idx="66">
                  <c:v>1396.4285714285713</c:v>
                </c:pt>
                <c:pt idx="67">
                  <c:v>1275</c:v>
                </c:pt>
                <c:pt idx="68">
                  <c:v>1452.8571428571429</c:v>
                </c:pt>
                <c:pt idx="69">
                  <c:v>1403.7142857142858</c:v>
                </c:pt>
                <c:pt idx="70">
                  <c:v>1353</c:v>
                </c:pt>
                <c:pt idx="71">
                  <c:v>1309.2857142857142</c:v>
                </c:pt>
                <c:pt idx="72">
                  <c:v>1264.1428571428571</c:v>
                </c:pt>
                <c:pt idx="73">
                  <c:v>1342</c:v>
                </c:pt>
                <c:pt idx="74">
                  <c:v>1405.2857142857142</c:v>
                </c:pt>
                <c:pt idx="75">
                  <c:v>1188</c:v>
                </c:pt>
                <c:pt idx="76">
                  <c:v>1141.1428571428571</c:v>
                </c:pt>
                <c:pt idx="77">
                  <c:v>1165</c:v>
                </c:pt>
                <c:pt idx="78">
                  <c:v>1163.1428571428571</c:v>
                </c:pt>
                <c:pt idx="79">
                  <c:v>1091.1428571428571</c:v>
                </c:pt>
                <c:pt idx="80">
                  <c:v>957.71428571428567</c:v>
                </c:pt>
                <c:pt idx="81">
                  <c:v>911.14285714285711</c:v>
                </c:pt>
                <c:pt idx="82">
                  <c:v>852.85714285714289</c:v>
                </c:pt>
                <c:pt idx="83">
                  <c:v>817.42857142857144</c:v>
                </c:pt>
                <c:pt idx="84">
                  <c:v>677</c:v>
                </c:pt>
                <c:pt idx="85">
                  <c:v>598.85714285714289</c:v>
                </c:pt>
                <c:pt idx="86">
                  <c:v>538.85714285714289</c:v>
                </c:pt>
                <c:pt idx="87">
                  <c:v>511.42857142857144</c:v>
                </c:pt>
                <c:pt idx="88">
                  <c:v>453.57142857142856</c:v>
                </c:pt>
                <c:pt idx="89">
                  <c:v>417.42857142857144</c:v>
                </c:pt>
                <c:pt idx="90">
                  <c:v>414.42857142857144</c:v>
                </c:pt>
                <c:pt idx="91">
                  <c:v>425.57142857142856</c:v>
                </c:pt>
                <c:pt idx="92">
                  <c:v>439.85714285714283</c:v>
                </c:pt>
                <c:pt idx="93">
                  <c:v>453.57142857142856</c:v>
                </c:pt>
                <c:pt idx="94">
                  <c:v>454.57142857142856</c:v>
                </c:pt>
                <c:pt idx="95">
                  <c:v>467.14285714285717</c:v>
                </c:pt>
                <c:pt idx="96">
                  <c:v>457.14285714285717</c:v>
                </c:pt>
                <c:pt idx="97">
                  <c:v>409.71428571428572</c:v>
                </c:pt>
                <c:pt idx="98">
                  <c:v>376.14285714285717</c:v>
                </c:pt>
                <c:pt idx="99">
                  <c:v>341.85714285714283</c:v>
                </c:pt>
                <c:pt idx="100">
                  <c:v>314.14285714285717</c:v>
                </c:pt>
                <c:pt idx="101">
                  <c:v>301.42857142857144</c:v>
                </c:pt>
                <c:pt idx="102">
                  <c:v>287.42857142857144</c:v>
                </c:pt>
                <c:pt idx="103">
                  <c:v>286</c:v>
                </c:pt>
                <c:pt idx="104">
                  <c:v>278.14285714285717</c:v>
                </c:pt>
                <c:pt idx="105">
                  <c:v>266.71428571428572</c:v>
                </c:pt>
                <c:pt idx="106">
                  <c:v>260.14285714285717</c:v>
                </c:pt>
                <c:pt idx="107">
                  <c:v>258.85714285714283</c:v>
                </c:pt>
                <c:pt idx="108">
                  <c:v>254.71428571428572</c:v>
                </c:pt>
                <c:pt idx="109">
                  <c:v>237.71428571428572</c:v>
                </c:pt>
                <c:pt idx="110">
                  <c:v>229.85714285714286</c:v>
                </c:pt>
                <c:pt idx="111">
                  <c:v>230.57142857142858</c:v>
                </c:pt>
                <c:pt idx="112">
                  <c:v>221.42857142857142</c:v>
                </c:pt>
                <c:pt idx="113">
                  <c:v>196.57142857142858</c:v>
                </c:pt>
                <c:pt idx="114">
                  <c:v>184.14285714285714</c:v>
                </c:pt>
                <c:pt idx="115">
                  <c:v>167.85714285714286</c:v>
                </c:pt>
                <c:pt idx="116">
                  <c:v>165.71428571428572</c:v>
                </c:pt>
                <c:pt idx="117">
                  <c:v>156.14285714285714</c:v>
                </c:pt>
                <c:pt idx="118">
                  <c:v>131.14285714285714</c:v>
                </c:pt>
                <c:pt idx="119">
                  <c:v>120.85714285714286</c:v>
                </c:pt>
                <c:pt idx="120">
                  <c:v>126.57142857142857</c:v>
                </c:pt>
                <c:pt idx="121">
                  <c:v>120.71428571428571</c:v>
                </c:pt>
                <c:pt idx="122">
                  <c:v>118.71428571428571</c:v>
                </c:pt>
                <c:pt idx="123">
                  <c:v>117.42857142857143</c:v>
                </c:pt>
                <c:pt idx="124">
                  <c:v>126.28571428571429</c:v>
                </c:pt>
                <c:pt idx="125">
                  <c:v>134.85714285714286</c:v>
                </c:pt>
                <c:pt idx="126">
                  <c:v>130.28571428571428</c:v>
                </c:pt>
                <c:pt idx="127">
                  <c:v>120.85714285714286</c:v>
                </c:pt>
                <c:pt idx="128">
                  <c:v>114.71428571428571</c:v>
                </c:pt>
                <c:pt idx="129">
                  <c:v>107.42857142857143</c:v>
                </c:pt>
                <c:pt idx="130">
                  <c:v>102.57142857142857</c:v>
                </c:pt>
                <c:pt idx="131">
                  <c:v>96.428571428571431</c:v>
                </c:pt>
                <c:pt idx="132">
                  <c:v>91</c:v>
                </c:pt>
                <c:pt idx="133">
                  <c:v>93.857142857142861</c:v>
                </c:pt>
                <c:pt idx="134">
                  <c:v>90.285714285714292</c:v>
                </c:pt>
                <c:pt idx="135">
                  <c:v>74.428571428571431</c:v>
                </c:pt>
                <c:pt idx="136">
                  <c:v>64.285714285714292</c:v>
                </c:pt>
                <c:pt idx="137">
                  <c:v>93.571428571428569</c:v>
                </c:pt>
                <c:pt idx="138">
                  <c:v>93.428571428571431</c:v>
                </c:pt>
                <c:pt idx="139">
                  <c:v>94.142857142857139</c:v>
                </c:pt>
                <c:pt idx="140">
                  <c:v>90</c:v>
                </c:pt>
                <c:pt idx="141">
                  <c:v>94.142857142857139</c:v>
                </c:pt>
                <c:pt idx="142">
                  <c:v>106.42857142857143</c:v>
                </c:pt>
                <c:pt idx="143">
                  <c:v>115.85714285714286</c:v>
                </c:pt>
                <c:pt idx="144">
                  <c:v>88.142857142857139</c:v>
                </c:pt>
                <c:pt idx="145">
                  <c:v>87.285714285714292</c:v>
                </c:pt>
                <c:pt idx="146">
                  <c:v>84.428571428571431</c:v>
                </c:pt>
                <c:pt idx="147">
                  <c:v>88.714285714285708</c:v>
                </c:pt>
                <c:pt idx="148">
                  <c:v>89.857142857142861</c:v>
                </c:pt>
                <c:pt idx="149">
                  <c:v>103</c:v>
                </c:pt>
                <c:pt idx="150">
                  <c:v>99.571428571428569</c:v>
                </c:pt>
                <c:pt idx="151">
                  <c:v>90.142857142857139</c:v>
                </c:pt>
                <c:pt idx="152">
                  <c:v>87.714285714285708</c:v>
                </c:pt>
                <c:pt idx="153">
                  <c:v>87.428571428571431</c:v>
                </c:pt>
                <c:pt idx="154">
                  <c:v>90</c:v>
                </c:pt>
                <c:pt idx="155">
                  <c:v>90.142857142857139</c:v>
                </c:pt>
                <c:pt idx="156">
                  <c:v>98.714285714285708</c:v>
                </c:pt>
                <c:pt idx="157">
                  <c:v>92.714285714285708</c:v>
                </c:pt>
                <c:pt idx="158">
                  <c:v>103.28571428571429</c:v>
                </c:pt>
                <c:pt idx="159">
                  <c:v>107</c:v>
                </c:pt>
                <c:pt idx="160">
                  <c:v>146.85714285714286</c:v>
                </c:pt>
                <c:pt idx="161">
                  <c:v>163.14285714285714</c:v>
                </c:pt>
                <c:pt idx="162">
                  <c:v>176.71428571428572</c:v>
                </c:pt>
                <c:pt idx="163">
                  <c:v>142.71428571428572</c:v>
                </c:pt>
                <c:pt idx="164">
                  <c:v>198.14285714285714</c:v>
                </c:pt>
                <c:pt idx="165">
                  <c:v>211</c:v>
                </c:pt>
                <c:pt idx="166">
                  <c:v>250.71428571428572</c:v>
                </c:pt>
                <c:pt idx="167">
                  <c:v>229.85714285714286</c:v>
                </c:pt>
                <c:pt idx="168">
                  <c:v>242.85714285714286</c:v>
                </c:pt>
                <c:pt idx="169">
                  <c:v>288.71428571428572</c:v>
                </c:pt>
                <c:pt idx="170">
                  <c:v>331.42857142857144</c:v>
                </c:pt>
                <c:pt idx="171">
                  <c:v>333.42857142857144</c:v>
                </c:pt>
                <c:pt idx="172">
                  <c:v>343.42857142857144</c:v>
                </c:pt>
                <c:pt idx="173">
                  <c:v>386.85714285714283</c:v>
                </c:pt>
                <c:pt idx="174">
                  <c:v>451.28571428571428</c:v>
                </c:pt>
                <c:pt idx="175">
                  <c:v>507.42857142857144</c:v>
                </c:pt>
                <c:pt idx="176">
                  <c:v>525</c:v>
                </c:pt>
                <c:pt idx="177">
                  <c:v>546.14285714285711</c:v>
                </c:pt>
                <c:pt idx="178">
                  <c:v>555.14285714285711</c:v>
                </c:pt>
                <c:pt idx="179">
                  <c:v>569.42857142857144</c:v>
                </c:pt>
                <c:pt idx="180">
                  <c:v>546.14285714285711</c:v>
                </c:pt>
                <c:pt idx="181">
                  <c:v>572.85714285714289</c:v>
                </c:pt>
                <c:pt idx="182">
                  <c:v>576.14285714285711</c:v>
                </c:pt>
                <c:pt idx="183">
                  <c:v>571.28571428571433</c:v>
                </c:pt>
                <c:pt idx="184">
                  <c:v>614.71428571428567</c:v>
                </c:pt>
                <c:pt idx="185">
                  <c:v>615.14285714285711</c:v>
                </c:pt>
                <c:pt idx="186">
                  <c:v>622.85714285714289</c:v>
                </c:pt>
                <c:pt idx="187">
                  <c:v>641.28571428571433</c:v>
                </c:pt>
                <c:pt idx="188">
                  <c:v>596.42857142857144</c:v>
                </c:pt>
                <c:pt idx="189">
                  <c:v>618.42857142857144</c:v>
                </c:pt>
                <c:pt idx="190">
                  <c:v>638.28571428571433</c:v>
                </c:pt>
                <c:pt idx="191">
                  <c:v>595.85714285714289</c:v>
                </c:pt>
                <c:pt idx="192">
                  <c:v>559.14285714285711</c:v>
                </c:pt>
                <c:pt idx="193">
                  <c:v>555.57142857142856</c:v>
                </c:pt>
                <c:pt idx="194">
                  <c:v>547.42857142857144</c:v>
                </c:pt>
                <c:pt idx="195">
                  <c:v>569.57142857142856</c:v>
                </c:pt>
                <c:pt idx="196">
                  <c:v>540.14285714285711</c:v>
                </c:pt>
                <c:pt idx="197">
                  <c:v>514.14285714285711</c:v>
                </c:pt>
                <c:pt idx="198">
                  <c:v>516.14285714285711</c:v>
                </c:pt>
                <c:pt idx="199">
                  <c:v>508.28571428571428</c:v>
                </c:pt>
                <c:pt idx="200">
                  <c:v>507.14285714285717</c:v>
                </c:pt>
                <c:pt idx="201">
                  <c:v>507.28571428571428</c:v>
                </c:pt>
                <c:pt idx="202">
                  <c:v>474.57142857142856</c:v>
                </c:pt>
                <c:pt idx="203">
                  <c:v>436.85714285714283</c:v>
                </c:pt>
                <c:pt idx="204">
                  <c:v>447.28571428571428</c:v>
                </c:pt>
                <c:pt idx="205">
                  <c:v>443.71428571428572</c:v>
                </c:pt>
                <c:pt idx="206">
                  <c:v>449.14285714285717</c:v>
                </c:pt>
                <c:pt idx="207">
                  <c:v>434.28571428571428</c:v>
                </c:pt>
                <c:pt idx="208">
                  <c:v>411.57142857142856</c:v>
                </c:pt>
                <c:pt idx="209">
                  <c:v>434.85714285714283</c:v>
                </c:pt>
                <c:pt idx="210">
                  <c:v>460.28571428571428</c:v>
                </c:pt>
                <c:pt idx="211">
                  <c:v>460.85714285714283</c:v>
                </c:pt>
                <c:pt idx="212">
                  <c:v>475</c:v>
                </c:pt>
                <c:pt idx="213">
                  <c:v>504.71428571428572</c:v>
                </c:pt>
                <c:pt idx="214">
                  <c:v>522</c:v>
                </c:pt>
                <c:pt idx="215">
                  <c:v>540</c:v>
                </c:pt>
                <c:pt idx="216">
                  <c:v>574.85714285714289</c:v>
                </c:pt>
                <c:pt idx="217">
                  <c:v>623.28571428571433</c:v>
                </c:pt>
                <c:pt idx="218">
                  <c:v>664.71428571428567</c:v>
                </c:pt>
                <c:pt idx="219">
                  <c:v>726.85714285714289</c:v>
                </c:pt>
                <c:pt idx="220">
                  <c:v>791</c:v>
                </c:pt>
                <c:pt idx="221">
                  <c:v>807.71428571428567</c:v>
                </c:pt>
                <c:pt idx="222">
                  <c:v>893.85714285714289</c:v>
                </c:pt>
                <c:pt idx="223">
                  <c:v>1058.2857142857142</c:v>
                </c:pt>
                <c:pt idx="224">
                  <c:v>1158.8571428571429</c:v>
                </c:pt>
                <c:pt idx="225">
                  <c:v>1181.4285714285713</c:v>
                </c:pt>
                <c:pt idx="226">
                  <c:v>1262.8571428571429</c:v>
                </c:pt>
                <c:pt idx="227">
                  <c:v>1298</c:v>
                </c:pt>
                <c:pt idx="228">
                  <c:v>1490.1428571428571</c:v>
                </c:pt>
                <c:pt idx="229">
                  <c:v>1562.7142857142858</c:v>
                </c:pt>
                <c:pt idx="230">
                  <c:v>1541.7142857142858</c:v>
                </c:pt>
                <c:pt idx="231">
                  <c:v>1618.1428571428571</c:v>
                </c:pt>
                <c:pt idx="232">
                  <c:v>1722.1428571428571</c:v>
                </c:pt>
                <c:pt idx="233">
                  <c:v>1697.7142857142858</c:v>
                </c:pt>
                <c:pt idx="234">
                  <c:v>1708.7142857142858</c:v>
                </c:pt>
                <c:pt idx="235">
                  <c:v>1698.4285714285713</c:v>
                </c:pt>
                <c:pt idx="236">
                  <c:v>1652.1428571428571</c:v>
                </c:pt>
                <c:pt idx="237">
                  <c:v>1755.8571428571429</c:v>
                </c:pt>
                <c:pt idx="238">
                  <c:v>1894</c:v>
                </c:pt>
                <c:pt idx="239">
                  <c:v>2117.1428571428573</c:v>
                </c:pt>
                <c:pt idx="240">
                  <c:v>2293.7142857142858</c:v>
                </c:pt>
                <c:pt idx="241">
                  <c:v>2407.1428571428573</c:v>
                </c:pt>
                <c:pt idx="242">
                  <c:v>2453.7142857142858</c:v>
                </c:pt>
                <c:pt idx="243">
                  <c:v>2773.7142857142858</c:v>
                </c:pt>
                <c:pt idx="244">
                  <c:v>3219.5714285714284</c:v>
                </c:pt>
                <c:pt idx="245">
                  <c:v>3535.2857142857142</c:v>
                </c:pt>
                <c:pt idx="246">
                  <c:v>4186.8571428571431</c:v>
                </c:pt>
                <c:pt idx="247">
                  <c:v>4574.7142857142853</c:v>
                </c:pt>
                <c:pt idx="248">
                  <c:v>4811</c:v>
                </c:pt>
                <c:pt idx="249">
                  <c:v>5564.1428571428569</c:v>
                </c:pt>
                <c:pt idx="250">
                  <c:v>6234.7142857142853</c:v>
                </c:pt>
                <c:pt idx="251">
                  <c:v>6909</c:v>
                </c:pt>
                <c:pt idx="252">
                  <c:v>7595.7142857142853</c:v>
                </c:pt>
                <c:pt idx="253">
                  <c:v>8026.2857142857147</c:v>
                </c:pt>
                <c:pt idx="254">
                  <c:v>8570.7142857142862</c:v>
                </c:pt>
                <c:pt idx="255">
                  <c:v>9228.5714285714294</c:v>
                </c:pt>
                <c:pt idx="256">
                  <c:v>9559.8571428571431</c:v>
                </c:pt>
                <c:pt idx="257">
                  <c:v>10267.857142857143</c:v>
                </c:pt>
                <c:pt idx="258">
                  <c:v>11167.571428571429</c:v>
                </c:pt>
                <c:pt idx="259">
                  <c:v>12221.285714285714</c:v>
                </c:pt>
                <c:pt idx="260">
                  <c:v>13184.857142857143</c:v>
                </c:pt>
                <c:pt idx="261">
                  <c:v>14111.142857142857</c:v>
                </c:pt>
                <c:pt idx="262">
                  <c:v>14748.285714285714</c:v>
                </c:pt>
                <c:pt idx="263">
                  <c:v>15304.285714285714</c:v>
                </c:pt>
                <c:pt idx="264">
                  <c:v>16421.571428571428</c:v>
                </c:pt>
                <c:pt idx="265">
                  <c:v>17446.571428571428</c:v>
                </c:pt>
                <c:pt idx="266">
                  <c:v>17802</c:v>
                </c:pt>
                <c:pt idx="267">
                  <c:v>17688.571428571428</c:v>
                </c:pt>
                <c:pt idx="268">
                  <c:v>17141</c:v>
                </c:pt>
                <c:pt idx="269">
                  <c:v>16233.857142857143</c:v>
                </c:pt>
                <c:pt idx="270">
                  <c:v>15036</c:v>
                </c:pt>
                <c:pt idx="271">
                  <c:v>14268</c:v>
                </c:pt>
                <c:pt idx="272">
                  <c:v>12440.428571428571</c:v>
                </c:pt>
                <c:pt idx="273">
                  <c:v>10818.571428571429</c:v>
                </c:pt>
                <c:pt idx="274">
                  <c:v>9277</c:v>
                </c:pt>
                <c:pt idx="275">
                  <c:v>8538.7142857142862</c:v>
                </c:pt>
                <c:pt idx="276">
                  <c:v>7975.2857142857147</c:v>
                </c:pt>
                <c:pt idx="277">
                  <c:v>7847.7142857142853</c:v>
                </c:pt>
                <c:pt idx="278">
                  <c:v>6739.7142857142853</c:v>
                </c:pt>
                <c:pt idx="279">
                  <c:v>5864.5714285714284</c:v>
                </c:pt>
                <c:pt idx="280">
                  <c:v>5281.1428571428569</c:v>
                </c:pt>
                <c:pt idx="281">
                  <c:v>5301.7142857142853</c:v>
                </c:pt>
                <c:pt idx="282">
                  <c:v>5021.4285714285716</c:v>
                </c:pt>
                <c:pt idx="283">
                  <c:v>4955.5714285714284</c:v>
                </c:pt>
                <c:pt idx="284">
                  <c:v>4732.8571428571431</c:v>
                </c:pt>
                <c:pt idx="285">
                  <c:v>4342.2857142857147</c:v>
                </c:pt>
                <c:pt idx="286">
                  <c:v>4267.2857142857147</c:v>
                </c:pt>
                <c:pt idx="287">
                  <c:v>4095.4285714285716</c:v>
                </c:pt>
                <c:pt idx="288">
                  <c:v>3660.5714285714284</c:v>
                </c:pt>
                <c:pt idx="289">
                  <c:v>3262.8571428571427</c:v>
                </c:pt>
                <c:pt idx="290">
                  <c:v>3147.2857142857142</c:v>
                </c:pt>
                <c:pt idx="291">
                  <c:v>3028.2857142857142</c:v>
                </c:pt>
                <c:pt idx="292">
                  <c:v>2740</c:v>
                </c:pt>
                <c:pt idx="293">
                  <c:v>2466.8571428571427</c:v>
                </c:pt>
                <c:pt idx="294">
                  <c:v>2449.8571428571427</c:v>
                </c:pt>
                <c:pt idx="295">
                  <c:v>2506.2857142857142</c:v>
                </c:pt>
                <c:pt idx="296">
                  <c:v>2545.7142857142858</c:v>
                </c:pt>
                <c:pt idx="297">
                  <c:v>2491.8571428571427</c:v>
                </c:pt>
                <c:pt idx="298">
                  <c:v>2487</c:v>
                </c:pt>
                <c:pt idx="299">
                  <c:v>2469.2857142857142</c:v>
                </c:pt>
                <c:pt idx="300">
                  <c:v>2475</c:v>
                </c:pt>
                <c:pt idx="301">
                  <c:v>2372.8571428571427</c:v>
                </c:pt>
                <c:pt idx="302">
                  <c:v>2213.4285714285716</c:v>
                </c:pt>
                <c:pt idx="303">
                  <c:v>2165.2857142857142</c:v>
                </c:pt>
                <c:pt idx="304">
                  <c:v>2181.4285714285716</c:v>
                </c:pt>
                <c:pt idx="305">
                  <c:v>2194.2857142857142</c:v>
                </c:pt>
                <c:pt idx="306">
                  <c:v>2198.7142857142858</c:v>
                </c:pt>
                <c:pt idx="307">
                  <c:v>2220</c:v>
                </c:pt>
                <c:pt idx="308">
                  <c:v>1851.1428571428571</c:v>
                </c:pt>
                <c:pt idx="309">
                  <c:v>1888.1428571428571</c:v>
                </c:pt>
                <c:pt idx="310">
                  <c:v>2340.1428571428573</c:v>
                </c:pt>
                <c:pt idx="311">
                  <c:v>2370.8571428571427</c:v>
                </c:pt>
                <c:pt idx="312">
                  <c:v>2407.1428571428573</c:v>
                </c:pt>
                <c:pt idx="313">
                  <c:v>2487.8571428571427</c:v>
                </c:pt>
                <c:pt idx="314">
                  <c:v>2543.8571428571427</c:v>
                </c:pt>
                <c:pt idx="315">
                  <c:v>2948.8571428571427</c:v>
                </c:pt>
                <c:pt idx="316">
                  <c:v>2943</c:v>
                </c:pt>
                <c:pt idx="317">
                  <c:v>2541.8571428571427</c:v>
                </c:pt>
                <c:pt idx="318">
                  <c:v>2528.5714285714284</c:v>
                </c:pt>
                <c:pt idx="319">
                  <c:v>2526.7142857142858</c:v>
                </c:pt>
                <c:pt idx="320">
                  <c:v>2466.1428571428573</c:v>
                </c:pt>
                <c:pt idx="321">
                  <c:v>2385.7142857142858</c:v>
                </c:pt>
                <c:pt idx="322">
                  <c:v>2315.2857142857142</c:v>
                </c:pt>
                <c:pt idx="323">
                  <c:v>2038.5714285714287</c:v>
                </c:pt>
                <c:pt idx="324">
                  <c:v>1849.5714285714287</c:v>
                </c:pt>
                <c:pt idx="325">
                  <c:v>1831.8571428571429</c:v>
                </c:pt>
                <c:pt idx="326">
                  <c:v>1757.4285714285713</c:v>
                </c:pt>
                <c:pt idx="327">
                  <c:v>1703</c:v>
                </c:pt>
                <c:pt idx="328">
                  <c:v>1656</c:v>
                </c:pt>
                <c:pt idx="329">
                  <c:v>1577.5714285714287</c:v>
                </c:pt>
                <c:pt idx="330">
                  <c:v>1591.2857142857142</c:v>
                </c:pt>
                <c:pt idx="331">
                  <c:v>1590.5714285714287</c:v>
                </c:pt>
                <c:pt idx="332">
                  <c:v>1593.2857142857142</c:v>
                </c:pt>
                <c:pt idx="333">
                  <c:v>1617.7142857142858</c:v>
                </c:pt>
                <c:pt idx="334">
                  <c:v>1641.4285714285713</c:v>
                </c:pt>
                <c:pt idx="335">
                  <c:v>1737</c:v>
                </c:pt>
                <c:pt idx="336">
                  <c:v>1773.4285714285713</c:v>
                </c:pt>
                <c:pt idx="337">
                  <c:v>1932.1428571428571</c:v>
                </c:pt>
                <c:pt idx="338">
                  <c:v>2036</c:v>
                </c:pt>
                <c:pt idx="339">
                  <c:v>2048</c:v>
                </c:pt>
                <c:pt idx="340">
                  <c:v>2083.8571428571427</c:v>
                </c:pt>
                <c:pt idx="341">
                  <c:v>2073.8571428571427</c:v>
                </c:pt>
                <c:pt idx="342">
                  <c:v>2033</c:v>
                </c:pt>
                <c:pt idx="343">
                  <c:v>2055.1428571428573</c:v>
                </c:pt>
                <c:pt idx="344">
                  <c:v>2073.5714285714284</c:v>
                </c:pt>
                <c:pt idx="345">
                  <c:v>2082.2857142857142</c:v>
                </c:pt>
                <c:pt idx="346">
                  <c:v>2078.2857142857142</c:v>
                </c:pt>
                <c:pt idx="347">
                  <c:v>1989.7142857142858</c:v>
                </c:pt>
                <c:pt idx="348">
                  <c:v>2001</c:v>
                </c:pt>
                <c:pt idx="349">
                  <c:v>1991.5714285714287</c:v>
                </c:pt>
                <c:pt idx="350">
                  <c:v>2026</c:v>
                </c:pt>
                <c:pt idx="351">
                  <c:v>2092.1428571428573</c:v>
                </c:pt>
                <c:pt idx="352">
                  <c:v>2118.1428571428573</c:v>
                </c:pt>
                <c:pt idx="353">
                  <c:v>2155.2857142857142</c:v>
                </c:pt>
                <c:pt idx="354">
                  <c:v>2198.8571428571427</c:v>
                </c:pt>
                <c:pt idx="355">
                  <c:v>2200.8571428571427</c:v>
                </c:pt>
                <c:pt idx="356">
                  <c:v>2230</c:v>
                </c:pt>
                <c:pt idx="357">
                  <c:v>2264.1428571428573</c:v>
                </c:pt>
                <c:pt idx="358">
                  <c:v>2283.2857142857142</c:v>
                </c:pt>
                <c:pt idx="359">
                  <c:v>2355.2857142857142</c:v>
                </c:pt>
                <c:pt idx="360">
                  <c:v>2365.5714285714284</c:v>
                </c:pt>
                <c:pt idx="361">
                  <c:v>2375.5714285714284</c:v>
                </c:pt>
                <c:pt idx="362">
                  <c:v>2390.4285714285716</c:v>
                </c:pt>
                <c:pt idx="363">
                  <c:v>2344.2857142857142</c:v>
                </c:pt>
                <c:pt idx="364">
                  <c:v>2330.2857142857142</c:v>
                </c:pt>
                <c:pt idx="365">
                  <c:v>2290.4285714285716</c:v>
                </c:pt>
                <c:pt idx="366">
                  <c:v>2208.1428571428573</c:v>
                </c:pt>
                <c:pt idx="367">
                  <c:v>2152.2857142857142</c:v>
                </c:pt>
                <c:pt idx="368">
                  <c:v>2151.8571428571427</c:v>
                </c:pt>
                <c:pt idx="369">
                  <c:v>2079.4285714285716</c:v>
                </c:pt>
                <c:pt idx="370">
                  <c:v>2036.1428571428571</c:v>
                </c:pt>
                <c:pt idx="371">
                  <c:v>1969.7142857142858</c:v>
                </c:pt>
                <c:pt idx="372">
                  <c:v>1892.1428571428571</c:v>
                </c:pt>
                <c:pt idx="373">
                  <c:v>1860.1428571428571</c:v>
                </c:pt>
                <c:pt idx="374">
                  <c:v>1857.8571428571429</c:v>
                </c:pt>
                <c:pt idx="375">
                  <c:v>1838.7142857142858</c:v>
                </c:pt>
                <c:pt idx="376">
                  <c:v>1847.2857142857142</c:v>
                </c:pt>
                <c:pt idx="377">
                  <c:v>1886</c:v>
                </c:pt>
                <c:pt idx="378">
                  <c:v>2074.1428571428573</c:v>
                </c:pt>
                <c:pt idx="379">
                  <c:v>2180.5714285714284</c:v>
                </c:pt>
                <c:pt idx="380">
                  <c:v>2263.1428571428573</c:v>
                </c:pt>
                <c:pt idx="381">
                  <c:v>2300.8571428571427</c:v>
                </c:pt>
                <c:pt idx="382">
                  <c:v>2355.8571428571427</c:v>
                </c:pt>
                <c:pt idx="383">
                  <c:v>2418.1428571428573</c:v>
                </c:pt>
                <c:pt idx="384">
                  <c:v>2511.8571428571427</c:v>
                </c:pt>
                <c:pt idx="385">
                  <c:v>2416.4285714285716</c:v>
                </c:pt>
                <c:pt idx="386">
                  <c:v>2433.5714285714284</c:v>
                </c:pt>
                <c:pt idx="387">
                  <c:v>2434</c:v>
                </c:pt>
                <c:pt idx="388">
                  <c:v>2385.7142857142858</c:v>
                </c:pt>
                <c:pt idx="389">
                  <c:v>2378.2857142857142</c:v>
                </c:pt>
                <c:pt idx="390">
                  <c:v>2399.8571428571427</c:v>
                </c:pt>
                <c:pt idx="391">
                  <c:v>2338</c:v>
                </c:pt>
                <c:pt idx="392">
                  <c:v>2336.5714285714284</c:v>
                </c:pt>
                <c:pt idx="393">
                  <c:v>2342.1428571428573</c:v>
                </c:pt>
                <c:pt idx="394">
                  <c:v>2340</c:v>
                </c:pt>
                <c:pt idx="395">
                  <c:v>2387.7142857142858</c:v>
                </c:pt>
                <c:pt idx="396">
                  <c:v>2403.8571428571427</c:v>
                </c:pt>
                <c:pt idx="397">
                  <c:v>2428.1428571428573</c:v>
                </c:pt>
                <c:pt idx="398">
                  <c:v>2551</c:v>
                </c:pt>
                <c:pt idx="399">
                  <c:v>2673.2857142857142</c:v>
                </c:pt>
                <c:pt idx="400">
                  <c:v>2787.4285714285716</c:v>
                </c:pt>
                <c:pt idx="401">
                  <c:v>2913.1428571428573</c:v>
                </c:pt>
                <c:pt idx="402">
                  <c:v>2979</c:v>
                </c:pt>
                <c:pt idx="403">
                  <c:v>3122.1428571428573</c:v>
                </c:pt>
                <c:pt idx="404">
                  <c:v>3362.4285714285716</c:v>
                </c:pt>
                <c:pt idx="405">
                  <c:v>3527.5714285714284</c:v>
                </c:pt>
                <c:pt idx="406">
                  <c:v>3745.4285714285716</c:v>
                </c:pt>
                <c:pt idx="407">
                  <c:v>3231.4285714285716</c:v>
                </c:pt>
                <c:pt idx="408">
                  <c:v>4103.2857142857147</c:v>
                </c:pt>
                <c:pt idx="409">
                  <c:v>4196.7142857142853</c:v>
                </c:pt>
                <c:pt idx="410">
                  <c:v>4249.8571428571431</c:v>
                </c:pt>
                <c:pt idx="411">
                  <c:v>4421.1428571428569</c:v>
                </c:pt>
                <c:pt idx="412">
                  <c:v>4543.8571428571431</c:v>
                </c:pt>
                <c:pt idx="413">
                  <c:v>4684.2857142857147</c:v>
                </c:pt>
                <c:pt idx="414">
                  <c:v>5446</c:v>
                </c:pt>
                <c:pt idx="415">
                  <c:v>4821.5714285714284</c:v>
                </c:pt>
                <c:pt idx="416">
                  <c:v>4814</c:v>
                </c:pt>
                <c:pt idx="417">
                  <c:v>4866.7142857142853</c:v>
                </c:pt>
                <c:pt idx="418">
                  <c:v>4766.1428571428569</c:v>
                </c:pt>
                <c:pt idx="419">
                  <c:v>4758.8571428571431</c:v>
                </c:pt>
                <c:pt idx="420">
                  <c:v>4550.5714285714284</c:v>
                </c:pt>
                <c:pt idx="421">
                  <c:v>4487.2857142857147</c:v>
                </c:pt>
                <c:pt idx="422">
                  <c:v>4319.8571428571431</c:v>
                </c:pt>
                <c:pt idx="423">
                  <c:v>4289.7142857142853</c:v>
                </c:pt>
                <c:pt idx="424">
                  <c:v>3975.8571428571427</c:v>
                </c:pt>
                <c:pt idx="425">
                  <c:v>3679.8571428571427</c:v>
                </c:pt>
                <c:pt idx="426">
                  <c:v>3591</c:v>
                </c:pt>
                <c:pt idx="427">
                  <c:v>3618.8571428571427</c:v>
                </c:pt>
                <c:pt idx="428">
                  <c:v>3573.2857142857142</c:v>
                </c:pt>
                <c:pt idx="429">
                  <c:v>3497.1428571428573</c:v>
                </c:pt>
                <c:pt idx="430">
                  <c:v>3466.4285714285716</c:v>
                </c:pt>
                <c:pt idx="431">
                  <c:v>3704.2857142857142</c:v>
                </c:pt>
                <c:pt idx="432">
                  <c:v>3872</c:v>
                </c:pt>
                <c:pt idx="433">
                  <c:v>3750.2857142857142</c:v>
                </c:pt>
                <c:pt idx="434">
                  <c:v>3613.7142857142858</c:v>
                </c:pt>
                <c:pt idx="435">
                  <c:v>3501.8571428571427</c:v>
                </c:pt>
                <c:pt idx="436">
                  <c:v>3502.8571428571427</c:v>
                </c:pt>
                <c:pt idx="437">
                  <c:v>3485.2857142857142</c:v>
                </c:pt>
                <c:pt idx="438">
                  <c:v>3493.2857142857142</c:v>
                </c:pt>
                <c:pt idx="439">
                  <c:v>3550.4285714285716</c:v>
                </c:pt>
                <c:pt idx="440">
                  <c:v>3602.4285714285716</c:v>
                </c:pt>
                <c:pt idx="441">
                  <c:v>3556.2857142857142</c:v>
                </c:pt>
                <c:pt idx="442">
                  <c:v>3577.2857142857142</c:v>
                </c:pt>
                <c:pt idx="443">
                  <c:v>3488.8571428571427</c:v>
                </c:pt>
                <c:pt idx="444">
                  <c:v>3494.5714285714284</c:v>
                </c:pt>
                <c:pt idx="445">
                  <c:v>3425.4285714285716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1-7044-95AE-E9588B07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25215"/>
        <c:axId val="1106922511"/>
      </c:lineChart>
      <c:catAx>
        <c:axId val="11526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922511"/>
        <c:crosses val="autoZero"/>
        <c:auto val="1"/>
        <c:lblAlgn val="ctr"/>
        <c:lblOffset val="100"/>
        <c:noMultiLvlLbl val="0"/>
      </c:catAx>
      <c:valAx>
        <c:axId val="1106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6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медиан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Сглаживание!$A$3:$A$451</c:f>
              <c:strCache>
                <c:ptCount val="44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</c:strCache>
            </c:strRef>
          </c:cat>
          <c:val>
            <c:numRef>
              <c:f>Сглаживание!$B$3:$B$451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6645-AB21-6BEC7F0EFC6D}"/>
            </c:ext>
          </c:extLst>
        </c:ser>
        <c:ser>
          <c:idx val="1"/>
          <c:order val="1"/>
          <c:tx>
            <c:strRef>
              <c:f>Сглаживание!$F$2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Сглаживание!$F$3:$F$451</c:f>
              <c:numCache>
                <c:formatCode>General</c:formatCode>
                <c:ptCount val="4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59</c:v>
                </c:pt>
                <c:pt idx="33">
                  <c:v>39</c:v>
                </c:pt>
                <c:pt idx="34">
                  <c:v>31</c:v>
                </c:pt>
                <c:pt idx="35">
                  <c:v>39</c:v>
                </c:pt>
                <c:pt idx="36">
                  <c:v>28</c:v>
                </c:pt>
                <c:pt idx="37">
                  <c:v>47</c:v>
                </c:pt>
                <c:pt idx="38">
                  <c:v>130</c:v>
                </c:pt>
                <c:pt idx="39">
                  <c:v>197</c:v>
                </c:pt>
                <c:pt idx="40">
                  <c:v>172</c:v>
                </c:pt>
                <c:pt idx="41">
                  <c:v>185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558</c:v>
                </c:pt>
                <c:pt idx="48">
                  <c:v>526</c:v>
                </c:pt>
                <c:pt idx="49">
                  <c:v>526</c:v>
                </c:pt>
                <c:pt idx="50">
                  <c:v>668</c:v>
                </c:pt>
                <c:pt idx="51">
                  <c:v>1049</c:v>
                </c:pt>
                <c:pt idx="52">
                  <c:v>1298</c:v>
                </c:pt>
                <c:pt idx="53">
                  <c:v>1702</c:v>
                </c:pt>
                <c:pt idx="54">
                  <c:v>1702</c:v>
                </c:pt>
                <c:pt idx="55">
                  <c:v>1063</c:v>
                </c:pt>
                <c:pt idx="56">
                  <c:v>1063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1422</c:v>
                </c:pt>
                <c:pt idx="61">
                  <c:v>1260</c:v>
                </c:pt>
                <c:pt idx="62">
                  <c:v>1260</c:v>
                </c:pt>
                <c:pt idx="63">
                  <c:v>1209</c:v>
                </c:pt>
                <c:pt idx="64">
                  <c:v>1380</c:v>
                </c:pt>
                <c:pt idx="65">
                  <c:v>1580</c:v>
                </c:pt>
                <c:pt idx="66">
                  <c:v>1580</c:v>
                </c:pt>
                <c:pt idx="67">
                  <c:v>1629</c:v>
                </c:pt>
                <c:pt idx="68">
                  <c:v>1351</c:v>
                </c:pt>
                <c:pt idx="69">
                  <c:v>942</c:v>
                </c:pt>
                <c:pt idx="70">
                  <c:v>942</c:v>
                </c:pt>
                <c:pt idx="71">
                  <c:v>1236</c:v>
                </c:pt>
                <c:pt idx="72">
                  <c:v>1329</c:v>
                </c:pt>
                <c:pt idx="73">
                  <c:v>1236</c:v>
                </c:pt>
                <c:pt idx="74">
                  <c:v>1313</c:v>
                </c:pt>
                <c:pt idx="75">
                  <c:v>1313</c:v>
                </c:pt>
                <c:pt idx="76">
                  <c:v>1313</c:v>
                </c:pt>
                <c:pt idx="77">
                  <c:v>973</c:v>
                </c:pt>
                <c:pt idx="78">
                  <c:v>933</c:v>
                </c:pt>
                <c:pt idx="79">
                  <c:v>933</c:v>
                </c:pt>
                <c:pt idx="80">
                  <c:v>1032</c:v>
                </c:pt>
                <c:pt idx="81">
                  <c:v>1032</c:v>
                </c:pt>
                <c:pt idx="82">
                  <c:v>809</c:v>
                </c:pt>
                <c:pt idx="83">
                  <c:v>647</c:v>
                </c:pt>
                <c:pt idx="84">
                  <c:v>553</c:v>
                </c:pt>
                <c:pt idx="85">
                  <c:v>647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272</c:v>
                </c:pt>
                <c:pt idx="92">
                  <c:v>272</c:v>
                </c:pt>
                <c:pt idx="93">
                  <c:v>591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307</c:v>
                </c:pt>
                <c:pt idx="100">
                  <c:v>307</c:v>
                </c:pt>
                <c:pt idx="101">
                  <c:v>345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232</c:v>
                </c:pt>
                <c:pt idx="107">
                  <c:v>252</c:v>
                </c:pt>
                <c:pt idx="108">
                  <c:v>276</c:v>
                </c:pt>
                <c:pt idx="109">
                  <c:v>282</c:v>
                </c:pt>
                <c:pt idx="110">
                  <c:v>282</c:v>
                </c:pt>
                <c:pt idx="111">
                  <c:v>250</c:v>
                </c:pt>
                <c:pt idx="112">
                  <c:v>137</c:v>
                </c:pt>
                <c:pt idx="113">
                  <c:v>137</c:v>
                </c:pt>
                <c:pt idx="114">
                  <c:v>212</c:v>
                </c:pt>
                <c:pt idx="115">
                  <c:v>212</c:v>
                </c:pt>
                <c:pt idx="116">
                  <c:v>195</c:v>
                </c:pt>
                <c:pt idx="117">
                  <c:v>136</c:v>
                </c:pt>
                <c:pt idx="118">
                  <c:v>136</c:v>
                </c:pt>
                <c:pt idx="119">
                  <c:v>98</c:v>
                </c:pt>
                <c:pt idx="120">
                  <c:v>82</c:v>
                </c:pt>
                <c:pt idx="121">
                  <c:v>82</c:v>
                </c:pt>
                <c:pt idx="122">
                  <c:v>140</c:v>
                </c:pt>
                <c:pt idx="123">
                  <c:v>154</c:v>
                </c:pt>
                <c:pt idx="124">
                  <c:v>154</c:v>
                </c:pt>
                <c:pt idx="125">
                  <c:v>122</c:v>
                </c:pt>
                <c:pt idx="126">
                  <c:v>122</c:v>
                </c:pt>
                <c:pt idx="127">
                  <c:v>132</c:v>
                </c:pt>
                <c:pt idx="128">
                  <c:v>132</c:v>
                </c:pt>
                <c:pt idx="129">
                  <c:v>108</c:v>
                </c:pt>
                <c:pt idx="130">
                  <c:v>108</c:v>
                </c:pt>
                <c:pt idx="131">
                  <c:v>99</c:v>
                </c:pt>
                <c:pt idx="132">
                  <c:v>71</c:v>
                </c:pt>
                <c:pt idx="133">
                  <c:v>71</c:v>
                </c:pt>
                <c:pt idx="134">
                  <c:v>89</c:v>
                </c:pt>
                <c:pt idx="135">
                  <c:v>104</c:v>
                </c:pt>
                <c:pt idx="136">
                  <c:v>104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88</c:v>
                </c:pt>
                <c:pt idx="141">
                  <c:v>109</c:v>
                </c:pt>
                <c:pt idx="142">
                  <c:v>99</c:v>
                </c:pt>
                <c:pt idx="143">
                  <c:v>103</c:v>
                </c:pt>
                <c:pt idx="144">
                  <c:v>99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111</c:v>
                </c:pt>
                <c:pt idx="151">
                  <c:v>129</c:v>
                </c:pt>
                <c:pt idx="152">
                  <c:v>111</c:v>
                </c:pt>
                <c:pt idx="153">
                  <c:v>42</c:v>
                </c:pt>
                <c:pt idx="154">
                  <c:v>42</c:v>
                </c:pt>
                <c:pt idx="155">
                  <c:v>65</c:v>
                </c:pt>
                <c:pt idx="156">
                  <c:v>87</c:v>
                </c:pt>
                <c:pt idx="157">
                  <c:v>112</c:v>
                </c:pt>
                <c:pt idx="158">
                  <c:v>147</c:v>
                </c:pt>
                <c:pt idx="159">
                  <c:v>112</c:v>
                </c:pt>
                <c:pt idx="160">
                  <c:v>74</c:v>
                </c:pt>
                <c:pt idx="161">
                  <c:v>74</c:v>
                </c:pt>
                <c:pt idx="162">
                  <c:v>91</c:v>
                </c:pt>
                <c:pt idx="163">
                  <c:v>261</c:v>
                </c:pt>
                <c:pt idx="164">
                  <c:v>261</c:v>
                </c:pt>
                <c:pt idx="165">
                  <c:v>207</c:v>
                </c:pt>
                <c:pt idx="166">
                  <c:v>207</c:v>
                </c:pt>
                <c:pt idx="167">
                  <c:v>164</c:v>
                </c:pt>
                <c:pt idx="168">
                  <c:v>369</c:v>
                </c:pt>
                <c:pt idx="169">
                  <c:v>220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402</c:v>
                </c:pt>
                <c:pt idx="174">
                  <c:v>299</c:v>
                </c:pt>
                <c:pt idx="175">
                  <c:v>402</c:v>
                </c:pt>
                <c:pt idx="176">
                  <c:v>671</c:v>
                </c:pt>
                <c:pt idx="177">
                  <c:v>673</c:v>
                </c:pt>
                <c:pt idx="178">
                  <c:v>671</c:v>
                </c:pt>
                <c:pt idx="179">
                  <c:v>651</c:v>
                </c:pt>
                <c:pt idx="180">
                  <c:v>465</c:v>
                </c:pt>
                <c:pt idx="181">
                  <c:v>447</c:v>
                </c:pt>
                <c:pt idx="182">
                  <c:v>465</c:v>
                </c:pt>
                <c:pt idx="183">
                  <c:v>510</c:v>
                </c:pt>
                <c:pt idx="184">
                  <c:v>768</c:v>
                </c:pt>
                <c:pt idx="185">
                  <c:v>768</c:v>
                </c:pt>
                <c:pt idx="186">
                  <c:v>751</c:v>
                </c:pt>
                <c:pt idx="187">
                  <c:v>617</c:v>
                </c:pt>
                <c:pt idx="188">
                  <c:v>468</c:v>
                </c:pt>
                <c:pt idx="189">
                  <c:v>468</c:v>
                </c:pt>
                <c:pt idx="190">
                  <c:v>544</c:v>
                </c:pt>
                <c:pt idx="191">
                  <c:v>639</c:v>
                </c:pt>
                <c:pt idx="192">
                  <c:v>756</c:v>
                </c:pt>
                <c:pt idx="193">
                  <c:v>756</c:v>
                </c:pt>
                <c:pt idx="194">
                  <c:v>454</c:v>
                </c:pt>
                <c:pt idx="195">
                  <c:v>363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699</c:v>
                </c:pt>
                <c:pt idx="200">
                  <c:v>574</c:v>
                </c:pt>
                <c:pt idx="201">
                  <c:v>468</c:v>
                </c:pt>
                <c:pt idx="202">
                  <c:v>355</c:v>
                </c:pt>
                <c:pt idx="203">
                  <c:v>355</c:v>
                </c:pt>
                <c:pt idx="204">
                  <c:v>470</c:v>
                </c:pt>
                <c:pt idx="205">
                  <c:v>470</c:v>
                </c:pt>
                <c:pt idx="206">
                  <c:v>470</c:v>
                </c:pt>
                <c:pt idx="207">
                  <c:v>452</c:v>
                </c:pt>
                <c:pt idx="208">
                  <c:v>443</c:v>
                </c:pt>
                <c:pt idx="209">
                  <c:v>251</c:v>
                </c:pt>
                <c:pt idx="210">
                  <c:v>251</c:v>
                </c:pt>
                <c:pt idx="211">
                  <c:v>424</c:v>
                </c:pt>
                <c:pt idx="212">
                  <c:v>630</c:v>
                </c:pt>
                <c:pt idx="213">
                  <c:v>633</c:v>
                </c:pt>
                <c:pt idx="214">
                  <c:v>630</c:v>
                </c:pt>
                <c:pt idx="215">
                  <c:v>542</c:v>
                </c:pt>
                <c:pt idx="216">
                  <c:v>402</c:v>
                </c:pt>
                <c:pt idx="217">
                  <c:v>402</c:v>
                </c:pt>
                <c:pt idx="218">
                  <c:v>550</c:v>
                </c:pt>
                <c:pt idx="219">
                  <c:v>877</c:v>
                </c:pt>
                <c:pt idx="220">
                  <c:v>941</c:v>
                </c:pt>
                <c:pt idx="221">
                  <c:v>969</c:v>
                </c:pt>
                <c:pt idx="222">
                  <c:v>941</c:v>
                </c:pt>
                <c:pt idx="223">
                  <c:v>851</c:v>
                </c:pt>
                <c:pt idx="224">
                  <c:v>851</c:v>
                </c:pt>
                <c:pt idx="225">
                  <c:v>1153</c:v>
                </c:pt>
                <c:pt idx="226">
                  <c:v>1673</c:v>
                </c:pt>
                <c:pt idx="227">
                  <c:v>1673</c:v>
                </c:pt>
                <c:pt idx="228">
                  <c:v>1547</c:v>
                </c:pt>
                <c:pt idx="229">
                  <c:v>1099</c:v>
                </c:pt>
                <c:pt idx="230">
                  <c:v>1547</c:v>
                </c:pt>
                <c:pt idx="231">
                  <c:v>1661</c:v>
                </c:pt>
                <c:pt idx="232">
                  <c:v>1834</c:v>
                </c:pt>
                <c:pt idx="233">
                  <c:v>1881</c:v>
                </c:pt>
                <c:pt idx="234">
                  <c:v>1881</c:v>
                </c:pt>
                <c:pt idx="235">
                  <c:v>1827</c:v>
                </c:pt>
                <c:pt idx="236">
                  <c:v>1376</c:v>
                </c:pt>
                <c:pt idx="237">
                  <c:v>1376</c:v>
                </c:pt>
                <c:pt idx="238">
                  <c:v>1337</c:v>
                </c:pt>
                <c:pt idx="239">
                  <c:v>1762</c:v>
                </c:pt>
                <c:pt idx="240">
                  <c:v>2607</c:v>
                </c:pt>
                <c:pt idx="241">
                  <c:v>3175</c:v>
                </c:pt>
                <c:pt idx="242">
                  <c:v>3175</c:v>
                </c:pt>
                <c:pt idx="243">
                  <c:v>2612</c:v>
                </c:pt>
                <c:pt idx="244">
                  <c:v>2088</c:v>
                </c:pt>
                <c:pt idx="245">
                  <c:v>2088</c:v>
                </c:pt>
                <c:pt idx="246">
                  <c:v>3577</c:v>
                </c:pt>
                <c:pt idx="247">
                  <c:v>5385</c:v>
                </c:pt>
                <c:pt idx="248">
                  <c:v>5728</c:v>
                </c:pt>
                <c:pt idx="249">
                  <c:v>5385</c:v>
                </c:pt>
                <c:pt idx="250">
                  <c:v>5327</c:v>
                </c:pt>
                <c:pt idx="251">
                  <c:v>5327</c:v>
                </c:pt>
                <c:pt idx="252">
                  <c:v>7360</c:v>
                </c:pt>
                <c:pt idx="253">
                  <c:v>8271</c:v>
                </c:pt>
                <c:pt idx="254">
                  <c:v>10192</c:v>
                </c:pt>
                <c:pt idx="255">
                  <c:v>10448</c:v>
                </c:pt>
                <c:pt idx="256">
                  <c:v>10192</c:v>
                </c:pt>
                <c:pt idx="257">
                  <c:v>9138</c:v>
                </c:pt>
                <c:pt idx="258">
                  <c:v>9138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17568</c:v>
                </c:pt>
                <c:pt idx="264">
                  <c:v>15622</c:v>
                </c:pt>
                <c:pt idx="265">
                  <c:v>13571</c:v>
                </c:pt>
                <c:pt idx="266">
                  <c:v>13571</c:v>
                </c:pt>
                <c:pt idx="267">
                  <c:v>21048</c:v>
                </c:pt>
                <c:pt idx="268">
                  <c:v>21048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6337</c:v>
                </c:pt>
                <c:pt idx="274">
                  <c:v>11128</c:v>
                </c:pt>
                <c:pt idx="275">
                  <c:v>11128</c:v>
                </c:pt>
                <c:pt idx="276">
                  <c:v>8703</c:v>
                </c:pt>
                <c:pt idx="277">
                  <c:v>6621</c:v>
                </c:pt>
                <c:pt idx="278">
                  <c:v>6124</c:v>
                </c:pt>
                <c:pt idx="279">
                  <c:v>4293</c:v>
                </c:pt>
                <c:pt idx="280">
                  <c:v>4293</c:v>
                </c:pt>
                <c:pt idx="281">
                  <c:v>5002</c:v>
                </c:pt>
                <c:pt idx="282">
                  <c:v>5002</c:v>
                </c:pt>
                <c:pt idx="283">
                  <c:v>5002</c:v>
                </c:pt>
                <c:pt idx="284">
                  <c:v>4659</c:v>
                </c:pt>
                <c:pt idx="285">
                  <c:v>4659</c:v>
                </c:pt>
                <c:pt idx="286">
                  <c:v>2734</c:v>
                </c:pt>
                <c:pt idx="287">
                  <c:v>2734</c:v>
                </c:pt>
                <c:pt idx="288">
                  <c:v>4477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1875</c:v>
                </c:pt>
                <c:pt idx="294">
                  <c:v>1901</c:v>
                </c:pt>
                <c:pt idx="295">
                  <c:v>2565</c:v>
                </c:pt>
                <c:pt idx="296">
                  <c:v>3164</c:v>
                </c:pt>
                <c:pt idx="297">
                  <c:v>3297</c:v>
                </c:pt>
                <c:pt idx="298">
                  <c:v>3297</c:v>
                </c:pt>
                <c:pt idx="299">
                  <c:v>2151</c:v>
                </c:pt>
                <c:pt idx="300">
                  <c:v>1867</c:v>
                </c:pt>
                <c:pt idx="301">
                  <c:v>1867</c:v>
                </c:pt>
                <c:pt idx="302">
                  <c:v>2605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1814</c:v>
                </c:pt>
                <c:pt idx="308">
                  <c:v>1957</c:v>
                </c:pt>
                <c:pt idx="309">
                  <c:v>2754</c:v>
                </c:pt>
                <c:pt idx="310">
                  <c:v>2754</c:v>
                </c:pt>
                <c:pt idx="311">
                  <c:v>2754</c:v>
                </c:pt>
                <c:pt idx="312">
                  <c:v>2762</c:v>
                </c:pt>
                <c:pt idx="313">
                  <c:v>2762</c:v>
                </c:pt>
                <c:pt idx="314">
                  <c:v>2211</c:v>
                </c:pt>
                <c:pt idx="315">
                  <c:v>2211</c:v>
                </c:pt>
                <c:pt idx="316">
                  <c:v>3146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2170</c:v>
                </c:pt>
                <c:pt idx="322">
                  <c:v>2198</c:v>
                </c:pt>
                <c:pt idx="323">
                  <c:v>2583</c:v>
                </c:pt>
                <c:pt idx="324">
                  <c:v>2583</c:v>
                </c:pt>
                <c:pt idx="325">
                  <c:v>2342</c:v>
                </c:pt>
                <c:pt idx="326">
                  <c:v>847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2254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876</c:v>
                </c:pt>
                <c:pt idx="335">
                  <c:v>876</c:v>
                </c:pt>
                <c:pt idx="336">
                  <c:v>1848</c:v>
                </c:pt>
                <c:pt idx="337">
                  <c:v>2923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1569</c:v>
                </c:pt>
                <c:pt idx="343">
                  <c:v>2099</c:v>
                </c:pt>
                <c:pt idx="344">
                  <c:v>2637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1479</c:v>
                </c:pt>
                <c:pt idx="350">
                  <c:v>1479</c:v>
                </c:pt>
                <c:pt idx="351">
                  <c:v>2571</c:v>
                </c:pt>
                <c:pt idx="352">
                  <c:v>2571</c:v>
                </c:pt>
                <c:pt idx="353">
                  <c:v>2571</c:v>
                </c:pt>
                <c:pt idx="354">
                  <c:v>2444</c:v>
                </c:pt>
                <c:pt idx="355">
                  <c:v>1812</c:v>
                </c:pt>
                <c:pt idx="356">
                  <c:v>1784</c:v>
                </c:pt>
                <c:pt idx="357">
                  <c:v>1784</c:v>
                </c:pt>
                <c:pt idx="358">
                  <c:v>2775</c:v>
                </c:pt>
                <c:pt idx="359">
                  <c:v>2775</c:v>
                </c:pt>
                <c:pt idx="360">
                  <c:v>2717</c:v>
                </c:pt>
                <c:pt idx="361">
                  <c:v>2683</c:v>
                </c:pt>
                <c:pt idx="362">
                  <c:v>2316</c:v>
                </c:pt>
                <c:pt idx="363">
                  <c:v>1854</c:v>
                </c:pt>
                <c:pt idx="364">
                  <c:v>1854</c:v>
                </c:pt>
                <c:pt idx="365">
                  <c:v>2452</c:v>
                </c:pt>
                <c:pt idx="366">
                  <c:v>2585</c:v>
                </c:pt>
                <c:pt idx="367">
                  <c:v>2452</c:v>
                </c:pt>
                <c:pt idx="368">
                  <c:v>2438</c:v>
                </c:pt>
                <c:pt idx="369">
                  <c:v>1740</c:v>
                </c:pt>
                <c:pt idx="370">
                  <c:v>1740</c:v>
                </c:pt>
                <c:pt idx="371">
                  <c:v>1851</c:v>
                </c:pt>
                <c:pt idx="372">
                  <c:v>2149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1516</c:v>
                </c:pt>
                <c:pt idx="378">
                  <c:v>1717</c:v>
                </c:pt>
                <c:pt idx="379">
                  <c:v>2420</c:v>
                </c:pt>
                <c:pt idx="380">
                  <c:v>2677</c:v>
                </c:pt>
                <c:pt idx="381">
                  <c:v>2640</c:v>
                </c:pt>
                <c:pt idx="382">
                  <c:v>2640</c:v>
                </c:pt>
                <c:pt idx="383">
                  <c:v>2094</c:v>
                </c:pt>
                <c:pt idx="384">
                  <c:v>2094</c:v>
                </c:pt>
                <c:pt idx="385">
                  <c:v>2102</c:v>
                </c:pt>
                <c:pt idx="386">
                  <c:v>3076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2050</c:v>
                </c:pt>
                <c:pt idx="392">
                  <c:v>2050</c:v>
                </c:pt>
                <c:pt idx="393">
                  <c:v>2643</c:v>
                </c:pt>
                <c:pt idx="394">
                  <c:v>2759</c:v>
                </c:pt>
                <c:pt idx="395">
                  <c:v>2759</c:v>
                </c:pt>
                <c:pt idx="396">
                  <c:v>2759</c:v>
                </c:pt>
                <c:pt idx="397">
                  <c:v>2082</c:v>
                </c:pt>
                <c:pt idx="398">
                  <c:v>2082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3598</c:v>
                </c:pt>
                <c:pt idx="403">
                  <c:v>3598</c:v>
                </c:pt>
                <c:pt idx="404">
                  <c:v>2962</c:v>
                </c:pt>
                <c:pt idx="405">
                  <c:v>2962</c:v>
                </c:pt>
                <c:pt idx="406">
                  <c:v>3165</c:v>
                </c:pt>
                <c:pt idx="407">
                  <c:v>4659</c:v>
                </c:pt>
                <c:pt idx="408">
                  <c:v>5116</c:v>
                </c:pt>
                <c:pt idx="409">
                  <c:v>4659</c:v>
                </c:pt>
                <c:pt idx="410">
                  <c:v>5140</c:v>
                </c:pt>
                <c:pt idx="411">
                  <c:v>2232</c:v>
                </c:pt>
                <c:pt idx="412">
                  <c:v>3537</c:v>
                </c:pt>
                <c:pt idx="413">
                  <c:v>3537</c:v>
                </c:pt>
                <c:pt idx="414">
                  <c:v>5518</c:v>
                </c:pt>
                <c:pt idx="415">
                  <c:v>6123</c:v>
                </c:pt>
                <c:pt idx="416">
                  <c:v>5518</c:v>
                </c:pt>
                <c:pt idx="417">
                  <c:v>5332</c:v>
                </c:pt>
                <c:pt idx="418">
                  <c:v>4694</c:v>
                </c:pt>
                <c:pt idx="419">
                  <c:v>3906</c:v>
                </c:pt>
                <c:pt idx="420">
                  <c:v>3906</c:v>
                </c:pt>
                <c:pt idx="421">
                  <c:v>5467</c:v>
                </c:pt>
                <c:pt idx="422">
                  <c:v>5467</c:v>
                </c:pt>
                <c:pt idx="423">
                  <c:v>4889</c:v>
                </c:pt>
                <c:pt idx="424">
                  <c:v>4665</c:v>
                </c:pt>
                <c:pt idx="425">
                  <c:v>3522</c:v>
                </c:pt>
                <c:pt idx="426">
                  <c:v>1968</c:v>
                </c:pt>
                <c:pt idx="427">
                  <c:v>1968</c:v>
                </c:pt>
                <c:pt idx="428">
                  <c:v>3539</c:v>
                </c:pt>
                <c:pt idx="429">
                  <c:v>4845</c:v>
                </c:pt>
                <c:pt idx="430">
                  <c:v>4845</c:v>
                </c:pt>
                <c:pt idx="431">
                  <c:v>4570</c:v>
                </c:pt>
                <c:pt idx="432">
                  <c:v>2989</c:v>
                </c:pt>
                <c:pt idx="433">
                  <c:v>2989</c:v>
                </c:pt>
                <c:pt idx="434">
                  <c:v>3374</c:v>
                </c:pt>
                <c:pt idx="435">
                  <c:v>3993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2996</c:v>
                </c:pt>
                <c:pt idx="441">
                  <c:v>3430</c:v>
                </c:pt>
                <c:pt idx="442">
                  <c:v>4357</c:v>
                </c:pt>
                <c:pt idx="443">
                  <c:v>4357</c:v>
                </c:pt>
                <c:pt idx="444">
                  <c:v>3934</c:v>
                </c:pt>
                <c:pt idx="445">
                  <c:v>3581</c:v>
                </c:pt>
                <c:pt idx="446">
                  <c:v>2377</c:v>
                </c:pt>
                <c:pt idx="447">
                  <c:v>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B-6645-AB21-6BEC7F0EFC6D}"/>
            </c:ext>
          </c:extLst>
        </c:ser>
        <c:ser>
          <c:idx val="2"/>
          <c:order val="2"/>
          <c:tx>
            <c:strRef>
              <c:f>Сглаживание!$G$2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Сглаживание!$G$3:$G$451</c:f>
              <c:numCache>
                <c:formatCode>General</c:formatCode>
                <c:ptCount val="44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31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31</c:v>
                </c:pt>
                <c:pt idx="36">
                  <c:v>39</c:v>
                </c:pt>
                <c:pt idx="37">
                  <c:v>47</c:v>
                </c:pt>
                <c:pt idx="38">
                  <c:v>130</c:v>
                </c:pt>
                <c:pt idx="39">
                  <c:v>172</c:v>
                </c:pt>
                <c:pt idx="40">
                  <c:v>185</c:v>
                </c:pt>
                <c:pt idx="41">
                  <c:v>185</c:v>
                </c:pt>
                <c:pt idx="42">
                  <c:v>197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462</c:v>
                </c:pt>
                <c:pt idx="47">
                  <c:v>526</c:v>
                </c:pt>
                <c:pt idx="48">
                  <c:v>558</c:v>
                </c:pt>
                <c:pt idx="49">
                  <c:v>586</c:v>
                </c:pt>
                <c:pt idx="50">
                  <c:v>668</c:v>
                </c:pt>
                <c:pt idx="51">
                  <c:v>1049</c:v>
                </c:pt>
                <c:pt idx="52">
                  <c:v>1298</c:v>
                </c:pt>
                <c:pt idx="53">
                  <c:v>1298</c:v>
                </c:pt>
                <c:pt idx="54">
                  <c:v>1063</c:v>
                </c:pt>
                <c:pt idx="55">
                  <c:v>1189</c:v>
                </c:pt>
                <c:pt idx="56">
                  <c:v>1189</c:v>
                </c:pt>
                <c:pt idx="57">
                  <c:v>1189</c:v>
                </c:pt>
                <c:pt idx="58">
                  <c:v>1384</c:v>
                </c:pt>
                <c:pt idx="59">
                  <c:v>1384</c:v>
                </c:pt>
                <c:pt idx="60">
                  <c:v>1384</c:v>
                </c:pt>
                <c:pt idx="61">
                  <c:v>1380</c:v>
                </c:pt>
                <c:pt idx="62">
                  <c:v>1260</c:v>
                </c:pt>
                <c:pt idx="63">
                  <c:v>1260</c:v>
                </c:pt>
                <c:pt idx="64">
                  <c:v>1380</c:v>
                </c:pt>
                <c:pt idx="65">
                  <c:v>1380</c:v>
                </c:pt>
                <c:pt idx="66">
                  <c:v>1580</c:v>
                </c:pt>
                <c:pt idx="67">
                  <c:v>1580</c:v>
                </c:pt>
                <c:pt idx="68">
                  <c:v>1351</c:v>
                </c:pt>
                <c:pt idx="69">
                  <c:v>1351</c:v>
                </c:pt>
                <c:pt idx="70">
                  <c:v>1236</c:v>
                </c:pt>
                <c:pt idx="71">
                  <c:v>1236</c:v>
                </c:pt>
                <c:pt idx="72">
                  <c:v>1236</c:v>
                </c:pt>
                <c:pt idx="73">
                  <c:v>1313</c:v>
                </c:pt>
                <c:pt idx="74">
                  <c:v>1313</c:v>
                </c:pt>
                <c:pt idx="75">
                  <c:v>1313</c:v>
                </c:pt>
                <c:pt idx="76">
                  <c:v>1045</c:v>
                </c:pt>
                <c:pt idx="77">
                  <c:v>973</c:v>
                </c:pt>
                <c:pt idx="78">
                  <c:v>973</c:v>
                </c:pt>
                <c:pt idx="79">
                  <c:v>973</c:v>
                </c:pt>
                <c:pt idx="80">
                  <c:v>933</c:v>
                </c:pt>
                <c:pt idx="81">
                  <c:v>908</c:v>
                </c:pt>
                <c:pt idx="82">
                  <c:v>809</c:v>
                </c:pt>
                <c:pt idx="83">
                  <c:v>647</c:v>
                </c:pt>
                <c:pt idx="84">
                  <c:v>647</c:v>
                </c:pt>
                <c:pt idx="85">
                  <c:v>553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361</c:v>
                </c:pt>
                <c:pt idx="92">
                  <c:v>361</c:v>
                </c:pt>
                <c:pt idx="93">
                  <c:v>585</c:v>
                </c:pt>
                <c:pt idx="94">
                  <c:v>585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330</c:v>
                </c:pt>
                <c:pt idx="100">
                  <c:v>330</c:v>
                </c:pt>
                <c:pt idx="101">
                  <c:v>307</c:v>
                </c:pt>
                <c:pt idx="102">
                  <c:v>307</c:v>
                </c:pt>
                <c:pt idx="103">
                  <c:v>291</c:v>
                </c:pt>
                <c:pt idx="104">
                  <c:v>279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276</c:v>
                </c:pt>
                <c:pt idx="109">
                  <c:v>276</c:v>
                </c:pt>
                <c:pt idx="110">
                  <c:v>276</c:v>
                </c:pt>
                <c:pt idx="111">
                  <c:v>250</c:v>
                </c:pt>
                <c:pt idx="112">
                  <c:v>250</c:v>
                </c:pt>
                <c:pt idx="113">
                  <c:v>212</c:v>
                </c:pt>
                <c:pt idx="114">
                  <c:v>137</c:v>
                </c:pt>
                <c:pt idx="115">
                  <c:v>195</c:v>
                </c:pt>
                <c:pt idx="116">
                  <c:v>195</c:v>
                </c:pt>
                <c:pt idx="117">
                  <c:v>136</c:v>
                </c:pt>
                <c:pt idx="118">
                  <c:v>125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132</c:v>
                </c:pt>
                <c:pt idx="126">
                  <c:v>132</c:v>
                </c:pt>
                <c:pt idx="127">
                  <c:v>122</c:v>
                </c:pt>
                <c:pt idx="128">
                  <c:v>108</c:v>
                </c:pt>
                <c:pt idx="129">
                  <c:v>111</c:v>
                </c:pt>
                <c:pt idx="130">
                  <c:v>108</c:v>
                </c:pt>
                <c:pt idx="131">
                  <c:v>99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88</c:v>
                </c:pt>
                <c:pt idx="141">
                  <c:v>99</c:v>
                </c:pt>
                <c:pt idx="142">
                  <c:v>103</c:v>
                </c:pt>
                <c:pt idx="143">
                  <c:v>99</c:v>
                </c:pt>
                <c:pt idx="144">
                  <c:v>99</c:v>
                </c:pt>
                <c:pt idx="145">
                  <c:v>86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89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87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207</c:v>
                </c:pt>
                <c:pt idx="164">
                  <c:v>207</c:v>
                </c:pt>
                <c:pt idx="165">
                  <c:v>261</c:v>
                </c:pt>
                <c:pt idx="166">
                  <c:v>207</c:v>
                </c:pt>
                <c:pt idx="167">
                  <c:v>207</c:v>
                </c:pt>
                <c:pt idx="168">
                  <c:v>220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402</c:v>
                </c:pt>
                <c:pt idx="175">
                  <c:v>402</c:v>
                </c:pt>
                <c:pt idx="176">
                  <c:v>671</c:v>
                </c:pt>
                <c:pt idx="177">
                  <c:v>671</c:v>
                </c:pt>
                <c:pt idx="178">
                  <c:v>671</c:v>
                </c:pt>
                <c:pt idx="179">
                  <c:v>651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510</c:v>
                </c:pt>
                <c:pt idx="184">
                  <c:v>617</c:v>
                </c:pt>
                <c:pt idx="185">
                  <c:v>751</c:v>
                </c:pt>
                <c:pt idx="186">
                  <c:v>751</c:v>
                </c:pt>
                <c:pt idx="187">
                  <c:v>617</c:v>
                </c:pt>
                <c:pt idx="188">
                  <c:v>617</c:v>
                </c:pt>
                <c:pt idx="189">
                  <c:v>544</c:v>
                </c:pt>
                <c:pt idx="190">
                  <c:v>544</c:v>
                </c:pt>
                <c:pt idx="191">
                  <c:v>639</c:v>
                </c:pt>
                <c:pt idx="192">
                  <c:v>639</c:v>
                </c:pt>
                <c:pt idx="193">
                  <c:v>544</c:v>
                </c:pt>
                <c:pt idx="194">
                  <c:v>454</c:v>
                </c:pt>
                <c:pt idx="195">
                  <c:v>454</c:v>
                </c:pt>
                <c:pt idx="196">
                  <c:v>454</c:v>
                </c:pt>
                <c:pt idx="197">
                  <c:v>582</c:v>
                </c:pt>
                <c:pt idx="198">
                  <c:v>582</c:v>
                </c:pt>
                <c:pt idx="199">
                  <c:v>582</c:v>
                </c:pt>
                <c:pt idx="200">
                  <c:v>574</c:v>
                </c:pt>
                <c:pt idx="201">
                  <c:v>468</c:v>
                </c:pt>
                <c:pt idx="202">
                  <c:v>468</c:v>
                </c:pt>
                <c:pt idx="203">
                  <c:v>468</c:v>
                </c:pt>
                <c:pt idx="204">
                  <c:v>452</c:v>
                </c:pt>
                <c:pt idx="205">
                  <c:v>470</c:v>
                </c:pt>
                <c:pt idx="206">
                  <c:v>470</c:v>
                </c:pt>
                <c:pt idx="207">
                  <c:v>452</c:v>
                </c:pt>
                <c:pt idx="208">
                  <c:v>443</c:v>
                </c:pt>
                <c:pt idx="209">
                  <c:v>424</c:v>
                </c:pt>
                <c:pt idx="210">
                  <c:v>424</c:v>
                </c:pt>
                <c:pt idx="211">
                  <c:v>424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542</c:v>
                </c:pt>
                <c:pt idx="216">
                  <c:v>542</c:v>
                </c:pt>
                <c:pt idx="217">
                  <c:v>542</c:v>
                </c:pt>
                <c:pt idx="218">
                  <c:v>550</c:v>
                </c:pt>
                <c:pt idx="219">
                  <c:v>877</c:v>
                </c:pt>
                <c:pt idx="220">
                  <c:v>941</c:v>
                </c:pt>
                <c:pt idx="221">
                  <c:v>941</c:v>
                </c:pt>
                <c:pt idx="222">
                  <c:v>941</c:v>
                </c:pt>
                <c:pt idx="223">
                  <c:v>941</c:v>
                </c:pt>
                <c:pt idx="224">
                  <c:v>977</c:v>
                </c:pt>
                <c:pt idx="225">
                  <c:v>1153</c:v>
                </c:pt>
                <c:pt idx="226">
                  <c:v>1153</c:v>
                </c:pt>
                <c:pt idx="227">
                  <c:v>1547</c:v>
                </c:pt>
                <c:pt idx="228">
                  <c:v>1547</c:v>
                </c:pt>
                <c:pt idx="229">
                  <c:v>1547</c:v>
                </c:pt>
                <c:pt idx="230">
                  <c:v>1547</c:v>
                </c:pt>
                <c:pt idx="231">
                  <c:v>1661</c:v>
                </c:pt>
                <c:pt idx="232">
                  <c:v>1834</c:v>
                </c:pt>
                <c:pt idx="233">
                  <c:v>1834</c:v>
                </c:pt>
                <c:pt idx="234">
                  <c:v>1827</c:v>
                </c:pt>
                <c:pt idx="235">
                  <c:v>1827</c:v>
                </c:pt>
                <c:pt idx="236">
                  <c:v>1762</c:v>
                </c:pt>
                <c:pt idx="237">
                  <c:v>1376</c:v>
                </c:pt>
                <c:pt idx="238">
                  <c:v>1376</c:v>
                </c:pt>
                <c:pt idx="239">
                  <c:v>1762</c:v>
                </c:pt>
                <c:pt idx="240">
                  <c:v>2607</c:v>
                </c:pt>
                <c:pt idx="241">
                  <c:v>2612</c:v>
                </c:pt>
                <c:pt idx="242">
                  <c:v>2612</c:v>
                </c:pt>
                <c:pt idx="243">
                  <c:v>2612</c:v>
                </c:pt>
                <c:pt idx="244">
                  <c:v>2612</c:v>
                </c:pt>
                <c:pt idx="245">
                  <c:v>2612</c:v>
                </c:pt>
                <c:pt idx="246">
                  <c:v>3577</c:v>
                </c:pt>
                <c:pt idx="247">
                  <c:v>5385</c:v>
                </c:pt>
                <c:pt idx="248">
                  <c:v>5385</c:v>
                </c:pt>
                <c:pt idx="249">
                  <c:v>5385</c:v>
                </c:pt>
                <c:pt idx="250">
                  <c:v>5385</c:v>
                </c:pt>
                <c:pt idx="251">
                  <c:v>7360</c:v>
                </c:pt>
                <c:pt idx="252">
                  <c:v>7360</c:v>
                </c:pt>
                <c:pt idx="253">
                  <c:v>8271</c:v>
                </c:pt>
                <c:pt idx="254">
                  <c:v>10192</c:v>
                </c:pt>
                <c:pt idx="255">
                  <c:v>10192</c:v>
                </c:pt>
                <c:pt idx="256">
                  <c:v>10192</c:v>
                </c:pt>
                <c:pt idx="257">
                  <c:v>9679</c:v>
                </c:pt>
                <c:pt idx="258">
                  <c:v>9679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16746</c:v>
                </c:pt>
                <c:pt idx="263">
                  <c:v>16746</c:v>
                </c:pt>
                <c:pt idx="264">
                  <c:v>15622</c:v>
                </c:pt>
                <c:pt idx="265">
                  <c:v>15622</c:v>
                </c:pt>
                <c:pt idx="266">
                  <c:v>15622</c:v>
                </c:pt>
                <c:pt idx="267">
                  <c:v>20056</c:v>
                </c:pt>
                <c:pt idx="268">
                  <c:v>20056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11789</c:v>
                </c:pt>
                <c:pt idx="273">
                  <c:v>11128</c:v>
                </c:pt>
                <c:pt idx="274">
                  <c:v>8703</c:v>
                </c:pt>
                <c:pt idx="275">
                  <c:v>8703</c:v>
                </c:pt>
                <c:pt idx="276">
                  <c:v>8703</c:v>
                </c:pt>
                <c:pt idx="277">
                  <c:v>6621</c:v>
                </c:pt>
                <c:pt idx="278">
                  <c:v>6124</c:v>
                </c:pt>
                <c:pt idx="279">
                  <c:v>6124</c:v>
                </c:pt>
                <c:pt idx="280">
                  <c:v>5002</c:v>
                </c:pt>
                <c:pt idx="281">
                  <c:v>4619</c:v>
                </c:pt>
                <c:pt idx="282">
                  <c:v>5002</c:v>
                </c:pt>
                <c:pt idx="283">
                  <c:v>5002</c:v>
                </c:pt>
                <c:pt idx="284">
                  <c:v>4659</c:v>
                </c:pt>
                <c:pt idx="285">
                  <c:v>4619</c:v>
                </c:pt>
                <c:pt idx="286">
                  <c:v>4659</c:v>
                </c:pt>
                <c:pt idx="287">
                  <c:v>4477</c:v>
                </c:pt>
                <c:pt idx="288">
                  <c:v>3416</c:v>
                </c:pt>
                <c:pt idx="289">
                  <c:v>3416</c:v>
                </c:pt>
                <c:pt idx="290">
                  <c:v>3416</c:v>
                </c:pt>
                <c:pt idx="291">
                  <c:v>3224</c:v>
                </c:pt>
                <c:pt idx="292">
                  <c:v>1901</c:v>
                </c:pt>
                <c:pt idx="293">
                  <c:v>1901</c:v>
                </c:pt>
                <c:pt idx="294">
                  <c:v>1901</c:v>
                </c:pt>
                <c:pt idx="295">
                  <c:v>2565</c:v>
                </c:pt>
                <c:pt idx="296">
                  <c:v>3164</c:v>
                </c:pt>
                <c:pt idx="297">
                  <c:v>3164</c:v>
                </c:pt>
                <c:pt idx="298">
                  <c:v>2565</c:v>
                </c:pt>
                <c:pt idx="299">
                  <c:v>2151</c:v>
                </c:pt>
                <c:pt idx="300">
                  <c:v>2151</c:v>
                </c:pt>
                <c:pt idx="301">
                  <c:v>2151</c:v>
                </c:pt>
                <c:pt idx="302">
                  <c:v>2582</c:v>
                </c:pt>
                <c:pt idx="303">
                  <c:v>2582</c:v>
                </c:pt>
                <c:pt idx="304">
                  <c:v>2582</c:v>
                </c:pt>
                <c:pt idx="305">
                  <c:v>2503</c:v>
                </c:pt>
                <c:pt idx="306">
                  <c:v>1957</c:v>
                </c:pt>
                <c:pt idx="307">
                  <c:v>1957</c:v>
                </c:pt>
                <c:pt idx="308">
                  <c:v>1957</c:v>
                </c:pt>
                <c:pt idx="309">
                  <c:v>1957</c:v>
                </c:pt>
                <c:pt idx="310">
                  <c:v>2754</c:v>
                </c:pt>
                <c:pt idx="311">
                  <c:v>2762</c:v>
                </c:pt>
                <c:pt idx="312">
                  <c:v>2754</c:v>
                </c:pt>
                <c:pt idx="313">
                  <c:v>2211</c:v>
                </c:pt>
                <c:pt idx="314">
                  <c:v>2762</c:v>
                </c:pt>
                <c:pt idx="315">
                  <c:v>3146</c:v>
                </c:pt>
                <c:pt idx="316">
                  <c:v>2835</c:v>
                </c:pt>
                <c:pt idx="317">
                  <c:v>2835</c:v>
                </c:pt>
                <c:pt idx="318">
                  <c:v>2835</c:v>
                </c:pt>
                <c:pt idx="319">
                  <c:v>2721</c:v>
                </c:pt>
                <c:pt idx="320">
                  <c:v>2198</c:v>
                </c:pt>
                <c:pt idx="321">
                  <c:v>2198</c:v>
                </c:pt>
                <c:pt idx="322">
                  <c:v>2198</c:v>
                </c:pt>
                <c:pt idx="323">
                  <c:v>2342</c:v>
                </c:pt>
                <c:pt idx="324">
                  <c:v>2342</c:v>
                </c:pt>
                <c:pt idx="325">
                  <c:v>2342</c:v>
                </c:pt>
                <c:pt idx="326">
                  <c:v>857</c:v>
                </c:pt>
                <c:pt idx="327">
                  <c:v>857</c:v>
                </c:pt>
                <c:pt idx="328">
                  <c:v>857</c:v>
                </c:pt>
                <c:pt idx="329">
                  <c:v>1677</c:v>
                </c:pt>
                <c:pt idx="330">
                  <c:v>1793</c:v>
                </c:pt>
                <c:pt idx="331">
                  <c:v>1793</c:v>
                </c:pt>
                <c:pt idx="332">
                  <c:v>1793</c:v>
                </c:pt>
                <c:pt idx="333">
                  <c:v>880</c:v>
                </c:pt>
                <c:pt idx="334">
                  <c:v>880</c:v>
                </c:pt>
                <c:pt idx="335">
                  <c:v>880</c:v>
                </c:pt>
                <c:pt idx="336">
                  <c:v>1848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1991</c:v>
                </c:pt>
                <c:pt idx="341">
                  <c:v>1991</c:v>
                </c:pt>
                <c:pt idx="342">
                  <c:v>1991</c:v>
                </c:pt>
                <c:pt idx="343">
                  <c:v>2099</c:v>
                </c:pt>
                <c:pt idx="344">
                  <c:v>2203</c:v>
                </c:pt>
                <c:pt idx="345">
                  <c:v>2203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1630</c:v>
                </c:pt>
                <c:pt idx="350">
                  <c:v>1630</c:v>
                </c:pt>
                <c:pt idx="351">
                  <c:v>2444</c:v>
                </c:pt>
                <c:pt idx="352">
                  <c:v>2571</c:v>
                </c:pt>
                <c:pt idx="353">
                  <c:v>2571</c:v>
                </c:pt>
                <c:pt idx="354">
                  <c:v>2444</c:v>
                </c:pt>
                <c:pt idx="355">
                  <c:v>1812</c:v>
                </c:pt>
                <c:pt idx="356">
                  <c:v>1812</c:v>
                </c:pt>
                <c:pt idx="357">
                  <c:v>1812</c:v>
                </c:pt>
                <c:pt idx="358">
                  <c:v>2683</c:v>
                </c:pt>
                <c:pt idx="359">
                  <c:v>2717</c:v>
                </c:pt>
                <c:pt idx="360">
                  <c:v>2717</c:v>
                </c:pt>
                <c:pt idx="361">
                  <c:v>2683</c:v>
                </c:pt>
                <c:pt idx="362">
                  <c:v>2316</c:v>
                </c:pt>
                <c:pt idx="363">
                  <c:v>2316</c:v>
                </c:pt>
                <c:pt idx="364">
                  <c:v>2316</c:v>
                </c:pt>
                <c:pt idx="365">
                  <c:v>2452</c:v>
                </c:pt>
                <c:pt idx="366">
                  <c:v>2452</c:v>
                </c:pt>
                <c:pt idx="367">
                  <c:v>2452</c:v>
                </c:pt>
                <c:pt idx="368">
                  <c:v>2438</c:v>
                </c:pt>
                <c:pt idx="369">
                  <c:v>1851</c:v>
                </c:pt>
                <c:pt idx="370">
                  <c:v>1851</c:v>
                </c:pt>
                <c:pt idx="371">
                  <c:v>1851</c:v>
                </c:pt>
                <c:pt idx="372">
                  <c:v>2120</c:v>
                </c:pt>
                <c:pt idx="373">
                  <c:v>2120</c:v>
                </c:pt>
                <c:pt idx="374">
                  <c:v>2120</c:v>
                </c:pt>
                <c:pt idx="375">
                  <c:v>1895</c:v>
                </c:pt>
                <c:pt idx="376">
                  <c:v>1717</c:v>
                </c:pt>
                <c:pt idx="377">
                  <c:v>1717</c:v>
                </c:pt>
                <c:pt idx="378">
                  <c:v>1717</c:v>
                </c:pt>
                <c:pt idx="379">
                  <c:v>2420</c:v>
                </c:pt>
                <c:pt idx="380">
                  <c:v>2640</c:v>
                </c:pt>
                <c:pt idx="381">
                  <c:v>2640</c:v>
                </c:pt>
                <c:pt idx="382">
                  <c:v>2420</c:v>
                </c:pt>
                <c:pt idx="383">
                  <c:v>2102</c:v>
                </c:pt>
                <c:pt idx="384">
                  <c:v>2102</c:v>
                </c:pt>
                <c:pt idx="385">
                  <c:v>2102</c:v>
                </c:pt>
                <c:pt idx="386">
                  <c:v>2769</c:v>
                </c:pt>
                <c:pt idx="387">
                  <c:v>2769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2097</c:v>
                </c:pt>
                <c:pt idx="392">
                  <c:v>2097</c:v>
                </c:pt>
                <c:pt idx="393">
                  <c:v>2643</c:v>
                </c:pt>
                <c:pt idx="394">
                  <c:v>2759</c:v>
                </c:pt>
                <c:pt idx="395">
                  <c:v>2759</c:v>
                </c:pt>
                <c:pt idx="396">
                  <c:v>2643</c:v>
                </c:pt>
                <c:pt idx="397">
                  <c:v>2163</c:v>
                </c:pt>
                <c:pt idx="398">
                  <c:v>2163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3503</c:v>
                </c:pt>
                <c:pt idx="403">
                  <c:v>3503</c:v>
                </c:pt>
                <c:pt idx="404">
                  <c:v>3165</c:v>
                </c:pt>
                <c:pt idx="405">
                  <c:v>3165</c:v>
                </c:pt>
                <c:pt idx="406">
                  <c:v>3165</c:v>
                </c:pt>
                <c:pt idx="407">
                  <c:v>4659</c:v>
                </c:pt>
                <c:pt idx="408">
                  <c:v>4659</c:v>
                </c:pt>
                <c:pt idx="409">
                  <c:v>5116</c:v>
                </c:pt>
                <c:pt idx="410">
                  <c:v>4659</c:v>
                </c:pt>
                <c:pt idx="411">
                  <c:v>3537</c:v>
                </c:pt>
                <c:pt idx="412">
                  <c:v>3537</c:v>
                </c:pt>
                <c:pt idx="413">
                  <c:v>5518</c:v>
                </c:pt>
                <c:pt idx="414">
                  <c:v>5518</c:v>
                </c:pt>
                <c:pt idx="415">
                  <c:v>5518</c:v>
                </c:pt>
                <c:pt idx="416">
                  <c:v>5518</c:v>
                </c:pt>
                <c:pt idx="417">
                  <c:v>5332</c:v>
                </c:pt>
                <c:pt idx="418">
                  <c:v>4694</c:v>
                </c:pt>
                <c:pt idx="419">
                  <c:v>4694</c:v>
                </c:pt>
                <c:pt idx="420">
                  <c:v>4694</c:v>
                </c:pt>
                <c:pt idx="421">
                  <c:v>4665</c:v>
                </c:pt>
                <c:pt idx="422">
                  <c:v>4889</c:v>
                </c:pt>
                <c:pt idx="423">
                  <c:v>4889</c:v>
                </c:pt>
                <c:pt idx="424">
                  <c:v>4665</c:v>
                </c:pt>
                <c:pt idx="425">
                  <c:v>3522</c:v>
                </c:pt>
                <c:pt idx="426">
                  <c:v>3522</c:v>
                </c:pt>
                <c:pt idx="427">
                  <c:v>3522</c:v>
                </c:pt>
                <c:pt idx="428">
                  <c:v>3539</c:v>
                </c:pt>
                <c:pt idx="429">
                  <c:v>4570</c:v>
                </c:pt>
                <c:pt idx="430">
                  <c:v>4570</c:v>
                </c:pt>
                <c:pt idx="431">
                  <c:v>4570</c:v>
                </c:pt>
                <c:pt idx="432">
                  <c:v>3374</c:v>
                </c:pt>
                <c:pt idx="433">
                  <c:v>3374</c:v>
                </c:pt>
                <c:pt idx="434">
                  <c:v>3374</c:v>
                </c:pt>
                <c:pt idx="435">
                  <c:v>3904</c:v>
                </c:pt>
                <c:pt idx="436">
                  <c:v>3904</c:v>
                </c:pt>
                <c:pt idx="437">
                  <c:v>3904</c:v>
                </c:pt>
                <c:pt idx="438">
                  <c:v>3787</c:v>
                </c:pt>
                <c:pt idx="439">
                  <c:v>3430</c:v>
                </c:pt>
                <c:pt idx="440">
                  <c:v>3430</c:v>
                </c:pt>
                <c:pt idx="441">
                  <c:v>3430</c:v>
                </c:pt>
                <c:pt idx="442">
                  <c:v>3581</c:v>
                </c:pt>
                <c:pt idx="443">
                  <c:v>3934</c:v>
                </c:pt>
                <c:pt idx="444">
                  <c:v>3934</c:v>
                </c:pt>
                <c:pt idx="445">
                  <c:v>3581</c:v>
                </c:pt>
                <c:pt idx="446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B-6645-AB21-6BEC7F0EFC6D}"/>
            </c:ext>
          </c:extLst>
        </c:ser>
        <c:ser>
          <c:idx val="3"/>
          <c:order val="3"/>
          <c:tx>
            <c:strRef>
              <c:f>Сглаживание!$H$2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Сглаживание!$H$3:$H$451</c:f>
              <c:numCache>
                <c:formatCode>General</c:formatCode>
                <c:ptCount val="44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31</c:v>
                </c:pt>
                <c:pt idx="32">
                  <c:v>31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47</c:v>
                </c:pt>
                <c:pt idx="38">
                  <c:v>130</c:v>
                </c:pt>
                <c:pt idx="39">
                  <c:v>172</c:v>
                </c:pt>
                <c:pt idx="40">
                  <c:v>185</c:v>
                </c:pt>
                <c:pt idx="41">
                  <c:v>197</c:v>
                </c:pt>
                <c:pt idx="42">
                  <c:v>197</c:v>
                </c:pt>
                <c:pt idx="43">
                  <c:v>243</c:v>
                </c:pt>
                <c:pt idx="44">
                  <c:v>309</c:v>
                </c:pt>
                <c:pt idx="45">
                  <c:v>342</c:v>
                </c:pt>
                <c:pt idx="46">
                  <c:v>462</c:v>
                </c:pt>
                <c:pt idx="47">
                  <c:v>526</c:v>
                </c:pt>
                <c:pt idx="48">
                  <c:v>558</c:v>
                </c:pt>
                <c:pt idx="49">
                  <c:v>586</c:v>
                </c:pt>
                <c:pt idx="50">
                  <c:v>668</c:v>
                </c:pt>
                <c:pt idx="51">
                  <c:v>1049</c:v>
                </c:pt>
                <c:pt idx="52">
                  <c:v>1063</c:v>
                </c:pt>
                <c:pt idx="53">
                  <c:v>1063</c:v>
                </c:pt>
                <c:pt idx="54">
                  <c:v>1189</c:v>
                </c:pt>
                <c:pt idx="55">
                  <c:v>1189</c:v>
                </c:pt>
                <c:pt idx="56">
                  <c:v>1384</c:v>
                </c:pt>
                <c:pt idx="57">
                  <c:v>1384</c:v>
                </c:pt>
                <c:pt idx="58">
                  <c:v>1260</c:v>
                </c:pt>
                <c:pt idx="59">
                  <c:v>1260</c:v>
                </c:pt>
                <c:pt idx="60">
                  <c:v>1380</c:v>
                </c:pt>
                <c:pt idx="61">
                  <c:v>1380</c:v>
                </c:pt>
                <c:pt idx="62">
                  <c:v>1380</c:v>
                </c:pt>
                <c:pt idx="63">
                  <c:v>1380</c:v>
                </c:pt>
                <c:pt idx="64">
                  <c:v>1351</c:v>
                </c:pt>
                <c:pt idx="65">
                  <c:v>1380</c:v>
                </c:pt>
                <c:pt idx="66">
                  <c:v>1380</c:v>
                </c:pt>
                <c:pt idx="67">
                  <c:v>1351</c:v>
                </c:pt>
                <c:pt idx="68">
                  <c:v>1580</c:v>
                </c:pt>
                <c:pt idx="69">
                  <c:v>1351</c:v>
                </c:pt>
                <c:pt idx="70">
                  <c:v>1329</c:v>
                </c:pt>
                <c:pt idx="71">
                  <c:v>1236</c:v>
                </c:pt>
                <c:pt idx="72">
                  <c:v>1236</c:v>
                </c:pt>
                <c:pt idx="73">
                  <c:v>1313</c:v>
                </c:pt>
                <c:pt idx="74">
                  <c:v>1313</c:v>
                </c:pt>
                <c:pt idx="75">
                  <c:v>1236</c:v>
                </c:pt>
                <c:pt idx="76">
                  <c:v>1045</c:v>
                </c:pt>
                <c:pt idx="77">
                  <c:v>1045</c:v>
                </c:pt>
                <c:pt idx="78">
                  <c:v>1032</c:v>
                </c:pt>
                <c:pt idx="79">
                  <c:v>973</c:v>
                </c:pt>
                <c:pt idx="80">
                  <c:v>933</c:v>
                </c:pt>
                <c:pt idx="81">
                  <c:v>908</c:v>
                </c:pt>
                <c:pt idx="82">
                  <c:v>809</c:v>
                </c:pt>
                <c:pt idx="83">
                  <c:v>660</c:v>
                </c:pt>
                <c:pt idx="84">
                  <c:v>647</c:v>
                </c:pt>
                <c:pt idx="85">
                  <c:v>553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389</c:v>
                </c:pt>
                <c:pt idx="91">
                  <c:v>389</c:v>
                </c:pt>
                <c:pt idx="92">
                  <c:v>389</c:v>
                </c:pt>
                <c:pt idx="93">
                  <c:v>485</c:v>
                </c:pt>
                <c:pt idx="94">
                  <c:v>485</c:v>
                </c:pt>
                <c:pt idx="95">
                  <c:v>485</c:v>
                </c:pt>
                <c:pt idx="96">
                  <c:v>485</c:v>
                </c:pt>
                <c:pt idx="97">
                  <c:v>368</c:v>
                </c:pt>
                <c:pt idx="98">
                  <c:v>356</c:v>
                </c:pt>
                <c:pt idx="99">
                  <c:v>345</c:v>
                </c:pt>
                <c:pt idx="100">
                  <c:v>330</c:v>
                </c:pt>
                <c:pt idx="101">
                  <c:v>307</c:v>
                </c:pt>
                <c:pt idx="102">
                  <c:v>291</c:v>
                </c:pt>
                <c:pt idx="103">
                  <c:v>291</c:v>
                </c:pt>
                <c:pt idx="104">
                  <c:v>279</c:v>
                </c:pt>
                <c:pt idx="105">
                  <c:v>276</c:v>
                </c:pt>
                <c:pt idx="106">
                  <c:v>276</c:v>
                </c:pt>
                <c:pt idx="107">
                  <c:v>276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257</c:v>
                </c:pt>
                <c:pt idx="112">
                  <c:v>250</c:v>
                </c:pt>
                <c:pt idx="113">
                  <c:v>212</c:v>
                </c:pt>
                <c:pt idx="114">
                  <c:v>195</c:v>
                </c:pt>
                <c:pt idx="115">
                  <c:v>137</c:v>
                </c:pt>
                <c:pt idx="116">
                  <c:v>137</c:v>
                </c:pt>
                <c:pt idx="117">
                  <c:v>136</c:v>
                </c:pt>
                <c:pt idx="118">
                  <c:v>125</c:v>
                </c:pt>
                <c:pt idx="119">
                  <c:v>125</c:v>
                </c:pt>
                <c:pt idx="120">
                  <c:v>136</c:v>
                </c:pt>
                <c:pt idx="121">
                  <c:v>136</c:v>
                </c:pt>
                <c:pt idx="122">
                  <c:v>122</c:v>
                </c:pt>
                <c:pt idx="123">
                  <c:v>122</c:v>
                </c:pt>
                <c:pt idx="124">
                  <c:v>132</c:v>
                </c:pt>
                <c:pt idx="125">
                  <c:v>140</c:v>
                </c:pt>
                <c:pt idx="126">
                  <c:v>132</c:v>
                </c:pt>
                <c:pt idx="127">
                  <c:v>122</c:v>
                </c:pt>
                <c:pt idx="128">
                  <c:v>111</c:v>
                </c:pt>
                <c:pt idx="129">
                  <c:v>108</c:v>
                </c:pt>
                <c:pt idx="130">
                  <c:v>108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89</c:v>
                </c:pt>
                <c:pt idx="135">
                  <c:v>74</c:v>
                </c:pt>
                <c:pt idx="136">
                  <c:v>74</c:v>
                </c:pt>
                <c:pt idx="137">
                  <c:v>89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88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91</c:v>
                </c:pt>
                <c:pt idx="160">
                  <c:v>112</c:v>
                </c:pt>
                <c:pt idx="161">
                  <c:v>112</c:v>
                </c:pt>
                <c:pt idx="162">
                  <c:v>207</c:v>
                </c:pt>
                <c:pt idx="163">
                  <c:v>91</c:v>
                </c:pt>
                <c:pt idx="164">
                  <c:v>207</c:v>
                </c:pt>
                <c:pt idx="165">
                  <c:v>207</c:v>
                </c:pt>
                <c:pt idx="166">
                  <c:v>261</c:v>
                </c:pt>
                <c:pt idx="167">
                  <c:v>220</c:v>
                </c:pt>
                <c:pt idx="168">
                  <c:v>220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402</c:v>
                </c:pt>
                <c:pt idx="175">
                  <c:v>528</c:v>
                </c:pt>
                <c:pt idx="176">
                  <c:v>651</c:v>
                </c:pt>
                <c:pt idx="177">
                  <c:v>651</c:v>
                </c:pt>
                <c:pt idx="178">
                  <c:v>651</c:v>
                </c:pt>
                <c:pt idx="179">
                  <c:v>651</c:v>
                </c:pt>
                <c:pt idx="180">
                  <c:v>510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617</c:v>
                </c:pt>
                <c:pt idx="185">
                  <c:v>617</c:v>
                </c:pt>
                <c:pt idx="186">
                  <c:v>617</c:v>
                </c:pt>
                <c:pt idx="187">
                  <c:v>639</c:v>
                </c:pt>
                <c:pt idx="188">
                  <c:v>617</c:v>
                </c:pt>
                <c:pt idx="189">
                  <c:v>617</c:v>
                </c:pt>
                <c:pt idx="190">
                  <c:v>639</c:v>
                </c:pt>
                <c:pt idx="191">
                  <c:v>544</c:v>
                </c:pt>
                <c:pt idx="192">
                  <c:v>544</c:v>
                </c:pt>
                <c:pt idx="193">
                  <c:v>544</c:v>
                </c:pt>
                <c:pt idx="194">
                  <c:v>544</c:v>
                </c:pt>
                <c:pt idx="195">
                  <c:v>582</c:v>
                </c:pt>
                <c:pt idx="196">
                  <c:v>582</c:v>
                </c:pt>
                <c:pt idx="197">
                  <c:v>574</c:v>
                </c:pt>
                <c:pt idx="198">
                  <c:v>574</c:v>
                </c:pt>
                <c:pt idx="199">
                  <c:v>574</c:v>
                </c:pt>
                <c:pt idx="200">
                  <c:v>574</c:v>
                </c:pt>
                <c:pt idx="201">
                  <c:v>574</c:v>
                </c:pt>
                <c:pt idx="202">
                  <c:v>470</c:v>
                </c:pt>
                <c:pt idx="203">
                  <c:v>468</c:v>
                </c:pt>
                <c:pt idx="204">
                  <c:v>468</c:v>
                </c:pt>
                <c:pt idx="205">
                  <c:v>452</c:v>
                </c:pt>
                <c:pt idx="206">
                  <c:v>452</c:v>
                </c:pt>
                <c:pt idx="207">
                  <c:v>452</c:v>
                </c:pt>
                <c:pt idx="208">
                  <c:v>443</c:v>
                </c:pt>
                <c:pt idx="209">
                  <c:v>443</c:v>
                </c:pt>
                <c:pt idx="210">
                  <c:v>443</c:v>
                </c:pt>
                <c:pt idx="211">
                  <c:v>443</c:v>
                </c:pt>
                <c:pt idx="212">
                  <c:v>542</c:v>
                </c:pt>
                <c:pt idx="213">
                  <c:v>542</c:v>
                </c:pt>
                <c:pt idx="214">
                  <c:v>542</c:v>
                </c:pt>
                <c:pt idx="215">
                  <c:v>550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877</c:v>
                </c:pt>
                <c:pt idx="220">
                  <c:v>877</c:v>
                </c:pt>
                <c:pt idx="221">
                  <c:v>877</c:v>
                </c:pt>
                <c:pt idx="222">
                  <c:v>941</c:v>
                </c:pt>
                <c:pt idx="223">
                  <c:v>969</c:v>
                </c:pt>
                <c:pt idx="224">
                  <c:v>977</c:v>
                </c:pt>
                <c:pt idx="225">
                  <c:v>1099</c:v>
                </c:pt>
                <c:pt idx="226">
                  <c:v>1153</c:v>
                </c:pt>
                <c:pt idx="227">
                  <c:v>1153</c:v>
                </c:pt>
                <c:pt idx="228">
                  <c:v>1547</c:v>
                </c:pt>
                <c:pt idx="229">
                  <c:v>1661</c:v>
                </c:pt>
                <c:pt idx="230">
                  <c:v>1661</c:v>
                </c:pt>
                <c:pt idx="231">
                  <c:v>1661</c:v>
                </c:pt>
                <c:pt idx="232">
                  <c:v>1827</c:v>
                </c:pt>
                <c:pt idx="233">
                  <c:v>1827</c:v>
                </c:pt>
                <c:pt idx="234">
                  <c:v>1827</c:v>
                </c:pt>
                <c:pt idx="235">
                  <c:v>1762</c:v>
                </c:pt>
                <c:pt idx="236">
                  <c:v>1762</c:v>
                </c:pt>
                <c:pt idx="237">
                  <c:v>1762</c:v>
                </c:pt>
                <c:pt idx="238">
                  <c:v>1762</c:v>
                </c:pt>
                <c:pt idx="239">
                  <c:v>1762</c:v>
                </c:pt>
                <c:pt idx="240">
                  <c:v>2607</c:v>
                </c:pt>
                <c:pt idx="241">
                  <c:v>2607</c:v>
                </c:pt>
                <c:pt idx="242">
                  <c:v>2607</c:v>
                </c:pt>
                <c:pt idx="243">
                  <c:v>2612</c:v>
                </c:pt>
                <c:pt idx="244">
                  <c:v>3175</c:v>
                </c:pt>
                <c:pt idx="245">
                  <c:v>3389</c:v>
                </c:pt>
                <c:pt idx="246">
                  <c:v>3577</c:v>
                </c:pt>
                <c:pt idx="247">
                  <c:v>5327</c:v>
                </c:pt>
                <c:pt idx="248">
                  <c:v>5327</c:v>
                </c:pt>
                <c:pt idx="249">
                  <c:v>5385</c:v>
                </c:pt>
                <c:pt idx="250">
                  <c:v>5728</c:v>
                </c:pt>
                <c:pt idx="251">
                  <c:v>7360</c:v>
                </c:pt>
                <c:pt idx="252">
                  <c:v>7950</c:v>
                </c:pt>
                <c:pt idx="253">
                  <c:v>8271</c:v>
                </c:pt>
                <c:pt idx="254">
                  <c:v>9138</c:v>
                </c:pt>
                <c:pt idx="255">
                  <c:v>9138</c:v>
                </c:pt>
                <c:pt idx="256">
                  <c:v>9679</c:v>
                </c:pt>
                <c:pt idx="257">
                  <c:v>10192</c:v>
                </c:pt>
                <c:pt idx="258">
                  <c:v>10192</c:v>
                </c:pt>
                <c:pt idx="259">
                  <c:v>10964</c:v>
                </c:pt>
                <c:pt idx="260">
                  <c:v>13227</c:v>
                </c:pt>
                <c:pt idx="261">
                  <c:v>15622</c:v>
                </c:pt>
                <c:pt idx="262">
                  <c:v>15622</c:v>
                </c:pt>
                <c:pt idx="263">
                  <c:v>15622</c:v>
                </c:pt>
                <c:pt idx="264">
                  <c:v>16746</c:v>
                </c:pt>
                <c:pt idx="265">
                  <c:v>17568</c:v>
                </c:pt>
                <c:pt idx="266">
                  <c:v>17709</c:v>
                </c:pt>
                <c:pt idx="267">
                  <c:v>16915</c:v>
                </c:pt>
                <c:pt idx="268">
                  <c:v>16915</c:v>
                </c:pt>
                <c:pt idx="269">
                  <c:v>16915</c:v>
                </c:pt>
                <c:pt idx="270">
                  <c:v>16915</c:v>
                </c:pt>
                <c:pt idx="271">
                  <c:v>15672</c:v>
                </c:pt>
                <c:pt idx="272">
                  <c:v>11789</c:v>
                </c:pt>
                <c:pt idx="273">
                  <c:v>11128</c:v>
                </c:pt>
                <c:pt idx="274">
                  <c:v>8703</c:v>
                </c:pt>
                <c:pt idx="275">
                  <c:v>6621</c:v>
                </c:pt>
                <c:pt idx="276">
                  <c:v>6621</c:v>
                </c:pt>
                <c:pt idx="277">
                  <c:v>6621</c:v>
                </c:pt>
                <c:pt idx="278">
                  <c:v>6621</c:v>
                </c:pt>
                <c:pt idx="279">
                  <c:v>6124</c:v>
                </c:pt>
                <c:pt idx="280">
                  <c:v>5002</c:v>
                </c:pt>
                <c:pt idx="281">
                  <c:v>5002</c:v>
                </c:pt>
                <c:pt idx="282">
                  <c:v>4659</c:v>
                </c:pt>
                <c:pt idx="283">
                  <c:v>4659</c:v>
                </c:pt>
                <c:pt idx="284">
                  <c:v>4659</c:v>
                </c:pt>
                <c:pt idx="285">
                  <c:v>4659</c:v>
                </c:pt>
                <c:pt idx="286">
                  <c:v>4619</c:v>
                </c:pt>
                <c:pt idx="287">
                  <c:v>4477</c:v>
                </c:pt>
                <c:pt idx="288">
                  <c:v>3416</c:v>
                </c:pt>
                <c:pt idx="289">
                  <c:v>3224</c:v>
                </c:pt>
                <c:pt idx="290">
                  <c:v>3224</c:v>
                </c:pt>
                <c:pt idx="291">
                  <c:v>3224</c:v>
                </c:pt>
                <c:pt idx="292">
                  <c:v>3164</c:v>
                </c:pt>
                <c:pt idx="293">
                  <c:v>2565</c:v>
                </c:pt>
                <c:pt idx="294">
                  <c:v>2565</c:v>
                </c:pt>
                <c:pt idx="295">
                  <c:v>2565</c:v>
                </c:pt>
                <c:pt idx="296">
                  <c:v>2565</c:v>
                </c:pt>
                <c:pt idx="297">
                  <c:v>2565</c:v>
                </c:pt>
                <c:pt idx="298">
                  <c:v>2565</c:v>
                </c:pt>
                <c:pt idx="299">
                  <c:v>2565</c:v>
                </c:pt>
                <c:pt idx="300">
                  <c:v>2605</c:v>
                </c:pt>
                <c:pt idx="301">
                  <c:v>2582</c:v>
                </c:pt>
                <c:pt idx="302">
                  <c:v>2503</c:v>
                </c:pt>
                <c:pt idx="303">
                  <c:v>2503</c:v>
                </c:pt>
                <c:pt idx="304">
                  <c:v>2503</c:v>
                </c:pt>
                <c:pt idx="305">
                  <c:v>2503</c:v>
                </c:pt>
                <c:pt idx="306">
                  <c:v>2503</c:v>
                </c:pt>
                <c:pt idx="307">
                  <c:v>2503</c:v>
                </c:pt>
                <c:pt idx="308">
                  <c:v>1957</c:v>
                </c:pt>
                <c:pt idx="309">
                  <c:v>1957</c:v>
                </c:pt>
                <c:pt idx="310">
                  <c:v>2754</c:v>
                </c:pt>
                <c:pt idx="311">
                  <c:v>2754</c:v>
                </c:pt>
                <c:pt idx="312">
                  <c:v>2754</c:v>
                </c:pt>
                <c:pt idx="313">
                  <c:v>2754</c:v>
                </c:pt>
                <c:pt idx="314">
                  <c:v>2762</c:v>
                </c:pt>
                <c:pt idx="315">
                  <c:v>2835</c:v>
                </c:pt>
                <c:pt idx="316">
                  <c:v>2835</c:v>
                </c:pt>
                <c:pt idx="317">
                  <c:v>2721</c:v>
                </c:pt>
                <c:pt idx="318">
                  <c:v>2721</c:v>
                </c:pt>
                <c:pt idx="319">
                  <c:v>2721</c:v>
                </c:pt>
                <c:pt idx="320">
                  <c:v>2721</c:v>
                </c:pt>
                <c:pt idx="321">
                  <c:v>2583</c:v>
                </c:pt>
                <c:pt idx="322">
                  <c:v>2342</c:v>
                </c:pt>
                <c:pt idx="323">
                  <c:v>2198</c:v>
                </c:pt>
                <c:pt idx="324">
                  <c:v>2198</c:v>
                </c:pt>
                <c:pt idx="325">
                  <c:v>2198</c:v>
                </c:pt>
                <c:pt idx="326">
                  <c:v>1677</c:v>
                </c:pt>
                <c:pt idx="327">
                  <c:v>1677</c:v>
                </c:pt>
                <c:pt idx="328">
                  <c:v>1677</c:v>
                </c:pt>
                <c:pt idx="329">
                  <c:v>1677</c:v>
                </c:pt>
                <c:pt idx="330">
                  <c:v>1677</c:v>
                </c:pt>
                <c:pt idx="331">
                  <c:v>1677</c:v>
                </c:pt>
                <c:pt idx="332">
                  <c:v>1677</c:v>
                </c:pt>
                <c:pt idx="333">
                  <c:v>1793</c:v>
                </c:pt>
                <c:pt idx="334">
                  <c:v>1793</c:v>
                </c:pt>
                <c:pt idx="335">
                  <c:v>1793</c:v>
                </c:pt>
                <c:pt idx="336">
                  <c:v>1848</c:v>
                </c:pt>
                <c:pt idx="337">
                  <c:v>1991</c:v>
                </c:pt>
                <c:pt idx="338">
                  <c:v>1991</c:v>
                </c:pt>
                <c:pt idx="339">
                  <c:v>1991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2099</c:v>
                </c:pt>
                <c:pt idx="344">
                  <c:v>2120</c:v>
                </c:pt>
                <c:pt idx="345">
                  <c:v>2120</c:v>
                </c:pt>
                <c:pt idx="346">
                  <c:v>2120</c:v>
                </c:pt>
                <c:pt idx="347">
                  <c:v>2120</c:v>
                </c:pt>
                <c:pt idx="348">
                  <c:v>2120</c:v>
                </c:pt>
                <c:pt idx="349">
                  <c:v>2120</c:v>
                </c:pt>
                <c:pt idx="350">
                  <c:v>2120</c:v>
                </c:pt>
                <c:pt idx="351">
                  <c:v>2444</c:v>
                </c:pt>
                <c:pt idx="352">
                  <c:v>2444</c:v>
                </c:pt>
                <c:pt idx="353">
                  <c:v>2444</c:v>
                </c:pt>
                <c:pt idx="354">
                  <c:v>2444</c:v>
                </c:pt>
                <c:pt idx="355">
                  <c:v>2444</c:v>
                </c:pt>
                <c:pt idx="356">
                  <c:v>2444</c:v>
                </c:pt>
                <c:pt idx="357">
                  <c:v>2583</c:v>
                </c:pt>
                <c:pt idx="358">
                  <c:v>2683</c:v>
                </c:pt>
                <c:pt idx="359">
                  <c:v>2683</c:v>
                </c:pt>
                <c:pt idx="360">
                  <c:v>2683</c:v>
                </c:pt>
                <c:pt idx="361">
                  <c:v>2683</c:v>
                </c:pt>
                <c:pt idx="362">
                  <c:v>2683</c:v>
                </c:pt>
                <c:pt idx="363">
                  <c:v>2452</c:v>
                </c:pt>
                <c:pt idx="364">
                  <c:v>2452</c:v>
                </c:pt>
                <c:pt idx="365">
                  <c:v>2438</c:v>
                </c:pt>
                <c:pt idx="366">
                  <c:v>2438</c:v>
                </c:pt>
                <c:pt idx="367">
                  <c:v>2438</c:v>
                </c:pt>
                <c:pt idx="368">
                  <c:v>2438</c:v>
                </c:pt>
                <c:pt idx="369">
                  <c:v>2438</c:v>
                </c:pt>
                <c:pt idx="370">
                  <c:v>2149</c:v>
                </c:pt>
                <c:pt idx="371">
                  <c:v>2120</c:v>
                </c:pt>
                <c:pt idx="372">
                  <c:v>1895</c:v>
                </c:pt>
                <c:pt idx="373">
                  <c:v>1895</c:v>
                </c:pt>
                <c:pt idx="374">
                  <c:v>1895</c:v>
                </c:pt>
                <c:pt idx="375">
                  <c:v>1895</c:v>
                </c:pt>
                <c:pt idx="376">
                  <c:v>1895</c:v>
                </c:pt>
                <c:pt idx="377">
                  <c:v>1895</c:v>
                </c:pt>
                <c:pt idx="378">
                  <c:v>1895</c:v>
                </c:pt>
                <c:pt idx="379">
                  <c:v>2420</c:v>
                </c:pt>
                <c:pt idx="380">
                  <c:v>2420</c:v>
                </c:pt>
                <c:pt idx="381">
                  <c:v>2420</c:v>
                </c:pt>
                <c:pt idx="382">
                  <c:v>2420</c:v>
                </c:pt>
                <c:pt idx="383">
                  <c:v>2420</c:v>
                </c:pt>
                <c:pt idx="384">
                  <c:v>2640</c:v>
                </c:pt>
                <c:pt idx="385">
                  <c:v>2640</c:v>
                </c:pt>
                <c:pt idx="386">
                  <c:v>2760</c:v>
                </c:pt>
                <c:pt idx="387">
                  <c:v>2760</c:v>
                </c:pt>
                <c:pt idx="388">
                  <c:v>2760</c:v>
                </c:pt>
                <c:pt idx="389">
                  <c:v>2760</c:v>
                </c:pt>
                <c:pt idx="390">
                  <c:v>2760</c:v>
                </c:pt>
                <c:pt idx="391">
                  <c:v>2643</c:v>
                </c:pt>
                <c:pt idx="392">
                  <c:v>2643</c:v>
                </c:pt>
                <c:pt idx="393">
                  <c:v>2643</c:v>
                </c:pt>
                <c:pt idx="394">
                  <c:v>2643</c:v>
                </c:pt>
                <c:pt idx="395">
                  <c:v>2643</c:v>
                </c:pt>
                <c:pt idx="396">
                  <c:v>2643</c:v>
                </c:pt>
                <c:pt idx="397">
                  <c:v>2643</c:v>
                </c:pt>
                <c:pt idx="398">
                  <c:v>2759</c:v>
                </c:pt>
                <c:pt idx="399">
                  <c:v>2799</c:v>
                </c:pt>
                <c:pt idx="400">
                  <c:v>3434</c:v>
                </c:pt>
                <c:pt idx="401">
                  <c:v>3434</c:v>
                </c:pt>
                <c:pt idx="402">
                  <c:v>3434</c:v>
                </c:pt>
                <c:pt idx="403">
                  <c:v>3434</c:v>
                </c:pt>
                <c:pt idx="404">
                  <c:v>3503</c:v>
                </c:pt>
                <c:pt idx="405">
                  <c:v>3598</c:v>
                </c:pt>
                <c:pt idx="406">
                  <c:v>3598</c:v>
                </c:pt>
                <c:pt idx="407">
                  <c:v>3165</c:v>
                </c:pt>
                <c:pt idx="408">
                  <c:v>4659</c:v>
                </c:pt>
                <c:pt idx="409">
                  <c:v>4659</c:v>
                </c:pt>
                <c:pt idx="410">
                  <c:v>4659</c:v>
                </c:pt>
                <c:pt idx="411">
                  <c:v>4659</c:v>
                </c:pt>
                <c:pt idx="412">
                  <c:v>5140</c:v>
                </c:pt>
                <c:pt idx="413">
                  <c:v>5518</c:v>
                </c:pt>
                <c:pt idx="414">
                  <c:v>5518</c:v>
                </c:pt>
                <c:pt idx="415">
                  <c:v>5332</c:v>
                </c:pt>
                <c:pt idx="416">
                  <c:v>5332</c:v>
                </c:pt>
                <c:pt idx="417">
                  <c:v>5332</c:v>
                </c:pt>
                <c:pt idx="418">
                  <c:v>5332</c:v>
                </c:pt>
                <c:pt idx="419">
                  <c:v>5332</c:v>
                </c:pt>
                <c:pt idx="420">
                  <c:v>4694</c:v>
                </c:pt>
                <c:pt idx="421">
                  <c:v>4694</c:v>
                </c:pt>
                <c:pt idx="422">
                  <c:v>4665</c:v>
                </c:pt>
                <c:pt idx="423">
                  <c:v>4665</c:v>
                </c:pt>
                <c:pt idx="424">
                  <c:v>4665</c:v>
                </c:pt>
                <c:pt idx="425">
                  <c:v>3539</c:v>
                </c:pt>
                <c:pt idx="426">
                  <c:v>3539</c:v>
                </c:pt>
                <c:pt idx="427">
                  <c:v>3539</c:v>
                </c:pt>
                <c:pt idx="428">
                  <c:v>3539</c:v>
                </c:pt>
                <c:pt idx="429">
                  <c:v>3539</c:v>
                </c:pt>
                <c:pt idx="430">
                  <c:v>3539</c:v>
                </c:pt>
                <c:pt idx="431">
                  <c:v>3539</c:v>
                </c:pt>
                <c:pt idx="432">
                  <c:v>4570</c:v>
                </c:pt>
                <c:pt idx="433">
                  <c:v>3993</c:v>
                </c:pt>
                <c:pt idx="434">
                  <c:v>3904</c:v>
                </c:pt>
                <c:pt idx="435">
                  <c:v>3787</c:v>
                </c:pt>
                <c:pt idx="436">
                  <c:v>3787</c:v>
                </c:pt>
                <c:pt idx="437">
                  <c:v>3787</c:v>
                </c:pt>
                <c:pt idx="438">
                  <c:v>3787</c:v>
                </c:pt>
                <c:pt idx="439">
                  <c:v>3787</c:v>
                </c:pt>
                <c:pt idx="440">
                  <c:v>3787</c:v>
                </c:pt>
                <c:pt idx="441">
                  <c:v>3581</c:v>
                </c:pt>
                <c:pt idx="442">
                  <c:v>3581</c:v>
                </c:pt>
                <c:pt idx="443">
                  <c:v>3581</c:v>
                </c:pt>
                <c:pt idx="444">
                  <c:v>3581</c:v>
                </c:pt>
                <c:pt idx="445">
                  <c:v>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B-6645-AB21-6BEC7F0E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02191"/>
        <c:axId val="1124672655"/>
      </c:lineChart>
      <c:catAx>
        <c:axId val="10958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672655"/>
        <c:crosses val="autoZero"/>
        <c:auto val="1"/>
        <c:lblAlgn val="ctr"/>
        <c:lblOffset val="100"/>
        <c:noMultiLvlLbl val="0"/>
      </c:catAx>
      <c:valAx>
        <c:axId val="1124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80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T+E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80744293745349E-2"/>
                  <c:y val="0.48156080324330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Сезонность!$P$2:$P$16</c:f>
              <c:numCache>
                <c:formatCode>General</c:formatCode>
                <c:ptCount val="15"/>
                <c:pt idx="0">
                  <c:v>786.4885403033021</c:v>
                </c:pt>
                <c:pt idx="1">
                  <c:v>1185.4400429225459</c:v>
                </c:pt>
                <c:pt idx="2">
                  <c:v>-6624.1608531348011</c:v>
                </c:pt>
                <c:pt idx="3">
                  <c:v>-1409.3381345158227</c:v>
                </c:pt>
                <c:pt idx="4">
                  <c:v>59.055572523337815</c:v>
                </c:pt>
                <c:pt idx="5">
                  <c:v>446.37738654165719</c:v>
                </c:pt>
                <c:pt idx="6">
                  <c:v>1318.2242723132276</c:v>
                </c:pt>
                <c:pt idx="7">
                  <c:v>1880.5755267935137</c:v>
                </c:pt>
                <c:pt idx="8">
                  <c:v>2209.436996327564</c:v>
                </c:pt>
                <c:pt idx="9">
                  <c:v>3209.7328332261127</c:v>
                </c:pt>
                <c:pt idx="10">
                  <c:v>2188.1996585448433</c:v>
                </c:pt>
                <c:pt idx="11">
                  <c:v>2263.570934928754</c:v>
                </c:pt>
                <c:pt idx="12">
                  <c:v>2982.1052511786338</c:v>
                </c:pt>
                <c:pt idx="13">
                  <c:v>4352.1497203419012</c:v>
                </c:pt>
                <c:pt idx="14">
                  <c:v>-4238.5534457273943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6-6F48-AA60-9D48D9CC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93871"/>
        <c:axId val="1450736655"/>
      </c:lineChart>
      <c:catAx>
        <c:axId val="114759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736655"/>
        <c:crosses val="autoZero"/>
        <c:auto val="1"/>
        <c:lblAlgn val="ctr"/>
        <c:lblOffset val="100"/>
        <c:noMultiLvlLbl val="0"/>
      </c:catAx>
      <c:valAx>
        <c:axId val="14507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5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Xt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Xt_pred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Сезонность!$N$1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Сезонность!$N$2:$N$16</c:f>
              <c:numCache>
                <c:formatCode>General</c:formatCode>
                <c:ptCount val="15"/>
                <c:pt idx="0">
                  <c:v>3.8461538461538464E-2</c:v>
                </c:pt>
                <c:pt idx="1">
                  <c:v>412.06451612903226</c:v>
                </c:pt>
                <c:pt idx="2">
                  <c:v>1191.4666666666667</c:v>
                </c:pt>
                <c:pt idx="3">
                  <c:v>318.12903225806451</c:v>
                </c:pt>
                <c:pt idx="4">
                  <c:v>101.53333333333333</c:v>
                </c:pt>
                <c:pt idx="5">
                  <c:v>236.25806451612902</c:v>
                </c:pt>
                <c:pt idx="6">
                  <c:v>531.77419354838707</c:v>
                </c:pt>
                <c:pt idx="7">
                  <c:v>1107.2</c:v>
                </c:pt>
                <c:pt idx="8">
                  <c:v>10025.064516129032</c:v>
                </c:pt>
                <c:pt idx="9">
                  <c:v>4937.2</c:v>
                </c:pt>
                <c:pt idx="10">
                  <c:v>2230.6774193548385</c:v>
                </c:pt>
                <c:pt idx="11">
                  <c:v>2053.4516129032259</c:v>
                </c:pt>
                <c:pt idx="12">
                  <c:v>2195.655172413793</c:v>
                </c:pt>
                <c:pt idx="13">
                  <c:v>3578.7741935483873</c:v>
                </c:pt>
                <c:pt idx="14">
                  <c:v>3577.0740740740739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C645-879D-AC0D96433059}"/>
            </c:ext>
          </c:extLst>
        </c:ser>
        <c:ser>
          <c:idx val="1"/>
          <c:order val="1"/>
          <c:tx>
            <c:strRef>
              <c:f>Сезонность!$R$1</c:f>
              <c:strCache>
                <c:ptCount val="1"/>
                <c:pt idx="0">
                  <c:v>xt_pred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Сезонность!$R$2:$R$16</c:f>
              <c:numCache>
                <c:formatCode>General</c:formatCode>
                <c:ptCount val="15"/>
                <c:pt idx="0">
                  <c:v>-1562.9900787648405</c:v>
                </c:pt>
                <c:pt idx="1">
                  <c:v>-1337.9355267935136</c:v>
                </c:pt>
                <c:pt idx="2">
                  <c:v>7463.0475198014683</c:v>
                </c:pt>
                <c:pt idx="3">
                  <c:v>1586.8671667738872</c:v>
                </c:pt>
                <c:pt idx="4">
                  <c:v>113.8577608099954</c:v>
                </c:pt>
                <c:pt idx="5">
                  <c:v>73.240677974471737</c:v>
                </c:pt>
                <c:pt idx="6">
                  <c:v>-291.11007876484064</c:v>
                </c:pt>
                <c:pt idx="7">
                  <c:v>-66.055526793513764</c:v>
                </c:pt>
                <c:pt idx="8">
                  <c:v>8734.9275198014675</c:v>
                </c:pt>
                <c:pt idx="9">
                  <c:v>2858.7471667738869</c:v>
                </c:pt>
                <c:pt idx="10">
                  <c:v>1385.7377608099953</c:v>
                </c:pt>
                <c:pt idx="11">
                  <c:v>1345.1206779744716</c:v>
                </c:pt>
                <c:pt idx="12">
                  <c:v>980.76992123515925</c:v>
                </c:pt>
                <c:pt idx="13">
                  <c:v>1205.8244732064861</c:v>
                </c:pt>
                <c:pt idx="14">
                  <c:v>10006.807519801469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C645-879D-AC0D9643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951"/>
        <c:axId val="1115774959"/>
      </c:lineChart>
      <c:catAx>
        <c:axId val="108075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774959"/>
        <c:crosses val="autoZero"/>
        <c:auto val="1"/>
        <c:lblAlgn val="ctr"/>
        <c:lblOffset val="100"/>
        <c:noMultiLvlLbl val="0"/>
      </c:catAx>
      <c:valAx>
        <c:axId val="1115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755650</xdr:colOff>
      <xdr:row>5</xdr:row>
      <xdr:rowOff>120650</xdr:rowOff>
    </xdr:from>
    <xdr:to>
      <xdr:col>24</xdr:col>
      <xdr:colOff>374650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11E9A-402F-574D-AA4B-94D9364F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682145-BC55-2A40-9D0A-B3F619342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9AF095-48C2-954F-898C-7D1C6859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A2881-9EB6-B84E-8FDC-C23EEAA8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3BB3D1-4353-8A43-9EAE-9CA7AC09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29891</xdr:colOff>
      <xdr:row>0</xdr:row>
      <xdr:rowOff>21268</xdr:rowOff>
    </xdr:from>
    <xdr:to>
      <xdr:col>18</xdr:col>
      <xdr:colOff>650679</xdr:colOff>
      <xdr:row>16</xdr:row>
      <xdr:rowOff>54876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2BE0E-9323-B24A-9CE4-2BC47E56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32845</xdr:colOff>
      <xdr:row>19</xdr:row>
      <xdr:rowOff>88899</xdr:rowOff>
    </xdr:from>
    <xdr:to>
      <xdr:col>18</xdr:col>
      <xdr:colOff>677333</xdr:colOff>
      <xdr:row>36</xdr:row>
      <xdr:rowOff>87586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285FB9-502A-DB4F-8607-D1B93FC2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418142</xdr:colOff>
      <xdr:row>14</xdr:row>
      <xdr:rowOff>181649</xdr:rowOff>
    </xdr:from>
    <xdr:to>
      <xdr:col>9</xdr:col>
      <xdr:colOff>346364</xdr:colOff>
      <xdr:row>30</xdr:row>
      <xdr:rowOff>72159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C96A62-2AEE-3346-BC0B-28465831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585932</xdr:colOff>
      <xdr:row>18</xdr:row>
      <xdr:rowOff>136525</xdr:rowOff>
    </xdr:from>
    <xdr:to>
      <xdr:col>13</xdr:col>
      <xdr:colOff>583046</xdr:colOff>
      <xdr:row>32</xdr:row>
      <xdr:rowOff>51088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EE6EB5-4BD8-6249-B9C4-884B10F1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23E-17E8-A946-9A34-4AB9050A404F}">
  <dimension ref="A1:BG450"/>
  <sheetViews>
    <sheetView workbookViewId="0">
      <selection activeCell="B1" sqref="B1"/>
    </sheetView>
  </sheetViews>
  <sheetFormatPr baseColWidth="10" defaultRowHeight="16" x14ac:dyDescent="0.2"/>
  <cols>
    <col min="7" max="7" width="16.5" customWidth="1"/>
    <col min="11" max="11" width="14.1640625" customWidth="1"/>
    <col min="12" max="12" width="16.5" customWidth="1"/>
  </cols>
  <sheetData>
    <row r="1" spans="1:59" ht="15" x14ac:dyDescent="0.2">
      <c r="A1" s="1" t="s">
        <v>453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1" t="s">
        <v>473</v>
      </c>
      <c r="V1" s="1" t="s">
        <v>474</v>
      </c>
      <c r="W1" s="1" t="s">
        <v>475</v>
      </c>
      <c r="X1" s="1" t="s">
        <v>476</v>
      </c>
      <c r="Y1" s="1" t="s">
        <v>477</v>
      </c>
      <c r="Z1" s="1" t="s">
        <v>478</v>
      </c>
      <c r="AA1" s="1" t="s">
        <v>479</v>
      </c>
      <c r="AB1" s="1" t="s">
        <v>480</v>
      </c>
      <c r="AC1" s="1" t="s">
        <v>481</v>
      </c>
      <c r="AD1" s="1" t="s">
        <v>482</v>
      </c>
      <c r="AE1" s="1" t="s">
        <v>483</v>
      </c>
      <c r="AF1" s="1" t="s">
        <v>484</v>
      </c>
      <c r="AG1" s="1" t="s">
        <v>485</v>
      </c>
      <c r="AH1" s="1" t="s">
        <v>486</v>
      </c>
      <c r="AI1" s="1" t="s">
        <v>487</v>
      </c>
      <c r="AJ1" s="1" t="s">
        <v>488</v>
      </c>
      <c r="AK1" s="1" t="s">
        <v>489</v>
      </c>
      <c r="AL1" s="1" t="s">
        <v>490</v>
      </c>
      <c r="AM1" s="1" t="s">
        <v>491</v>
      </c>
      <c r="AN1" s="1" t="s">
        <v>492</v>
      </c>
      <c r="AO1" s="1" t="s">
        <v>493</v>
      </c>
      <c r="AP1" s="1" t="s">
        <v>494</v>
      </c>
      <c r="AQ1" s="1" t="s">
        <v>495</v>
      </c>
      <c r="AR1" s="1" t="s">
        <v>496</v>
      </c>
      <c r="AS1" s="1" t="s">
        <v>497</v>
      </c>
      <c r="AT1" s="1" t="s">
        <v>498</v>
      </c>
      <c r="AU1" s="1" t="s">
        <v>499</v>
      </c>
      <c r="AV1" s="1" t="s">
        <v>500</v>
      </c>
      <c r="AW1" s="1" t="s">
        <v>501</v>
      </c>
      <c r="AX1" s="1" t="s">
        <v>502</v>
      </c>
      <c r="AY1" s="1" t="s">
        <v>503</v>
      </c>
      <c r="AZ1" s="1" t="s">
        <v>504</v>
      </c>
      <c r="BA1" s="1" t="s">
        <v>505</v>
      </c>
      <c r="BB1" s="1" t="s">
        <v>506</v>
      </c>
      <c r="BC1" s="1" t="s">
        <v>507</v>
      </c>
      <c r="BD1" s="1" t="s">
        <v>508</v>
      </c>
      <c r="BE1" s="1" t="s">
        <v>509</v>
      </c>
      <c r="BF1" s="1" t="s">
        <v>510</v>
      </c>
      <c r="BG1" s="1" t="s">
        <v>511</v>
      </c>
    </row>
    <row r="2" spans="1:59" x14ac:dyDescent="0.2">
      <c r="A2" t="s">
        <v>0</v>
      </c>
      <c r="B2" t="s">
        <v>1</v>
      </c>
      <c r="C2" t="s">
        <v>2</v>
      </c>
      <c r="D2" t="s">
        <v>3</v>
      </c>
      <c r="E2">
        <v>1</v>
      </c>
      <c r="F2">
        <v>1</v>
      </c>
      <c r="K2">
        <v>8.5999999999999993E-2</v>
      </c>
      <c r="L2">
        <v>8.5999999999999993E-2</v>
      </c>
      <c r="AR2">
        <v>11.11</v>
      </c>
      <c r="AS2">
        <v>11589616</v>
      </c>
      <c r="AT2">
        <v>375.56400000000002</v>
      </c>
      <c r="AU2">
        <v>41.8</v>
      </c>
      <c r="AV2">
        <v>18.571000000000002</v>
      </c>
      <c r="AW2">
        <v>12.849</v>
      </c>
      <c r="AX2">
        <v>42658.576000000001</v>
      </c>
      <c r="AY2">
        <v>0.2</v>
      </c>
      <c r="AZ2">
        <v>114.898</v>
      </c>
      <c r="BA2">
        <v>4.29</v>
      </c>
      <c r="BB2">
        <v>25.1</v>
      </c>
      <c r="BC2">
        <v>31.4</v>
      </c>
      <c r="BE2">
        <v>5.64</v>
      </c>
      <c r="BF2">
        <v>81.63</v>
      </c>
      <c r="BG2">
        <v>0.93100000000000005</v>
      </c>
    </row>
    <row r="3" spans="1:59" x14ac:dyDescent="0.2">
      <c r="A3" t="s">
        <v>0</v>
      </c>
      <c r="B3" t="s">
        <v>1</v>
      </c>
      <c r="C3" t="s">
        <v>2</v>
      </c>
      <c r="D3" t="s">
        <v>4</v>
      </c>
      <c r="E3">
        <v>1</v>
      </c>
      <c r="F3">
        <v>0</v>
      </c>
      <c r="K3">
        <v>8.5999999999999993E-2</v>
      </c>
      <c r="L3">
        <v>0</v>
      </c>
      <c r="AR3">
        <v>11.11</v>
      </c>
      <c r="AS3">
        <v>11589616</v>
      </c>
      <c r="AT3">
        <v>375.56400000000002</v>
      </c>
      <c r="AU3">
        <v>41.8</v>
      </c>
      <c r="AV3">
        <v>18.571000000000002</v>
      </c>
      <c r="AW3">
        <v>12.849</v>
      </c>
      <c r="AX3">
        <v>42658.576000000001</v>
      </c>
      <c r="AY3">
        <v>0.2</v>
      </c>
      <c r="AZ3">
        <v>114.898</v>
      </c>
      <c r="BA3">
        <v>4.29</v>
      </c>
      <c r="BB3">
        <v>25.1</v>
      </c>
      <c r="BC3">
        <v>31.4</v>
      </c>
      <c r="BE3">
        <v>5.64</v>
      </c>
      <c r="BF3">
        <v>81.63</v>
      </c>
      <c r="BG3">
        <v>0.93100000000000005</v>
      </c>
    </row>
    <row r="4" spans="1:59" x14ac:dyDescent="0.2">
      <c r="A4" t="s">
        <v>0</v>
      </c>
      <c r="B4" t="s">
        <v>1</v>
      </c>
      <c r="C4" t="s">
        <v>2</v>
      </c>
      <c r="D4" t="s">
        <v>5</v>
      </c>
      <c r="E4">
        <v>1</v>
      </c>
      <c r="F4">
        <v>0</v>
      </c>
      <c r="K4">
        <v>8.5999999999999993E-2</v>
      </c>
      <c r="L4">
        <v>0</v>
      </c>
      <c r="AR4">
        <v>11.11</v>
      </c>
      <c r="AS4">
        <v>11589616</v>
      </c>
      <c r="AT4">
        <v>375.56400000000002</v>
      </c>
      <c r="AU4">
        <v>41.8</v>
      </c>
      <c r="AV4">
        <v>18.571000000000002</v>
      </c>
      <c r="AW4">
        <v>12.849</v>
      </c>
      <c r="AX4">
        <v>42658.576000000001</v>
      </c>
      <c r="AY4">
        <v>0.2</v>
      </c>
      <c r="AZ4">
        <v>114.898</v>
      </c>
      <c r="BA4">
        <v>4.29</v>
      </c>
      <c r="BB4">
        <v>25.1</v>
      </c>
      <c r="BC4">
        <v>31.4</v>
      </c>
      <c r="BE4">
        <v>5.64</v>
      </c>
      <c r="BF4">
        <v>81.63</v>
      </c>
      <c r="BG4">
        <v>0.93100000000000005</v>
      </c>
    </row>
    <row r="5" spans="1:59" x14ac:dyDescent="0.2">
      <c r="A5" t="s">
        <v>0</v>
      </c>
      <c r="B5" t="s">
        <v>1</v>
      </c>
      <c r="C5" t="s">
        <v>2</v>
      </c>
      <c r="D5" t="s">
        <v>6</v>
      </c>
      <c r="E5">
        <v>1</v>
      </c>
      <c r="F5">
        <v>0</v>
      </c>
      <c r="K5">
        <v>8.5999999999999993E-2</v>
      </c>
      <c r="L5">
        <v>0</v>
      </c>
      <c r="AR5">
        <v>11.11</v>
      </c>
      <c r="AS5">
        <v>11589616</v>
      </c>
      <c r="AT5">
        <v>375.56400000000002</v>
      </c>
      <c r="AU5">
        <v>41.8</v>
      </c>
      <c r="AV5">
        <v>18.571000000000002</v>
      </c>
      <c r="AW5">
        <v>12.849</v>
      </c>
      <c r="AX5">
        <v>42658.576000000001</v>
      </c>
      <c r="AY5">
        <v>0.2</v>
      </c>
      <c r="AZ5">
        <v>114.898</v>
      </c>
      <c r="BA5">
        <v>4.29</v>
      </c>
      <c r="BB5">
        <v>25.1</v>
      </c>
      <c r="BC5">
        <v>31.4</v>
      </c>
      <c r="BE5">
        <v>5.64</v>
      </c>
      <c r="BF5">
        <v>81.63</v>
      </c>
      <c r="BG5">
        <v>0.93100000000000005</v>
      </c>
    </row>
    <row r="6" spans="1:59" x14ac:dyDescent="0.2">
      <c r="A6" t="s">
        <v>0</v>
      </c>
      <c r="B6" t="s">
        <v>1</v>
      </c>
      <c r="C6" t="s">
        <v>2</v>
      </c>
      <c r="D6" t="s">
        <v>7</v>
      </c>
      <c r="E6">
        <v>1</v>
      </c>
      <c r="F6">
        <v>0</v>
      </c>
      <c r="K6">
        <v>8.5999999999999993E-2</v>
      </c>
      <c r="L6">
        <v>0</v>
      </c>
      <c r="AR6">
        <v>11.11</v>
      </c>
      <c r="AS6">
        <v>11589616</v>
      </c>
      <c r="AT6">
        <v>375.56400000000002</v>
      </c>
      <c r="AU6">
        <v>41.8</v>
      </c>
      <c r="AV6">
        <v>18.571000000000002</v>
      </c>
      <c r="AW6">
        <v>12.849</v>
      </c>
      <c r="AX6">
        <v>42658.576000000001</v>
      </c>
      <c r="AY6">
        <v>0.2</v>
      </c>
      <c r="AZ6">
        <v>114.898</v>
      </c>
      <c r="BA6">
        <v>4.29</v>
      </c>
      <c r="BB6">
        <v>25.1</v>
      </c>
      <c r="BC6">
        <v>31.4</v>
      </c>
      <c r="BE6">
        <v>5.64</v>
      </c>
      <c r="BF6">
        <v>81.63</v>
      </c>
      <c r="BG6">
        <v>0.93100000000000005</v>
      </c>
    </row>
    <row r="7" spans="1:59" x14ac:dyDescent="0.2">
      <c r="A7" t="s">
        <v>0</v>
      </c>
      <c r="B7" t="s">
        <v>1</v>
      </c>
      <c r="C7" t="s">
        <v>2</v>
      </c>
      <c r="D7" t="s">
        <v>8</v>
      </c>
      <c r="E7">
        <v>1</v>
      </c>
      <c r="F7">
        <v>0</v>
      </c>
      <c r="G7">
        <v>0.14299999999999999</v>
      </c>
      <c r="J7">
        <v>0</v>
      </c>
      <c r="K7">
        <v>8.5999999999999993E-2</v>
      </c>
      <c r="L7">
        <v>0</v>
      </c>
      <c r="M7">
        <v>1.2E-2</v>
      </c>
      <c r="P7">
        <v>0</v>
      </c>
      <c r="AR7">
        <v>11.11</v>
      </c>
      <c r="AS7">
        <v>11589616</v>
      </c>
      <c r="AT7">
        <v>375.56400000000002</v>
      </c>
      <c r="AU7">
        <v>41.8</v>
      </c>
      <c r="AV7">
        <v>18.571000000000002</v>
      </c>
      <c r="AW7">
        <v>12.849</v>
      </c>
      <c r="AX7">
        <v>42658.576000000001</v>
      </c>
      <c r="AY7">
        <v>0.2</v>
      </c>
      <c r="AZ7">
        <v>114.898</v>
      </c>
      <c r="BA7">
        <v>4.29</v>
      </c>
      <c r="BB7">
        <v>25.1</v>
      </c>
      <c r="BC7">
        <v>31.4</v>
      </c>
      <c r="BE7">
        <v>5.64</v>
      </c>
      <c r="BF7">
        <v>81.63</v>
      </c>
      <c r="BG7">
        <v>0.93100000000000005</v>
      </c>
    </row>
    <row r="8" spans="1:59" x14ac:dyDescent="0.2">
      <c r="A8" t="s">
        <v>0</v>
      </c>
      <c r="B8" t="s">
        <v>1</v>
      </c>
      <c r="C8" t="s">
        <v>2</v>
      </c>
      <c r="D8" t="s">
        <v>9</v>
      </c>
      <c r="E8">
        <v>1</v>
      </c>
      <c r="F8">
        <v>0</v>
      </c>
      <c r="G8">
        <v>0.14299999999999999</v>
      </c>
      <c r="J8">
        <v>0</v>
      </c>
      <c r="K8">
        <v>8.5999999999999993E-2</v>
      </c>
      <c r="L8">
        <v>0</v>
      </c>
      <c r="M8">
        <v>1.2E-2</v>
      </c>
      <c r="P8">
        <v>0</v>
      </c>
      <c r="AR8">
        <v>11.11</v>
      </c>
      <c r="AS8">
        <v>11589616</v>
      </c>
      <c r="AT8">
        <v>375.56400000000002</v>
      </c>
      <c r="AU8">
        <v>41.8</v>
      </c>
      <c r="AV8">
        <v>18.571000000000002</v>
      </c>
      <c r="AW8">
        <v>12.849</v>
      </c>
      <c r="AX8">
        <v>42658.576000000001</v>
      </c>
      <c r="AY8">
        <v>0.2</v>
      </c>
      <c r="AZ8">
        <v>114.898</v>
      </c>
      <c r="BA8">
        <v>4.29</v>
      </c>
      <c r="BB8">
        <v>25.1</v>
      </c>
      <c r="BC8">
        <v>31.4</v>
      </c>
      <c r="BE8">
        <v>5.64</v>
      </c>
      <c r="BF8">
        <v>81.63</v>
      </c>
      <c r="BG8">
        <v>0.93100000000000005</v>
      </c>
    </row>
    <row r="9" spans="1:59" x14ac:dyDescent="0.2">
      <c r="A9" t="s">
        <v>0</v>
      </c>
      <c r="B9" t="s">
        <v>1</v>
      </c>
      <c r="C9" t="s">
        <v>2</v>
      </c>
      <c r="D9" t="s">
        <v>10</v>
      </c>
      <c r="E9">
        <v>1</v>
      </c>
      <c r="F9">
        <v>0</v>
      </c>
      <c r="G9">
        <v>0</v>
      </c>
      <c r="J9">
        <v>0</v>
      </c>
      <c r="K9">
        <v>8.5999999999999993E-2</v>
      </c>
      <c r="L9">
        <v>0</v>
      </c>
      <c r="M9">
        <v>0</v>
      </c>
      <c r="P9">
        <v>0</v>
      </c>
      <c r="AR9">
        <v>11.11</v>
      </c>
      <c r="AS9">
        <v>11589616</v>
      </c>
      <c r="AT9">
        <v>375.56400000000002</v>
      </c>
      <c r="AU9">
        <v>41.8</v>
      </c>
      <c r="AV9">
        <v>18.571000000000002</v>
      </c>
      <c r="AW9">
        <v>12.849</v>
      </c>
      <c r="AX9">
        <v>42658.576000000001</v>
      </c>
      <c r="AY9">
        <v>0.2</v>
      </c>
      <c r="AZ9">
        <v>114.898</v>
      </c>
      <c r="BA9">
        <v>4.29</v>
      </c>
      <c r="BB9">
        <v>25.1</v>
      </c>
      <c r="BC9">
        <v>31.4</v>
      </c>
      <c r="BE9">
        <v>5.64</v>
      </c>
      <c r="BF9">
        <v>81.63</v>
      </c>
      <c r="BG9">
        <v>0.93100000000000005</v>
      </c>
    </row>
    <row r="10" spans="1:59" x14ac:dyDescent="0.2">
      <c r="A10" t="s">
        <v>0</v>
      </c>
      <c r="B10" t="s">
        <v>1</v>
      </c>
      <c r="C10" t="s">
        <v>2</v>
      </c>
      <c r="D10" t="s">
        <v>11</v>
      </c>
      <c r="E10">
        <v>1</v>
      </c>
      <c r="F10">
        <v>0</v>
      </c>
      <c r="G10">
        <v>0</v>
      </c>
      <c r="J10">
        <v>0</v>
      </c>
      <c r="K10">
        <v>8.5999999999999993E-2</v>
      </c>
      <c r="L10">
        <v>0</v>
      </c>
      <c r="M10">
        <v>0</v>
      </c>
      <c r="P10">
        <v>0</v>
      </c>
      <c r="AR10">
        <v>11.11</v>
      </c>
      <c r="AS10">
        <v>11589616</v>
      </c>
      <c r="AT10">
        <v>375.56400000000002</v>
      </c>
      <c r="AU10">
        <v>41.8</v>
      </c>
      <c r="AV10">
        <v>18.571000000000002</v>
      </c>
      <c r="AW10">
        <v>12.849</v>
      </c>
      <c r="AX10">
        <v>42658.576000000001</v>
      </c>
      <c r="AY10">
        <v>0.2</v>
      </c>
      <c r="AZ10">
        <v>114.898</v>
      </c>
      <c r="BA10">
        <v>4.29</v>
      </c>
      <c r="BB10">
        <v>25.1</v>
      </c>
      <c r="BC10">
        <v>31.4</v>
      </c>
      <c r="BE10">
        <v>5.64</v>
      </c>
      <c r="BF10">
        <v>81.63</v>
      </c>
      <c r="BG10">
        <v>0.93100000000000005</v>
      </c>
    </row>
    <row r="11" spans="1:59" x14ac:dyDescent="0.2">
      <c r="A11" t="s">
        <v>0</v>
      </c>
      <c r="B11" t="s">
        <v>1</v>
      </c>
      <c r="C11" t="s">
        <v>2</v>
      </c>
      <c r="D11" t="s">
        <v>12</v>
      </c>
      <c r="E11">
        <v>1</v>
      </c>
      <c r="F11">
        <v>0</v>
      </c>
      <c r="G11">
        <v>0</v>
      </c>
      <c r="J11">
        <v>0</v>
      </c>
      <c r="K11">
        <v>8.5999999999999993E-2</v>
      </c>
      <c r="L11">
        <v>0</v>
      </c>
      <c r="M11">
        <v>0</v>
      </c>
      <c r="P11">
        <v>0</v>
      </c>
      <c r="AR11">
        <v>11.11</v>
      </c>
      <c r="AS11">
        <v>11589616</v>
      </c>
      <c r="AT11">
        <v>375.56400000000002</v>
      </c>
      <c r="AU11">
        <v>41.8</v>
      </c>
      <c r="AV11">
        <v>18.571000000000002</v>
      </c>
      <c r="AW11">
        <v>12.849</v>
      </c>
      <c r="AX11">
        <v>42658.576000000001</v>
      </c>
      <c r="AY11">
        <v>0.2</v>
      </c>
      <c r="AZ11">
        <v>114.898</v>
      </c>
      <c r="BA11">
        <v>4.29</v>
      </c>
      <c r="BB11">
        <v>25.1</v>
      </c>
      <c r="BC11">
        <v>31.4</v>
      </c>
      <c r="BE11">
        <v>5.64</v>
      </c>
      <c r="BF11">
        <v>81.63</v>
      </c>
      <c r="BG11">
        <v>0.93100000000000005</v>
      </c>
    </row>
    <row r="12" spans="1:59" x14ac:dyDescent="0.2">
      <c r="A12" t="s">
        <v>0</v>
      </c>
      <c r="B12" t="s">
        <v>1</v>
      </c>
      <c r="C12" t="s">
        <v>2</v>
      </c>
      <c r="D12" t="s">
        <v>13</v>
      </c>
      <c r="E12">
        <v>1</v>
      </c>
      <c r="F12">
        <v>0</v>
      </c>
      <c r="G12">
        <v>0</v>
      </c>
      <c r="J12">
        <v>0</v>
      </c>
      <c r="K12">
        <v>8.5999999999999993E-2</v>
      </c>
      <c r="L12">
        <v>0</v>
      </c>
      <c r="M12">
        <v>0</v>
      </c>
      <c r="P12">
        <v>0</v>
      </c>
      <c r="AR12">
        <v>11.11</v>
      </c>
      <c r="AS12">
        <v>11589616</v>
      </c>
      <c r="AT12">
        <v>375.56400000000002</v>
      </c>
      <c r="AU12">
        <v>41.8</v>
      </c>
      <c r="AV12">
        <v>18.571000000000002</v>
      </c>
      <c r="AW12">
        <v>12.849</v>
      </c>
      <c r="AX12">
        <v>42658.576000000001</v>
      </c>
      <c r="AY12">
        <v>0.2</v>
      </c>
      <c r="AZ12">
        <v>114.898</v>
      </c>
      <c r="BA12">
        <v>4.29</v>
      </c>
      <c r="BB12">
        <v>25.1</v>
      </c>
      <c r="BC12">
        <v>31.4</v>
      </c>
      <c r="BE12">
        <v>5.64</v>
      </c>
      <c r="BF12">
        <v>81.63</v>
      </c>
      <c r="BG12">
        <v>0.93100000000000005</v>
      </c>
    </row>
    <row r="13" spans="1:59" x14ac:dyDescent="0.2">
      <c r="A13" t="s">
        <v>0</v>
      </c>
      <c r="B13" t="s">
        <v>1</v>
      </c>
      <c r="C13" t="s">
        <v>2</v>
      </c>
      <c r="D13" t="s">
        <v>14</v>
      </c>
      <c r="E13">
        <v>1</v>
      </c>
      <c r="F13">
        <v>0</v>
      </c>
      <c r="G13">
        <v>0</v>
      </c>
      <c r="J13">
        <v>0</v>
      </c>
      <c r="K13">
        <v>8.5999999999999993E-2</v>
      </c>
      <c r="L13">
        <v>0</v>
      </c>
      <c r="M13">
        <v>0</v>
      </c>
      <c r="P13">
        <v>0</v>
      </c>
      <c r="AR13">
        <v>11.11</v>
      </c>
      <c r="AS13">
        <v>11589616</v>
      </c>
      <c r="AT13">
        <v>375.56400000000002</v>
      </c>
      <c r="AU13">
        <v>41.8</v>
      </c>
      <c r="AV13">
        <v>18.571000000000002</v>
      </c>
      <c r="AW13">
        <v>12.849</v>
      </c>
      <c r="AX13">
        <v>42658.576000000001</v>
      </c>
      <c r="AY13">
        <v>0.2</v>
      </c>
      <c r="AZ13">
        <v>114.898</v>
      </c>
      <c r="BA13">
        <v>4.29</v>
      </c>
      <c r="BB13">
        <v>25.1</v>
      </c>
      <c r="BC13">
        <v>31.4</v>
      </c>
      <c r="BE13">
        <v>5.64</v>
      </c>
      <c r="BF13">
        <v>81.63</v>
      </c>
      <c r="BG13">
        <v>0.93100000000000005</v>
      </c>
    </row>
    <row r="14" spans="1:59" x14ac:dyDescent="0.2">
      <c r="A14" t="s">
        <v>0</v>
      </c>
      <c r="B14" t="s">
        <v>1</v>
      </c>
      <c r="C14" t="s">
        <v>2</v>
      </c>
      <c r="D14" t="s">
        <v>15</v>
      </c>
      <c r="E14">
        <v>1</v>
      </c>
      <c r="F14">
        <v>0</v>
      </c>
      <c r="G14">
        <v>0</v>
      </c>
      <c r="J14">
        <v>0</v>
      </c>
      <c r="K14">
        <v>8.5999999999999993E-2</v>
      </c>
      <c r="L14">
        <v>0</v>
      </c>
      <c r="M14">
        <v>0</v>
      </c>
      <c r="P14">
        <v>0</v>
      </c>
      <c r="AR14">
        <v>11.11</v>
      </c>
      <c r="AS14">
        <v>11589616</v>
      </c>
      <c r="AT14">
        <v>375.56400000000002</v>
      </c>
      <c r="AU14">
        <v>41.8</v>
      </c>
      <c r="AV14">
        <v>18.571000000000002</v>
      </c>
      <c r="AW14">
        <v>12.849</v>
      </c>
      <c r="AX14">
        <v>42658.576000000001</v>
      </c>
      <c r="AY14">
        <v>0.2</v>
      </c>
      <c r="AZ14">
        <v>114.898</v>
      </c>
      <c r="BA14">
        <v>4.29</v>
      </c>
      <c r="BB14">
        <v>25.1</v>
      </c>
      <c r="BC14">
        <v>31.4</v>
      </c>
      <c r="BE14">
        <v>5.64</v>
      </c>
      <c r="BF14">
        <v>81.63</v>
      </c>
      <c r="BG14">
        <v>0.93100000000000005</v>
      </c>
    </row>
    <row r="15" spans="1:59" x14ac:dyDescent="0.2">
      <c r="A15" t="s">
        <v>0</v>
      </c>
      <c r="B15" t="s">
        <v>1</v>
      </c>
      <c r="C15" t="s">
        <v>2</v>
      </c>
      <c r="D15" t="s">
        <v>16</v>
      </c>
      <c r="E15">
        <v>1</v>
      </c>
      <c r="F15">
        <v>0</v>
      </c>
      <c r="G15">
        <v>0</v>
      </c>
      <c r="J15">
        <v>0</v>
      </c>
      <c r="K15">
        <v>8.5999999999999993E-2</v>
      </c>
      <c r="L15">
        <v>0</v>
      </c>
      <c r="M15">
        <v>0</v>
      </c>
      <c r="P15">
        <v>0</v>
      </c>
      <c r="AR15">
        <v>11.11</v>
      </c>
      <c r="AS15">
        <v>11589616</v>
      </c>
      <c r="AT15">
        <v>375.56400000000002</v>
      </c>
      <c r="AU15">
        <v>41.8</v>
      </c>
      <c r="AV15">
        <v>18.571000000000002</v>
      </c>
      <c r="AW15">
        <v>12.849</v>
      </c>
      <c r="AX15">
        <v>42658.576000000001</v>
      </c>
      <c r="AY15">
        <v>0.2</v>
      </c>
      <c r="AZ15">
        <v>114.898</v>
      </c>
      <c r="BA15">
        <v>4.29</v>
      </c>
      <c r="BB15">
        <v>25.1</v>
      </c>
      <c r="BC15">
        <v>31.4</v>
      </c>
      <c r="BE15">
        <v>5.64</v>
      </c>
      <c r="BF15">
        <v>81.63</v>
      </c>
      <c r="BG15">
        <v>0.93100000000000005</v>
      </c>
    </row>
    <row r="16" spans="1:59" x14ac:dyDescent="0.2">
      <c r="A16" t="s">
        <v>0</v>
      </c>
      <c r="B16" t="s">
        <v>1</v>
      </c>
      <c r="C16" t="s">
        <v>2</v>
      </c>
      <c r="D16" t="s">
        <v>17</v>
      </c>
      <c r="E16">
        <v>1</v>
      </c>
      <c r="F16">
        <v>0</v>
      </c>
      <c r="G16">
        <v>0</v>
      </c>
      <c r="J16">
        <v>0</v>
      </c>
      <c r="K16">
        <v>8.5999999999999993E-2</v>
      </c>
      <c r="L16">
        <v>0</v>
      </c>
      <c r="M16">
        <v>0</v>
      </c>
      <c r="P16">
        <v>0</v>
      </c>
      <c r="AR16">
        <v>11.11</v>
      </c>
      <c r="AS16">
        <v>11589616</v>
      </c>
      <c r="AT16">
        <v>375.56400000000002</v>
      </c>
      <c r="AU16">
        <v>41.8</v>
      </c>
      <c r="AV16">
        <v>18.571000000000002</v>
      </c>
      <c r="AW16">
        <v>12.849</v>
      </c>
      <c r="AX16">
        <v>42658.576000000001</v>
      </c>
      <c r="AY16">
        <v>0.2</v>
      </c>
      <c r="AZ16">
        <v>114.898</v>
      </c>
      <c r="BA16">
        <v>4.29</v>
      </c>
      <c r="BB16">
        <v>25.1</v>
      </c>
      <c r="BC16">
        <v>31.4</v>
      </c>
      <c r="BE16">
        <v>5.64</v>
      </c>
      <c r="BF16">
        <v>81.63</v>
      </c>
      <c r="BG16">
        <v>0.93100000000000005</v>
      </c>
    </row>
    <row r="17" spans="1:59" x14ac:dyDescent="0.2">
      <c r="A17" t="s">
        <v>0</v>
      </c>
      <c r="B17" t="s">
        <v>1</v>
      </c>
      <c r="C17" t="s">
        <v>2</v>
      </c>
      <c r="D17" t="s">
        <v>18</v>
      </c>
      <c r="E17">
        <v>1</v>
      </c>
      <c r="F17">
        <v>0</v>
      </c>
      <c r="G17">
        <v>0</v>
      </c>
      <c r="J17">
        <v>0</v>
      </c>
      <c r="K17">
        <v>8.5999999999999993E-2</v>
      </c>
      <c r="L17">
        <v>0</v>
      </c>
      <c r="M17">
        <v>0</v>
      </c>
      <c r="P17">
        <v>0</v>
      </c>
      <c r="AR17">
        <v>11.11</v>
      </c>
      <c r="AS17">
        <v>11589616</v>
      </c>
      <c r="AT17">
        <v>375.56400000000002</v>
      </c>
      <c r="AU17">
        <v>41.8</v>
      </c>
      <c r="AV17">
        <v>18.571000000000002</v>
      </c>
      <c r="AW17">
        <v>12.849</v>
      </c>
      <c r="AX17">
        <v>42658.576000000001</v>
      </c>
      <c r="AY17">
        <v>0.2</v>
      </c>
      <c r="AZ17">
        <v>114.898</v>
      </c>
      <c r="BA17">
        <v>4.29</v>
      </c>
      <c r="BB17">
        <v>25.1</v>
      </c>
      <c r="BC17">
        <v>31.4</v>
      </c>
      <c r="BE17">
        <v>5.64</v>
      </c>
      <c r="BF17">
        <v>81.63</v>
      </c>
      <c r="BG17">
        <v>0.93100000000000005</v>
      </c>
    </row>
    <row r="18" spans="1:59" x14ac:dyDescent="0.2">
      <c r="A18" t="s">
        <v>0</v>
      </c>
      <c r="B18" t="s">
        <v>1</v>
      </c>
      <c r="C18" t="s">
        <v>2</v>
      </c>
      <c r="D18" t="s">
        <v>19</v>
      </c>
      <c r="E18">
        <v>1</v>
      </c>
      <c r="F18">
        <v>0</v>
      </c>
      <c r="G18">
        <v>0</v>
      </c>
      <c r="J18">
        <v>0</v>
      </c>
      <c r="K18">
        <v>8.5999999999999993E-2</v>
      </c>
      <c r="L18">
        <v>0</v>
      </c>
      <c r="M18">
        <v>0</v>
      </c>
      <c r="P18">
        <v>0</v>
      </c>
      <c r="AR18">
        <v>11.11</v>
      </c>
      <c r="AS18">
        <v>11589616</v>
      </c>
      <c r="AT18">
        <v>375.56400000000002</v>
      </c>
      <c r="AU18">
        <v>41.8</v>
      </c>
      <c r="AV18">
        <v>18.571000000000002</v>
      </c>
      <c r="AW18">
        <v>12.849</v>
      </c>
      <c r="AX18">
        <v>42658.576000000001</v>
      </c>
      <c r="AY18">
        <v>0.2</v>
      </c>
      <c r="AZ18">
        <v>114.898</v>
      </c>
      <c r="BA18">
        <v>4.29</v>
      </c>
      <c r="BB18">
        <v>25.1</v>
      </c>
      <c r="BC18">
        <v>31.4</v>
      </c>
      <c r="BE18">
        <v>5.64</v>
      </c>
      <c r="BF18">
        <v>81.63</v>
      </c>
      <c r="BG18">
        <v>0.93100000000000005</v>
      </c>
    </row>
    <row r="19" spans="1:59" x14ac:dyDescent="0.2">
      <c r="A19" t="s">
        <v>0</v>
      </c>
      <c r="B19" t="s">
        <v>1</v>
      </c>
      <c r="C19" t="s">
        <v>2</v>
      </c>
      <c r="D19" t="s">
        <v>20</v>
      </c>
      <c r="E19">
        <v>1</v>
      </c>
      <c r="F19">
        <v>0</v>
      </c>
      <c r="G19">
        <v>0</v>
      </c>
      <c r="J19">
        <v>0</v>
      </c>
      <c r="K19">
        <v>8.5999999999999993E-2</v>
      </c>
      <c r="L19">
        <v>0</v>
      </c>
      <c r="M19">
        <v>0</v>
      </c>
      <c r="P19">
        <v>0</v>
      </c>
      <c r="AR19">
        <v>11.11</v>
      </c>
      <c r="AS19">
        <v>11589616</v>
      </c>
      <c r="AT19">
        <v>375.56400000000002</v>
      </c>
      <c r="AU19">
        <v>41.8</v>
      </c>
      <c r="AV19">
        <v>18.571000000000002</v>
      </c>
      <c r="AW19">
        <v>12.849</v>
      </c>
      <c r="AX19">
        <v>42658.576000000001</v>
      </c>
      <c r="AY19">
        <v>0.2</v>
      </c>
      <c r="AZ19">
        <v>114.898</v>
      </c>
      <c r="BA19">
        <v>4.29</v>
      </c>
      <c r="BB19">
        <v>25.1</v>
      </c>
      <c r="BC19">
        <v>31.4</v>
      </c>
      <c r="BE19">
        <v>5.64</v>
      </c>
      <c r="BF19">
        <v>81.63</v>
      </c>
      <c r="BG19">
        <v>0.93100000000000005</v>
      </c>
    </row>
    <row r="20" spans="1:59" x14ac:dyDescent="0.2">
      <c r="A20" t="s">
        <v>0</v>
      </c>
      <c r="B20" t="s">
        <v>1</v>
      </c>
      <c r="C20" t="s">
        <v>2</v>
      </c>
      <c r="D20" t="s">
        <v>21</v>
      </c>
      <c r="E20">
        <v>1</v>
      </c>
      <c r="F20">
        <v>0</v>
      </c>
      <c r="G20">
        <v>0</v>
      </c>
      <c r="J20">
        <v>0</v>
      </c>
      <c r="K20">
        <v>8.5999999999999993E-2</v>
      </c>
      <c r="L20">
        <v>0</v>
      </c>
      <c r="M20">
        <v>0</v>
      </c>
      <c r="P20">
        <v>0</v>
      </c>
      <c r="AR20">
        <v>11.11</v>
      </c>
      <c r="AS20">
        <v>11589616</v>
      </c>
      <c r="AT20">
        <v>375.56400000000002</v>
      </c>
      <c r="AU20">
        <v>41.8</v>
      </c>
      <c r="AV20">
        <v>18.571000000000002</v>
      </c>
      <c r="AW20">
        <v>12.849</v>
      </c>
      <c r="AX20">
        <v>42658.576000000001</v>
      </c>
      <c r="AY20">
        <v>0.2</v>
      </c>
      <c r="AZ20">
        <v>114.898</v>
      </c>
      <c r="BA20">
        <v>4.29</v>
      </c>
      <c r="BB20">
        <v>25.1</v>
      </c>
      <c r="BC20">
        <v>31.4</v>
      </c>
      <c r="BE20">
        <v>5.64</v>
      </c>
      <c r="BF20">
        <v>81.63</v>
      </c>
      <c r="BG20">
        <v>0.93100000000000005</v>
      </c>
    </row>
    <row r="21" spans="1:59" x14ac:dyDescent="0.2">
      <c r="A21" t="s">
        <v>0</v>
      </c>
      <c r="B21" t="s">
        <v>1</v>
      </c>
      <c r="C21" t="s">
        <v>2</v>
      </c>
      <c r="D21" t="s">
        <v>22</v>
      </c>
      <c r="E21">
        <v>1</v>
      </c>
      <c r="F21">
        <v>0</v>
      </c>
      <c r="G21">
        <v>0</v>
      </c>
      <c r="J21">
        <v>0</v>
      </c>
      <c r="K21">
        <v>8.5999999999999993E-2</v>
      </c>
      <c r="L21">
        <v>0</v>
      </c>
      <c r="M21">
        <v>0</v>
      </c>
      <c r="P21">
        <v>0</v>
      </c>
      <c r="AR21">
        <v>11.11</v>
      </c>
      <c r="AS21">
        <v>11589616</v>
      </c>
      <c r="AT21">
        <v>375.56400000000002</v>
      </c>
      <c r="AU21">
        <v>41.8</v>
      </c>
      <c r="AV21">
        <v>18.571000000000002</v>
      </c>
      <c r="AW21">
        <v>12.849</v>
      </c>
      <c r="AX21">
        <v>42658.576000000001</v>
      </c>
      <c r="AY21">
        <v>0.2</v>
      </c>
      <c r="AZ21">
        <v>114.898</v>
      </c>
      <c r="BA21">
        <v>4.29</v>
      </c>
      <c r="BB21">
        <v>25.1</v>
      </c>
      <c r="BC21">
        <v>31.4</v>
      </c>
      <c r="BE21">
        <v>5.64</v>
      </c>
      <c r="BF21">
        <v>81.63</v>
      </c>
      <c r="BG21">
        <v>0.93100000000000005</v>
      </c>
    </row>
    <row r="22" spans="1:59" x14ac:dyDescent="0.2">
      <c r="A22" t="s">
        <v>0</v>
      </c>
      <c r="B22" t="s">
        <v>1</v>
      </c>
      <c r="C22" t="s">
        <v>2</v>
      </c>
      <c r="D22" t="s">
        <v>23</v>
      </c>
      <c r="E22">
        <v>1</v>
      </c>
      <c r="F22">
        <v>0</v>
      </c>
      <c r="G22">
        <v>0</v>
      </c>
      <c r="J22">
        <v>0</v>
      </c>
      <c r="K22">
        <v>8.5999999999999993E-2</v>
      </c>
      <c r="L22">
        <v>0</v>
      </c>
      <c r="M22">
        <v>0</v>
      </c>
      <c r="P22">
        <v>0</v>
      </c>
      <c r="AR22">
        <v>11.11</v>
      </c>
      <c r="AS22">
        <v>11589616</v>
      </c>
      <c r="AT22">
        <v>375.56400000000002</v>
      </c>
      <c r="AU22">
        <v>41.8</v>
      </c>
      <c r="AV22">
        <v>18.571000000000002</v>
      </c>
      <c r="AW22">
        <v>12.849</v>
      </c>
      <c r="AX22">
        <v>42658.576000000001</v>
      </c>
      <c r="AY22">
        <v>0.2</v>
      </c>
      <c r="AZ22">
        <v>114.898</v>
      </c>
      <c r="BA22">
        <v>4.29</v>
      </c>
      <c r="BB22">
        <v>25.1</v>
      </c>
      <c r="BC22">
        <v>31.4</v>
      </c>
      <c r="BE22">
        <v>5.64</v>
      </c>
      <c r="BF22">
        <v>81.63</v>
      </c>
      <c r="BG22">
        <v>0.93100000000000005</v>
      </c>
    </row>
    <row r="23" spans="1:59" x14ac:dyDescent="0.2">
      <c r="A23" t="s">
        <v>0</v>
      </c>
      <c r="B23" t="s">
        <v>1</v>
      </c>
      <c r="C23" t="s">
        <v>2</v>
      </c>
      <c r="D23" t="s">
        <v>24</v>
      </c>
      <c r="E23">
        <v>1</v>
      </c>
      <c r="F23">
        <v>0</v>
      </c>
      <c r="G23">
        <v>0</v>
      </c>
      <c r="J23">
        <v>0</v>
      </c>
      <c r="K23">
        <v>8.5999999999999993E-2</v>
      </c>
      <c r="L23">
        <v>0</v>
      </c>
      <c r="M23">
        <v>0</v>
      </c>
      <c r="P23">
        <v>0</v>
      </c>
      <c r="AR23">
        <v>11.11</v>
      </c>
      <c r="AS23">
        <v>11589616</v>
      </c>
      <c r="AT23">
        <v>375.56400000000002</v>
      </c>
      <c r="AU23">
        <v>41.8</v>
      </c>
      <c r="AV23">
        <v>18.571000000000002</v>
      </c>
      <c r="AW23">
        <v>12.849</v>
      </c>
      <c r="AX23">
        <v>42658.576000000001</v>
      </c>
      <c r="AY23">
        <v>0.2</v>
      </c>
      <c r="AZ23">
        <v>114.898</v>
      </c>
      <c r="BA23">
        <v>4.29</v>
      </c>
      <c r="BB23">
        <v>25.1</v>
      </c>
      <c r="BC23">
        <v>31.4</v>
      </c>
      <c r="BE23">
        <v>5.64</v>
      </c>
      <c r="BF23">
        <v>81.63</v>
      </c>
      <c r="BG23">
        <v>0.93100000000000005</v>
      </c>
    </row>
    <row r="24" spans="1:59" x14ac:dyDescent="0.2">
      <c r="A24" t="s">
        <v>0</v>
      </c>
      <c r="B24" t="s">
        <v>1</v>
      </c>
      <c r="C24" t="s">
        <v>2</v>
      </c>
      <c r="D24" t="s">
        <v>25</v>
      </c>
      <c r="E24">
        <v>1</v>
      </c>
      <c r="F24">
        <v>0</v>
      </c>
      <c r="G24">
        <v>0</v>
      </c>
      <c r="J24">
        <v>0</v>
      </c>
      <c r="K24">
        <v>8.5999999999999993E-2</v>
      </c>
      <c r="L24">
        <v>0</v>
      </c>
      <c r="M24">
        <v>0</v>
      </c>
      <c r="P24">
        <v>0</v>
      </c>
      <c r="AR24">
        <v>11.11</v>
      </c>
      <c r="AS24">
        <v>11589616</v>
      </c>
      <c r="AT24">
        <v>375.56400000000002</v>
      </c>
      <c r="AU24">
        <v>41.8</v>
      </c>
      <c r="AV24">
        <v>18.571000000000002</v>
      </c>
      <c r="AW24">
        <v>12.849</v>
      </c>
      <c r="AX24">
        <v>42658.576000000001</v>
      </c>
      <c r="AY24">
        <v>0.2</v>
      </c>
      <c r="AZ24">
        <v>114.898</v>
      </c>
      <c r="BA24">
        <v>4.29</v>
      </c>
      <c r="BB24">
        <v>25.1</v>
      </c>
      <c r="BC24">
        <v>31.4</v>
      </c>
      <c r="BE24">
        <v>5.64</v>
      </c>
      <c r="BF24">
        <v>81.63</v>
      </c>
      <c r="BG24">
        <v>0.93100000000000005</v>
      </c>
    </row>
    <row r="25" spans="1:59" x14ac:dyDescent="0.2">
      <c r="A25" t="s">
        <v>0</v>
      </c>
      <c r="B25" t="s">
        <v>1</v>
      </c>
      <c r="C25" t="s">
        <v>2</v>
      </c>
      <c r="D25" t="s">
        <v>26</v>
      </c>
      <c r="E25">
        <v>1</v>
      </c>
      <c r="F25">
        <v>0</v>
      </c>
      <c r="G25">
        <v>0</v>
      </c>
      <c r="J25">
        <v>0</v>
      </c>
      <c r="K25">
        <v>8.5999999999999993E-2</v>
      </c>
      <c r="L25">
        <v>0</v>
      </c>
      <c r="M25">
        <v>0</v>
      </c>
      <c r="P25">
        <v>0</v>
      </c>
      <c r="AR25">
        <v>11.11</v>
      </c>
      <c r="AS25">
        <v>11589616</v>
      </c>
      <c r="AT25">
        <v>375.56400000000002</v>
      </c>
      <c r="AU25">
        <v>41.8</v>
      </c>
      <c r="AV25">
        <v>18.571000000000002</v>
      </c>
      <c r="AW25">
        <v>12.849</v>
      </c>
      <c r="AX25">
        <v>42658.576000000001</v>
      </c>
      <c r="AY25">
        <v>0.2</v>
      </c>
      <c r="AZ25">
        <v>114.898</v>
      </c>
      <c r="BA25">
        <v>4.29</v>
      </c>
      <c r="BB25">
        <v>25.1</v>
      </c>
      <c r="BC25">
        <v>31.4</v>
      </c>
      <c r="BE25">
        <v>5.64</v>
      </c>
      <c r="BF25">
        <v>81.63</v>
      </c>
      <c r="BG25">
        <v>0.93100000000000005</v>
      </c>
    </row>
    <row r="26" spans="1:59" x14ac:dyDescent="0.2">
      <c r="A26" t="s">
        <v>0</v>
      </c>
      <c r="B26" t="s">
        <v>1</v>
      </c>
      <c r="C26" t="s">
        <v>2</v>
      </c>
      <c r="D26" t="s">
        <v>27</v>
      </c>
      <c r="E26">
        <v>1</v>
      </c>
      <c r="F26">
        <v>0</v>
      </c>
      <c r="G26">
        <v>0</v>
      </c>
      <c r="J26">
        <v>0</v>
      </c>
      <c r="K26">
        <v>8.5999999999999993E-2</v>
      </c>
      <c r="L26">
        <v>0</v>
      </c>
      <c r="M26">
        <v>0</v>
      </c>
      <c r="P26">
        <v>0</v>
      </c>
      <c r="AR26">
        <v>11.11</v>
      </c>
      <c r="AS26">
        <v>11589616</v>
      </c>
      <c r="AT26">
        <v>375.56400000000002</v>
      </c>
      <c r="AU26">
        <v>41.8</v>
      </c>
      <c r="AV26">
        <v>18.571000000000002</v>
      </c>
      <c r="AW26">
        <v>12.849</v>
      </c>
      <c r="AX26">
        <v>42658.576000000001</v>
      </c>
      <c r="AY26">
        <v>0.2</v>
      </c>
      <c r="AZ26">
        <v>114.898</v>
      </c>
      <c r="BA26">
        <v>4.29</v>
      </c>
      <c r="BB26">
        <v>25.1</v>
      </c>
      <c r="BC26">
        <v>31.4</v>
      </c>
      <c r="BE26">
        <v>5.64</v>
      </c>
      <c r="BF26">
        <v>81.63</v>
      </c>
      <c r="BG26">
        <v>0.93100000000000005</v>
      </c>
    </row>
    <row r="27" spans="1:59" x14ac:dyDescent="0.2">
      <c r="A27" t="s">
        <v>0</v>
      </c>
      <c r="B27" t="s">
        <v>1</v>
      </c>
      <c r="C27" t="s">
        <v>2</v>
      </c>
      <c r="D27" t="s">
        <v>28</v>
      </c>
      <c r="E27">
        <v>1</v>
      </c>
      <c r="F27">
        <v>0</v>
      </c>
      <c r="G27">
        <v>0</v>
      </c>
      <c r="J27">
        <v>0</v>
      </c>
      <c r="K27">
        <v>8.5999999999999993E-2</v>
      </c>
      <c r="L27">
        <v>0</v>
      </c>
      <c r="M27">
        <v>0</v>
      </c>
      <c r="P27">
        <v>0</v>
      </c>
      <c r="AR27">
        <v>11.11</v>
      </c>
      <c r="AS27">
        <v>11589616</v>
      </c>
      <c r="AT27">
        <v>375.56400000000002</v>
      </c>
      <c r="AU27">
        <v>41.8</v>
      </c>
      <c r="AV27">
        <v>18.571000000000002</v>
      </c>
      <c r="AW27">
        <v>12.849</v>
      </c>
      <c r="AX27">
        <v>42658.576000000001</v>
      </c>
      <c r="AY27">
        <v>0.2</v>
      </c>
      <c r="AZ27">
        <v>114.898</v>
      </c>
      <c r="BA27">
        <v>4.29</v>
      </c>
      <c r="BB27">
        <v>25.1</v>
      </c>
      <c r="BC27">
        <v>31.4</v>
      </c>
      <c r="BE27">
        <v>5.64</v>
      </c>
      <c r="BF27">
        <v>81.63</v>
      </c>
      <c r="BG27">
        <v>0.93100000000000005</v>
      </c>
    </row>
    <row r="28" spans="1:59" x14ac:dyDescent="0.2">
      <c r="A28" t="s">
        <v>0</v>
      </c>
      <c r="B28" t="s">
        <v>1</v>
      </c>
      <c r="C28" t="s">
        <v>2</v>
      </c>
      <c r="D28" t="s">
        <v>29</v>
      </c>
      <c r="E28">
        <v>2</v>
      </c>
      <c r="F28">
        <v>1</v>
      </c>
      <c r="G28">
        <v>0.14299999999999999</v>
      </c>
      <c r="J28">
        <v>0</v>
      </c>
      <c r="K28">
        <v>0.17299999999999999</v>
      </c>
      <c r="L28">
        <v>8.5999999999999993E-2</v>
      </c>
      <c r="M28">
        <v>1.2E-2</v>
      </c>
      <c r="P28">
        <v>0</v>
      </c>
      <c r="Z28">
        <v>82</v>
      </c>
      <c r="AA28">
        <v>82</v>
      </c>
      <c r="AB28">
        <v>7.0000000000000001E-3</v>
      </c>
      <c r="AC28">
        <v>7.0000000000000001E-3</v>
      </c>
      <c r="AH28" t="s">
        <v>30</v>
      </c>
      <c r="AR28">
        <v>11.11</v>
      </c>
      <c r="AS28">
        <v>11589616</v>
      </c>
      <c r="AT28">
        <v>375.56400000000002</v>
      </c>
      <c r="AU28">
        <v>41.8</v>
      </c>
      <c r="AV28">
        <v>18.571000000000002</v>
      </c>
      <c r="AW28">
        <v>12.849</v>
      </c>
      <c r="AX28">
        <v>42658.576000000001</v>
      </c>
      <c r="AY28">
        <v>0.2</v>
      </c>
      <c r="AZ28">
        <v>114.898</v>
      </c>
      <c r="BA28">
        <v>4.29</v>
      </c>
      <c r="BB28">
        <v>25.1</v>
      </c>
      <c r="BC28">
        <v>31.4</v>
      </c>
      <c r="BE28">
        <v>5.64</v>
      </c>
      <c r="BF28">
        <v>81.63</v>
      </c>
      <c r="BG28">
        <v>0.93100000000000005</v>
      </c>
    </row>
    <row r="29" spans="1:59" x14ac:dyDescent="0.2">
      <c r="A29" t="s">
        <v>0</v>
      </c>
      <c r="B29" t="s">
        <v>1</v>
      </c>
      <c r="C29" t="s">
        <v>2</v>
      </c>
      <c r="D29" t="s">
        <v>31</v>
      </c>
      <c r="E29">
        <v>8</v>
      </c>
      <c r="F29">
        <v>6</v>
      </c>
      <c r="G29">
        <v>1</v>
      </c>
      <c r="J29">
        <v>0</v>
      </c>
      <c r="K29">
        <v>0.69</v>
      </c>
      <c r="L29">
        <v>0.51800000000000002</v>
      </c>
      <c r="M29">
        <v>8.5999999999999993E-2</v>
      </c>
      <c r="P29">
        <v>0</v>
      </c>
      <c r="Z29">
        <v>317</v>
      </c>
      <c r="AA29">
        <v>399</v>
      </c>
      <c r="AB29">
        <v>3.4000000000000002E-2</v>
      </c>
      <c r="AC29">
        <v>2.7E-2</v>
      </c>
      <c r="AH29" t="s">
        <v>30</v>
      </c>
      <c r="AR29">
        <v>11.11</v>
      </c>
      <c r="AS29">
        <v>11589616</v>
      </c>
      <c r="AT29">
        <v>375.56400000000002</v>
      </c>
      <c r="AU29">
        <v>41.8</v>
      </c>
      <c r="AV29">
        <v>18.571000000000002</v>
      </c>
      <c r="AW29">
        <v>12.849</v>
      </c>
      <c r="AX29">
        <v>42658.576000000001</v>
      </c>
      <c r="AY29">
        <v>0.2</v>
      </c>
      <c r="AZ29">
        <v>114.898</v>
      </c>
      <c r="BA29">
        <v>4.29</v>
      </c>
      <c r="BB29">
        <v>25.1</v>
      </c>
      <c r="BC29">
        <v>31.4</v>
      </c>
      <c r="BE29">
        <v>5.64</v>
      </c>
      <c r="BF29">
        <v>81.63</v>
      </c>
      <c r="BG29">
        <v>0.93100000000000005</v>
      </c>
    </row>
    <row r="30" spans="1:59" x14ac:dyDescent="0.2">
      <c r="A30" t="s">
        <v>0</v>
      </c>
      <c r="B30" t="s">
        <v>1</v>
      </c>
      <c r="C30" t="s">
        <v>2</v>
      </c>
      <c r="D30" t="s">
        <v>32</v>
      </c>
      <c r="E30">
        <v>13</v>
      </c>
      <c r="F30">
        <v>5</v>
      </c>
      <c r="G30">
        <v>1.714</v>
      </c>
      <c r="J30">
        <v>0</v>
      </c>
      <c r="K30">
        <v>1.1220000000000001</v>
      </c>
      <c r="L30">
        <v>0.43099999999999999</v>
      </c>
      <c r="M30">
        <v>0.14799999999999999</v>
      </c>
      <c r="P30">
        <v>0</v>
      </c>
      <c r="Z30">
        <v>538</v>
      </c>
      <c r="AA30">
        <v>937</v>
      </c>
      <c r="AB30">
        <v>8.1000000000000003E-2</v>
      </c>
      <c r="AC30">
        <v>4.5999999999999999E-2</v>
      </c>
      <c r="AH30" t="s">
        <v>30</v>
      </c>
      <c r="AR30">
        <v>11.11</v>
      </c>
      <c r="AS30">
        <v>11589616</v>
      </c>
      <c r="AT30">
        <v>375.56400000000002</v>
      </c>
      <c r="AU30">
        <v>41.8</v>
      </c>
      <c r="AV30">
        <v>18.571000000000002</v>
      </c>
      <c r="AW30">
        <v>12.849</v>
      </c>
      <c r="AX30">
        <v>42658.576000000001</v>
      </c>
      <c r="AY30">
        <v>0.2</v>
      </c>
      <c r="AZ30">
        <v>114.898</v>
      </c>
      <c r="BA30">
        <v>4.29</v>
      </c>
      <c r="BB30">
        <v>25.1</v>
      </c>
      <c r="BC30">
        <v>31.4</v>
      </c>
      <c r="BE30">
        <v>5.64</v>
      </c>
      <c r="BF30">
        <v>81.63</v>
      </c>
      <c r="BG30">
        <v>0.93100000000000005</v>
      </c>
    </row>
    <row r="31" spans="1:59" x14ac:dyDescent="0.2">
      <c r="A31" t="s">
        <v>0</v>
      </c>
      <c r="B31" t="s">
        <v>1</v>
      </c>
      <c r="C31" t="s">
        <v>2</v>
      </c>
      <c r="D31" t="s">
        <v>33</v>
      </c>
      <c r="E31">
        <v>23</v>
      </c>
      <c r="F31">
        <v>10</v>
      </c>
      <c r="G31">
        <v>3.1429999999999998</v>
      </c>
      <c r="J31">
        <v>0</v>
      </c>
      <c r="K31">
        <v>1.9850000000000001</v>
      </c>
      <c r="L31">
        <v>0.86299999999999999</v>
      </c>
      <c r="M31">
        <v>0.27100000000000002</v>
      </c>
      <c r="P31">
        <v>0</v>
      </c>
      <c r="Z31">
        <v>701</v>
      </c>
      <c r="AA31">
        <v>1638</v>
      </c>
      <c r="AB31">
        <v>0.14099999999999999</v>
      </c>
      <c r="AC31">
        <v>0.06</v>
      </c>
      <c r="AH31" t="s">
        <v>30</v>
      </c>
      <c r="AR31">
        <v>13.89</v>
      </c>
      <c r="AS31">
        <v>11589616</v>
      </c>
      <c r="AT31">
        <v>375.56400000000002</v>
      </c>
      <c r="AU31">
        <v>41.8</v>
      </c>
      <c r="AV31">
        <v>18.571000000000002</v>
      </c>
      <c r="AW31">
        <v>12.849</v>
      </c>
      <c r="AX31">
        <v>42658.576000000001</v>
      </c>
      <c r="AY31">
        <v>0.2</v>
      </c>
      <c r="AZ31">
        <v>114.898</v>
      </c>
      <c r="BA31">
        <v>4.29</v>
      </c>
      <c r="BB31">
        <v>25.1</v>
      </c>
      <c r="BC31">
        <v>31.4</v>
      </c>
      <c r="BE31">
        <v>5.64</v>
      </c>
      <c r="BF31">
        <v>81.63</v>
      </c>
      <c r="BG31">
        <v>0.93100000000000005</v>
      </c>
    </row>
    <row r="32" spans="1:59" x14ac:dyDescent="0.2">
      <c r="A32" t="s">
        <v>0</v>
      </c>
      <c r="B32" t="s">
        <v>1</v>
      </c>
      <c r="C32" t="s">
        <v>2</v>
      </c>
      <c r="D32" t="s">
        <v>34</v>
      </c>
      <c r="E32">
        <v>50</v>
      </c>
      <c r="F32">
        <v>27</v>
      </c>
      <c r="G32">
        <v>7</v>
      </c>
      <c r="J32">
        <v>0</v>
      </c>
      <c r="K32">
        <v>4.3140000000000001</v>
      </c>
      <c r="L32">
        <v>2.33</v>
      </c>
      <c r="M32">
        <v>0.60399999999999998</v>
      </c>
      <c r="P32">
        <v>0</v>
      </c>
      <c r="Z32">
        <v>773</v>
      </c>
      <c r="AA32">
        <v>2411</v>
      </c>
      <c r="AB32">
        <v>0.20799999999999999</v>
      </c>
      <c r="AC32">
        <v>6.7000000000000004E-2</v>
      </c>
      <c r="AH32" t="s">
        <v>30</v>
      </c>
      <c r="AR32">
        <v>13.89</v>
      </c>
      <c r="AS32">
        <v>11589616</v>
      </c>
      <c r="AT32">
        <v>375.56400000000002</v>
      </c>
      <c r="AU32">
        <v>41.8</v>
      </c>
      <c r="AV32">
        <v>18.571000000000002</v>
      </c>
      <c r="AW32">
        <v>12.849</v>
      </c>
      <c r="AX32">
        <v>42658.576000000001</v>
      </c>
      <c r="AY32">
        <v>0.2</v>
      </c>
      <c r="AZ32">
        <v>114.898</v>
      </c>
      <c r="BA32">
        <v>4.29</v>
      </c>
      <c r="BB32">
        <v>25.1</v>
      </c>
      <c r="BC32">
        <v>31.4</v>
      </c>
      <c r="BE32">
        <v>5.64</v>
      </c>
      <c r="BF32">
        <v>81.63</v>
      </c>
      <c r="BG32">
        <v>0.93100000000000005</v>
      </c>
    </row>
    <row r="33" spans="1:59" x14ac:dyDescent="0.2">
      <c r="A33" t="s">
        <v>0</v>
      </c>
      <c r="B33" t="s">
        <v>1</v>
      </c>
      <c r="C33" t="s">
        <v>2</v>
      </c>
      <c r="D33" t="s">
        <v>35</v>
      </c>
      <c r="E33">
        <v>109</v>
      </c>
      <c r="F33">
        <v>59</v>
      </c>
      <c r="G33">
        <v>15.429</v>
      </c>
      <c r="J33">
        <v>0</v>
      </c>
      <c r="K33">
        <v>9.4049999999999994</v>
      </c>
      <c r="L33">
        <v>5.0910000000000002</v>
      </c>
      <c r="M33">
        <v>1.331</v>
      </c>
      <c r="P33">
        <v>0</v>
      </c>
      <c r="Z33">
        <v>1119</v>
      </c>
      <c r="AA33">
        <v>3530</v>
      </c>
      <c r="AB33">
        <v>0.30499999999999999</v>
      </c>
      <c r="AC33">
        <v>9.7000000000000003E-2</v>
      </c>
      <c r="AH33" t="s">
        <v>30</v>
      </c>
      <c r="AR33">
        <v>13.89</v>
      </c>
      <c r="AS33">
        <v>11589616</v>
      </c>
      <c r="AT33">
        <v>375.56400000000002</v>
      </c>
      <c r="AU33">
        <v>41.8</v>
      </c>
      <c r="AV33">
        <v>18.571000000000002</v>
      </c>
      <c r="AW33">
        <v>12.849</v>
      </c>
      <c r="AX33">
        <v>42658.576000000001</v>
      </c>
      <c r="AY33">
        <v>0.2</v>
      </c>
      <c r="AZ33">
        <v>114.898</v>
      </c>
      <c r="BA33">
        <v>4.29</v>
      </c>
      <c r="BB33">
        <v>25.1</v>
      </c>
      <c r="BC33">
        <v>31.4</v>
      </c>
      <c r="BE33">
        <v>5.64</v>
      </c>
      <c r="BF33">
        <v>81.63</v>
      </c>
      <c r="BG33">
        <v>0.93100000000000005</v>
      </c>
    </row>
    <row r="34" spans="1:59" x14ac:dyDescent="0.2">
      <c r="A34" t="s">
        <v>0</v>
      </c>
      <c r="B34" t="s">
        <v>1</v>
      </c>
      <c r="C34" t="s">
        <v>2</v>
      </c>
      <c r="D34" t="s">
        <v>36</v>
      </c>
      <c r="E34">
        <v>169</v>
      </c>
      <c r="F34">
        <v>60</v>
      </c>
      <c r="G34">
        <v>24</v>
      </c>
      <c r="J34">
        <v>0</v>
      </c>
      <c r="K34">
        <v>14.582000000000001</v>
      </c>
      <c r="L34">
        <v>5.1769999999999996</v>
      </c>
      <c r="M34">
        <v>2.0710000000000002</v>
      </c>
      <c r="P34">
        <v>0</v>
      </c>
      <c r="Q34">
        <v>2.63</v>
      </c>
      <c r="Z34">
        <v>475</v>
      </c>
      <c r="AA34">
        <v>4005</v>
      </c>
      <c r="AB34">
        <v>0.34599999999999997</v>
      </c>
      <c r="AC34">
        <v>4.1000000000000002E-2</v>
      </c>
      <c r="AF34">
        <v>6.2E-2</v>
      </c>
      <c r="AG34">
        <v>16.100000000000001</v>
      </c>
      <c r="AH34" t="s">
        <v>30</v>
      </c>
      <c r="AR34">
        <v>13.89</v>
      </c>
      <c r="AS34">
        <v>11589616</v>
      </c>
      <c r="AT34">
        <v>375.56400000000002</v>
      </c>
      <c r="AU34">
        <v>41.8</v>
      </c>
      <c r="AV34">
        <v>18.571000000000002</v>
      </c>
      <c r="AW34">
        <v>12.849</v>
      </c>
      <c r="AX34">
        <v>42658.576000000001</v>
      </c>
      <c r="AY34">
        <v>0.2</v>
      </c>
      <c r="AZ34">
        <v>114.898</v>
      </c>
      <c r="BA34">
        <v>4.29</v>
      </c>
      <c r="BB34">
        <v>25.1</v>
      </c>
      <c r="BC34">
        <v>31.4</v>
      </c>
      <c r="BE34">
        <v>5.64</v>
      </c>
      <c r="BF34">
        <v>81.63</v>
      </c>
      <c r="BG34">
        <v>0.93100000000000005</v>
      </c>
    </row>
    <row r="35" spans="1:59" x14ac:dyDescent="0.2">
      <c r="A35" t="s">
        <v>0</v>
      </c>
      <c r="B35" t="s">
        <v>1</v>
      </c>
      <c r="C35" t="s">
        <v>2</v>
      </c>
      <c r="D35" t="s">
        <v>37</v>
      </c>
      <c r="E35">
        <v>200</v>
      </c>
      <c r="F35">
        <v>31</v>
      </c>
      <c r="G35">
        <v>28.286000000000001</v>
      </c>
      <c r="J35">
        <v>0</v>
      </c>
      <c r="K35">
        <v>17.257000000000001</v>
      </c>
      <c r="L35">
        <v>2.6749999999999998</v>
      </c>
      <c r="M35">
        <v>2.4409999999999998</v>
      </c>
      <c r="P35">
        <v>0</v>
      </c>
      <c r="Q35">
        <v>2.59</v>
      </c>
      <c r="Z35">
        <v>483</v>
      </c>
      <c r="AA35">
        <v>4488</v>
      </c>
      <c r="AB35">
        <v>0.38700000000000001</v>
      </c>
      <c r="AC35">
        <v>4.2000000000000003E-2</v>
      </c>
      <c r="AD35">
        <v>629</v>
      </c>
      <c r="AE35">
        <v>5.3999999999999999E-2</v>
      </c>
      <c r="AF35">
        <v>6.8000000000000005E-2</v>
      </c>
      <c r="AG35">
        <v>14.7</v>
      </c>
      <c r="AH35" t="s">
        <v>30</v>
      </c>
      <c r="AR35">
        <v>13.89</v>
      </c>
      <c r="AS35">
        <v>11589616</v>
      </c>
      <c r="AT35">
        <v>375.56400000000002</v>
      </c>
      <c r="AU35">
        <v>41.8</v>
      </c>
      <c r="AV35">
        <v>18.571000000000002</v>
      </c>
      <c r="AW35">
        <v>12.849</v>
      </c>
      <c r="AX35">
        <v>42658.576000000001</v>
      </c>
      <c r="AY35">
        <v>0.2</v>
      </c>
      <c r="AZ35">
        <v>114.898</v>
      </c>
      <c r="BA35">
        <v>4.29</v>
      </c>
      <c r="BB35">
        <v>25.1</v>
      </c>
      <c r="BC35">
        <v>31.4</v>
      </c>
      <c r="BE35">
        <v>5.64</v>
      </c>
      <c r="BF35">
        <v>81.63</v>
      </c>
      <c r="BG35">
        <v>0.93100000000000005</v>
      </c>
    </row>
    <row r="36" spans="1:59" x14ac:dyDescent="0.2">
      <c r="A36" t="s">
        <v>0</v>
      </c>
      <c r="B36" t="s">
        <v>1</v>
      </c>
      <c r="C36" t="s">
        <v>2</v>
      </c>
      <c r="D36" t="s">
        <v>38</v>
      </c>
      <c r="E36">
        <v>239</v>
      </c>
      <c r="F36">
        <v>39</v>
      </c>
      <c r="G36">
        <v>33</v>
      </c>
      <c r="J36">
        <v>0</v>
      </c>
      <c r="K36">
        <v>20.622</v>
      </c>
      <c r="L36">
        <v>3.3650000000000002</v>
      </c>
      <c r="M36">
        <v>2.847</v>
      </c>
      <c r="P36">
        <v>0</v>
      </c>
      <c r="Q36">
        <v>2.58</v>
      </c>
      <c r="Z36">
        <v>610</v>
      </c>
      <c r="AA36">
        <v>5098</v>
      </c>
      <c r="AB36">
        <v>0.44</v>
      </c>
      <c r="AC36">
        <v>5.2999999999999999E-2</v>
      </c>
      <c r="AD36">
        <v>671</v>
      </c>
      <c r="AE36">
        <v>5.8000000000000003E-2</v>
      </c>
      <c r="AF36">
        <v>6.9000000000000006E-2</v>
      </c>
      <c r="AG36">
        <v>14.5</v>
      </c>
      <c r="AH36" t="s">
        <v>30</v>
      </c>
      <c r="AR36">
        <v>13.89</v>
      </c>
      <c r="AS36">
        <v>11589616</v>
      </c>
      <c r="AT36">
        <v>375.56400000000002</v>
      </c>
      <c r="AU36">
        <v>41.8</v>
      </c>
      <c r="AV36">
        <v>18.571000000000002</v>
      </c>
      <c r="AW36">
        <v>12.849</v>
      </c>
      <c r="AX36">
        <v>42658.576000000001</v>
      </c>
      <c r="AY36">
        <v>0.2</v>
      </c>
      <c r="AZ36">
        <v>114.898</v>
      </c>
      <c r="BA36">
        <v>4.29</v>
      </c>
      <c r="BB36">
        <v>25.1</v>
      </c>
      <c r="BC36">
        <v>31.4</v>
      </c>
      <c r="BE36">
        <v>5.64</v>
      </c>
      <c r="BF36">
        <v>81.63</v>
      </c>
      <c r="BG36">
        <v>0.93100000000000005</v>
      </c>
    </row>
    <row r="37" spans="1:59" x14ac:dyDescent="0.2">
      <c r="A37" t="s">
        <v>0</v>
      </c>
      <c r="B37" t="s">
        <v>1</v>
      </c>
      <c r="C37" t="s">
        <v>2</v>
      </c>
      <c r="D37" t="s">
        <v>39</v>
      </c>
      <c r="E37">
        <v>267</v>
      </c>
      <c r="F37">
        <v>28</v>
      </c>
      <c r="G37">
        <v>36.286000000000001</v>
      </c>
      <c r="J37">
        <v>0</v>
      </c>
      <c r="K37">
        <v>23.038</v>
      </c>
      <c r="L37">
        <v>2.4159999999999999</v>
      </c>
      <c r="M37">
        <v>3.1309999999999998</v>
      </c>
      <c r="P37">
        <v>0</v>
      </c>
      <c r="Q37">
        <v>2.58</v>
      </c>
      <c r="Z37">
        <v>804</v>
      </c>
      <c r="AA37">
        <v>5902</v>
      </c>
      <c r="AB37">
        <v>0.50900000000000001</v>
      </c>
      <c r="AC37">
        <v>6.9000000000000006E-2</v>
      </c>
      <c r="AD37">
        <v>709</v>
      </c>
      <c r="AE37">
        <v>6.0999999999999999E-2</v>
      </c>
      <c r="AF37">
        <v>7.2999999999999995E-2</v>
      </c>
      <c r="AG37">
        <v>13.7</v>
      </c>
      <c r="AH37" t="s">
        <v>30</v>
      </c>
      <c r="AR37">
        <v>19.440000000000001</v>
      </c>
      <c r="AS37">
        <v>11589616</v>
      </c>
      <c r="AT37">
        <v>375.56400000000002</v>
      </c>
      <c r="AU37">
        <v>41.8</v>
      </c>
      <c r="AV37">
        <v>18.571000000000002</v>
      </c>
      <c r="AW37">
        <v>12.849</v>
      </c>
      <c r="AX37">
        <v>42658.576000000001</v>
      </c>
      <c r="AY37">
        <v>0.2</v>
      </c>
      <c r="AZ37">
        <v>114.898</v>
      </c>
      <c r="BA37">
        <v>4.29</v>
      </c>
      <c r="BB37">
        <v>25.1</v>
      </c>
      <c r="BC37">
        <v>31.4</v>
      </c>
      <c r="BE37">
        <v>5.64</v>
      </c>
      <c r="BF37">
        <v>81.63</v>
      </c>
      <c r="BG37">
        <v>0.93100000000000005</v>
      </c>
    </row>
    <row r="38" spans="1:59" x14ac:dyDescent="0.2">
      <c r="A38" t="s">
        <v>0</v>
      </c>
      <c r="B38" t="s">
        <v>1</v>
      </c>
      <c r="C38" t="s">
        <v>2</v>
      </c>
      <c r="D38" t="s">
        <v>40</v>
      </c>
      <c r="E38">
        <v>314</v>
      </c>
      <c r="F38">
        <v>47</v>
      </c>
      <c r="G38">
        <v>41.570999999999998</v>
      </c>
      <c r="H38">
        <v>3</v>
      </c>
      <c r="I38">
        <v>3</v>
      </c>
      <c r="J38">
        <v>0.42899999999999999</v>
      </c>
      <c r="K38">
        <v>27.093</v>
      </c>
      <c r="L38">
        <v>4.0549999999999997</v>
      </c>
      <c r="M38">
        <v>3.5870000000000002</v>
      </c>
      <c r="N38">
        <v>0.25900000000000001</v>
      </c>
      <c r="O38">
        <v>0.25900000000000001</v>
      </c>
      <c r="P38">
        <v>3.6999999999999998E-2</v>
      </c>
      <c r="Q38">
        <v>2.61</v>
      </c>
      <c r="Z38">
        <v>1108</v>
      </c>
      <c r="AA38">
        <v>7010</v>
      </c>
      <c r="AB38">
        <v>0.60499999999999998</v>
      </c>
      <c r="AC38">
        <v>9.6000000000000002E-2</v>
      </c>
      <c r="AD38">
        <v>767</v>
      </c>
      <c r="AE38">
        <v>6.6000000000000003E-2</v>
      </c>
      <c r="AF38">
        <v>7.9000000000000001E-2</v>
      </c>
      <c r="AG38">
        <v>12.7</v>
      </c>
      <c r="AH38" t="s">
        <v>30</v>
      </c>
      <c r="AR38">
        <v>19.440000000000001</v>
      </c>
      <c r="AS38">
        <v>11589616</v>
      </c>
      <c r="AT38">
        <v>375.56400000000002</v>
      </c>
      <c r="AU38">
        <v>41.8</v>
      </c>
      <c r="AV38">
        <v>18.571000000000002</v>
      </c>
      <c r="AW38">
        <v>12.849</v>
      </c>
      <c r="AX38">
        <v>42658.576000000001</v>
      </c>
      <c r="AY38">
        <v>0.2</v>
      </c>
      <c r="AZ38">
        <v>114.898</v>
      </c>
      <c r="BA38">
        <v>4.29</v>
      </c>
      <c r="BB38">
        <v>25.1</v>
      </c>
      <c r="BC38">
        <v>31.4</v>
      </c>
      <c r="BE38">
        <v>5.64</v>
      </c>
      <c r="BF38">
        <v>81.63</v>
      </c>
      <c r="BG38">
        <v>0.93100000000000005</v>
      </c>
    </row>
    <row r="39" spans="1:59" x14ac:dyDescent="0.2">
      <c r="A39" t="s">
        <v>0</v>
      </c>
      <c r="B39" t="s">
        <v>1</v>
      </c>
      <c r="C39" t="s">
        <v>2</v>
      </c>
      <c r="D39" t="s">
        <v>41</v>
      </c>
      <c r="E39">
        <v>314</v>
      </c>
      <c r="F39">
        <v>0</v>
      </c>
      <c r="G39">
        <v>37.713999999999999</v>
      </c>
      <c r="H39">
        <v>3</v>
      </c>
      <c r="I39">
        <v>0</v>
      </c>
      <c r="J39">
        <v>0.42899999999999999</v>
      </c>
      <c r="K39">
        <v>27.093</v>
      </c>
      <c r="L39">
        <v>0</v>
      </c>
      <c r="M39">
        <v>3.254</v>
      </c>
      <c r="N39">
        <v>0.25900000000000001</v>
      </c>
      <c r="O39">
        <v>0</v>
      </c>
      <c r="P39">
        <v>3.6999999999999998E-2</v>
      </c>
      <c r="Q39">
        <v>2.67</v>
      </c>
      <c r="Z39">
        <v>1438</v>
      </c>
      <c r="AA39">
        <v>8448</v>
      </c>
      <c r="AB39">
        <v>0.72899999999999998</v>
      </c>
      <c r="AC39">
        <v>0.124</v>
      </c>
      <c r="AD39">
        <v>862</v>
      </c>
      <c r="AE39">
        <v>7.3999999999999996E-2</v>
      </c>
      <c r="AF39">
        <v>8.4000000000000005E-2</v>
      </c>
      <c r="AG39">
        <v>11.9</v>
      </c>
      <c r="AH39" t="s">
        <v>30</v>
      </c>
      <c r="AR39">
        <v>19.440000000000001</v>
      </c>
      <c r="AS39">
        <v>11589616</v>
      </c>
      <c r="AT39">
        <v>375.56400000000002</v>
      </c>
      <c r="AU39">
        <v>41.8</v>
      </c>
      <c r="AV39">
        <v>18.571000000000002</v>
      </c>
      <c r="AW39">
        <v>12.849</v>
      </c>
      <c r="AX39">
        <v>42658.576000000001</v>
      </c>
      <c r="AY39">
        <v>0.2</v>
      </c>
      <c r="AZ39">
        <v>114.898</v>
      </c>
      <c r="BA39">
        <v>4.29</v>
      </c>
      <c r="BB39">
        <v>25.1</v>
      </c>
      <c r="BC39">
        <v>31.4</v>
      </c>
      <c r="BE39">
        <v>5.64</v>
      </c>
      <c r="BF39">
        <v>81.63</v>
      </c>
      <c r="BG39">
        <v>0.93100000000000005</v>
      </c>
    </row>
    <row r="40" spans="1:59" x14ac:dyDescent="0.2">
      <c r="A40" t="s">
        <v>0</v>
      </c>
      <c r="B40" t="s">
        <v>1</v>
      </c>
      <c r="C40" t="s">
        <v>2</v>
      </c>
      <c r="D40" t="s">
        <v>42</v>
      </c>
      <c r="E40">
        <v>559</v>
      </c>
      <c r="F40">
        <v>245</v>
      </c>
      <c r="G40">
        <v>64.286000000000001</v>
      </c>
      <c r="H40">
        <v>3</v>
      </c>
      <c r="I40">
        <v>0</v>
      </c>
      <c r="J40">
        <v>0.42899999999999999</v>
      </c>
      <c r="K40">
        <v>48.232999999999997</v>
      </c>
      <c r="L40">
        <v>21.14</v>
      </c>
      <c r="M40">
        <v>5.5469999999999997</v>
      </c>
      <c r="N40">
        <v>0.25900000000000001</v>
      </c>
      <c r="O40">
        <v>0</v>
      </c>
      <c r="P40">
        <v>3.6999999999999998E-2</v>
      </c>
      <c r="Q40">
        <v>2.77</v>
      </c>
      <c r="Z40">
        <v>2524</v>
      </c>
      <c r="AA40">
        <v>10972</v>
      </c>
      <c r="AB40">
        <v>0.94699999999999995</v>
      </c>
      <c r="AC40">
        <v>0.218</v>
      </c>
      <c r="AD40">
        <v>1063</v>
      </c>
      <c r="AE40">
        <v>9.1999999999999998E-2</v>
      </c>
      <c r="AF40">
        <v>0.09</v>
      </c>
      <c r="AG40">
        <v>11.1</v>
      </c>
      <c r="AH40" t="s">
        <v>30</v>
      </c>
      <c r="AR40">
        <v>23.15</v>
      </c>
      <c r="AS40">
        <v>11589616</v>
      </c>
      <c r="AT40">
        <v>375.56400000000002</v>
      </c>
      <c r="AU40">
        <v>41.8</v>
      </c>
      <c r="AV40">
        <v>18.571000000000002</v>
      </c>
      <c r="AW40">
        <v>12.849</v>
      </c>
      <c r="AX40">
        <v>42658.576000000001</v>
      </c>
      <c r="AY40">
        <v>0.2</v>
      </c>
      <c r="AZ40">
        <v>114.898</v>
      </c>
      <c r="BA40">
        <v>4.29</v>
      </c>
      <c r="BB40">
        <v>25.1</v>
      </c>
      <c r="BC40">
        <v>31.4</v>
      </c>
      <c r="BE40">
        <v>5.64</v>
      </c>
      <c r="BF40">
        <v>81.63</v>
      </c>
      <c r="BG40">
        <v>0.93100000000000005</v>
      </c>
    </row>
    <row r="41" spans="1:59" x14ac:dyDescent="0.2">
      <c r="A41" t="s">
        <v>0</v>
      </c>
      <c r="B41" t="s">
        <v>1</v>
      </c>
      <c r="C41" t="s">
        <v>2</v>
      </c>
      <c r="D41" t="s">
        <v>43</v>
      </c>
      <c r="E41">
        <v>689</v>
      </c>
      <c r="F41">
        <v>130</v>
      </c>
      <c r="G41">
        <v>74.286000000000001</v>
      </c>
      <c r="H41">
        <v>4</v>
      </c>
      <c r="I41">
        <v>1</v>
      </c>
      <c r="J41">
        <v>0.57099999999999995</v>
      </c>
      <c r="K41">
        <v>59.45</v>
      </c>
      <c r="L41">
        <v>11.217000000000001</v>
      </c>
      <c r="M41">
        <v>6.41</v>
      </c>
      <c r="N41">
        <v>0.34499999999999997</v>
      </c>
      <c r="O41">
        <v>8.5999999999999993E-2</v>
      </c>
      <c r="P41">
        <v>4.9000000000000002E-2</v>
      </c>
      <c r="Q41">
        <v>2.72</v>
      </c>
      <c r="Z41">
        <v>2171</v>
      </c>
      <c r="AA41">
        <v>13143</v>
      </c>
      <c r="AB41">
        <v>1.1339999999999999</v>
      </c>
      <c r="AC41">
        <v>0.187</v>
      </c>
      <c r="AD41">
        <v>1305</v>
      </c>
      <c r="AE41">
        <v>0.113</v>
      </c>
      <c r="AF41">
        <v>8.8999999999999996E-2</v>
      </c>
      <c r="AG41">
        <v>11.2</v>
      </c>
      <c r="AH41" t="s">
        <v>30</v>
      </c>
      <c r="AR41">
        <v>50.93</v>
      </c>
      <c r="AS41">
        <v>11589616</v>
      </c>
      <c r="AT41">
        <v>375.56400000000002</v>
      </c>
      <c r="AU41">
        <v>41.8</v>
      </c>
      <c r="AV41">
        <v>18.571000000000002</v>
      </c>
      <c r="AW41">
        <v>12.849</v>
      </c>
      <c r="AX41">
        <v>42658.576000000001</v>
      </c>
      <c r="AY41">
        <v>0.2</v>
      </c>
      <c r="AZ41">
        <v>114.898</v>
      </c>
      <c r="BA41">
        <v>4.29</v>
      </c>
      <c r="BB41">
        <v>25.1</v>
      </c>
      <c r="BC41">
        <v>31.4</v>
      </c>
      <c r="BE41">
        <v>5.64</v>
      </c>
      <c r="BF41">
        <v>81.63</v>
      </c>
      <c r="BG41">
        <v>0.93100000000000005</v>
      </c>
    </row>
    <row r="42" spans="1:59" x14ac:dyDescent="0.2">
      <c r="A42" t="s">
        <v>0</v>
      </c>
      <c r="B42" t="s">
        <v>1</v>
      </c>
      <c r="C42" t="s">
        <v>2</v>
      </c>
      <c r="D42" t="s">
        <v>44</v>
      </c>
      <c r="E42">
        <v>886</v>
      </c>
      <c r="F42">
        <v>197</v>
      </c>
      <c r="G42">
        <v>98</v>
      </c>
      <c r="H42">
        <v>4</v>
      </c>
      <c r="I42">
        <v>0</v>
      </c>
      <c r="J42">
        <v>0.57099999999999995</v>
      </c>
      <c r="K42">
        <v>76.447999999999993</v>
      </c>
      <c r="L42">
        <v>16.998000000000001</v>
      </c>
      <c r="M42">
        <v>8.4559999999999995</v>
      </c>
      <c r="N42">
        <v>0.34499999999999997</v>
      </c>
      <c r="O42">
        <v>0</v>
      </c>
      <c r="P42">
        <v>4.9000000000000002E-2</v>
      </c>
      <c r="Q42">
        <v>2.68</v>
      </c>
      <c r="R42">
        <v>53</v>
      </c>
      <c r="S42">
        <v>4.5730000000000004</v>
      </c>
      <c r="T42">
        <v>263</v>
      </c>
      <c r="U42">
        <v>22.693000000000001</v>
      </c>
      <c r="X42">
        <v>70.408000000000001</v>
      </c>
      <c r="Y42">
        <v>6.0750000000000002</v>
      </c>
      <c r="Z42">
        <v>1269</v>
      </c>
      <c r="AA42">
        <v>14412</v>
      </c>
      <c r="AB42">
        <v>1.244</v>
      </c>
      <c r="AC42">
        <v>0.109</v>
      </c>
      <c r="AD42">
        <v>1418</v>
      </c>
      <c r="AE42">
        <v>0.122</v>
      </c>
      <c r="AF42">
        <v>9.5000000000000001E-2</v>
      </c>
      <c r="AG42">
        <v>10.5</v>
      </c>
      <c r="AH42" t="s">
        <v>30</v>
      </c>
      <c r="AR42">
        <v>50.93</v>
      </c>
      <c r="AS42">
        <v>11589616</v>
      </c>
      <c r="AT42">
        <v>375.56400000000002</v>
      </c>
      <c r="AU42">
        <v>41.8</v>
      </c>
      <c r="AV42">
        <v>18.571000000000002</v>
      </c>
      <c r="AW42">
        <v>12.849</v>
      </c>
      <c r="AX42">
        <v>42658.576000000001</v>
      </c>
      <c r="AY42">
        <v>0.2</v>
      </c>
      <c r="AZ42">
        <v>114.898</v>
      </c>
      <c r="BA42">
        <v>4.29</v>
      </c>
      <c r="BB42">
        <v>25.1</v>
      </c>
      <c r="BC42">
        <v>31.4</v>
      </c>
      <c r="BE42">
        <v>5.64</v>
      </c>
      <c r="BF42">
        <v>81.63</v>
      </c>
      <c r="BG42">
        <v>0.93100000000000005</v>
      </c>
    </row>
    <row r="43" spans="1:59" x14ac:dyDescent="0.2">
      <c r="A43" t="s">
        <v>0</v>
      </c>
      <c r="B43" t="s">
        <v>1</v>
      </c>
      <c r="C43" t="s">
        <v>2</v>
      </c>
      <c r="D43" t="s">
        <v>45</v>
      </c>
      <c r="E43">
        <v>1058</v>
      </c>
      <c r="F43">
        <v>172</v>
      </c>
      <c r="G43">
        <v>117</v>
      </c>
      <c r="H43">
        <v>5</v>
      </c>
      <c r="I43">
        <v>1</v>
      </c>
      <c r="J43">
        <v>0.71399999999999997</v>
      </c>
      <c r="K43">
        <v>91.289000000000001</v>
      </c>
      <c r="L43">
        <v>14.840999999999999</v>
      </c>
      <c r="M43">
        <v>10.095000000000001</v>
      </c>
      <c r="N43">
        <v>0.43099999999999999</v>
      </c>
      <c r="O43">
        <v>8.5999999999999993E-2</v>
      </c>
      <c r="P43">
        <v>6.2E-2</v>
      </c>
      <c r="Q43">
        <v>2.62</v>
      </c>
      <c r="R43">
        <v>79</v>
      </c>
      <c r="S43">
        <v>6.8159999999999998</v>
      </c>
      <c r="T43">
        <v>370</v>
      </c>
      <c r="U43">
        <v>31.925000000000001</v>
      </c>
      <c r="Z43">
        <v>1892</v>
      </c>
      <c r="AA43">
        <v>16304</v>
      </c>
      <c r="AB43">
        <v>1.407</v>
      </c>
      <c r="AC43">
        <v>0.16300000000000001</v>
      </c>
      <c r="AD43">
        <v>1601</v>
      </c>
      <c r="AE43">
        <v>0.13800000000000001</v>
      </c>
      <c r="AF43">
        <v>0.104</v>
      </c>
      <c r="AG43">
        <v>9.6</v>
      </c>
      <c r="AH43" t="s">
        <v>30</v>
      </c>
      <c r="AR43">
        <v>50.93</v>
      </c>
      <c r="AS43">
        <v>11589616</v>
      </c>
      <c r="AT43">
        <v>375.56400000000002</v>
      </c>
      <c r="AU43">
        <v>41.8</v>
      </c>
      <c r="AV43">
        <v>18.571000000000002</v>
      </c>
      <c r="AW43">
        <v>12.849</v>
      </c>
      <c r="AX43">
        <v>42658.576000000001</v>
      </c>
      <c r="AY43">
        <v>0.2</v>
      </c>
      <c r="AZ43">
        <v>114.898</v>
      </c>
      <c r="BA43">
        <v>4.29</v>
      </c>
      <c r="BB43">
        <v>25.1</v>
      </c>
      <c r="BC43">
        <v>31.4</v>
      </c>
      <c r="BE43">
        <v>5.64</v>
      </c>
      <c r="BF43">
        <v>81.63</v>
      </c>
      <c r="BG43">
        <v>0.93100000000000005</v>
      </c>
    </row>
    <row r="44" spans="1:59" x14ac:dyDescent="0.2">
      <c r="A44" t="s">
        <v>0</v>
      </c>
      <c r="B44" t="s">
        <v>1</v>
      </c>
      <c r="C44" t="s">
        <v>2</v>
      </c>
      <c r="D44" t="s">
        <v>46</v>
      </c>
      <c r="E44">
        <v>1243</v>
      </c>
      <c r="F44">
        <v>185</v>
      </c>
      <c r="G44">
        <v>139.429</v>
      </c>
      <c r="H44">
        <v>10</v>
      </c>
      <c r="I44">
        <v>5</v>
      </c>
      <c r="J44">
        <v>1.429</v>
      </c>
      <c r="K44">
        <v>107.251</v>
      </c>
      <c r="L44">
        <v>15.962999999999999</v>
      </c>
      <c r="M44">
        <v>12.03</v>
      </c>
      <c r="N44">
        <v>0.86299999999999999</v>
      </c>
      <c r="O44">
        <v>0.43099999999999999</v>
      </c>
      <c r="P44">
        <v>0.123</v>
      </c>
      <c r="Q44">
        <v>2.56</v>
      </c>
      <c r="R44">
        <v>100</v>
      </c>
      <c r="S44">
        <v>8.6280000000000001</v>
      </c>
      <c r="T44">
        <v>493</v>
      </c>
      <c r="U44">
        <v>42.537999999999997</v>
      </c>
      <c r="Z44">
        <v>2255</v>
      </c>
      <c r="AA44">
        <v>18559</v>
      </c>
      <c r="AB44">
        <v>1.601</v>
      </c>
      <c r="AC44">
        <v>0.19500000000000001</v>
      </c>
      <c r="AD44">
        <v>1808</v>
      </c>
      <c r="AE44">
        <v>0.156</v>
      </c>
      <c r="AF44">
        <v>0.122</v>
      </c>
      <c r="AG44">
        <v>8.1999999999999993</v>
      </c>
      <c r="AH44" t="s">
        <v>30</v>
      </c>
      <c r="AR44">
        <v>50.93</v>
      </c>
      <c r="AS44">
        <v>11589616</v>
      </c>
      <c r="AT44">
        <v>375.56400000000002</v>
      </c>
      <c r="AU44">
        <v>41.8</v>
      </c>
      <c r="AV44">
        <v>18.571000000000002</v>
      </c>
      <c r="AW44">
        <v>12.849</v>
      </c>
      <c r="AX44">
        <v>42658.576000000001</v>
      </c>
      <c r="AY44">
        <v>0.2</v>
      </c>
      <c r="AZ44">
        <v>114.898</v>
      </c>
      <c r="BA44">
        <v>4.29</v>
      </c>
      <c r="BB44">
        <v>25.1</v>
      </c>
      <c r="BC44">
        <v>31.4</v>
      </c>
      <c r="BE44">
        <v>5.64</v>
      </c>
      <c r="BF44">
        <v>81.63</v>
      </c>
      <c r="BG44">
        <v>0.93100000000000005</v>
      </c>
    </row>
    <row r="45" spans="1:59" x14ac:dyDescent="0.2">
      <c r="A45" t="s">
        <v>0</v>
      </c>
      <c r="B45" t="s">
        <v>1</v>
      </c>
      <c r="C45" t="s">
        <v>2</v>
      </c>
      <c r="D45" t="s">
        <v>47</v>
      </c>
      <c r="E45">
        <v>1486</v>
      </c>
      <c r="F45">
        <v>243</v>
      </c>
      <c r="G45">
        <v>167.429</v>
      </c>
      <c r="H45">
        <v>14</v>
      </c>
      <c r="I45">
        <v>4</v>
      </c>
      <c r="J45">
        <v>1.571</v>
      </c>
      <c r="K45">
        <v>128.21799999999999</v>
      </c>
      <c r="L45">
        <v>20.966999999999999</v>
      </c>
      <c r="M45">
        <v>14.446</v>
      </c>
      <c r="N45">
        <v>1.208</v>
      </c>
      <c r="O45">
        <v>0.34499999999999997</v>
      </c>
      <c r="P45">
        <v>0.13600000000000001</v>
      </c>
      <c r="Q45">
        <v>2.4900000000000002</v>
      </c>
      <c r="R45">
        <v>130</v>
      </c>
      <c r="S45">
        <v>11.217000000000001</v>
      </c>
      <c r="T45">
        <v>646</v>
      </c>
      <c r="U45">
        <v>55.74</v>
      </c>
      <c r="Z45">
        <v>2714</v>
      </c>
      <c r="AA45">
        <v>21273</v>
      </c>
      <c r="AB45">
        <v>1.8360000000000001</v>
      </c>
      <c r="AC45">
        <v>0.23400000000000001</v>
      </c>
      <c r="AD45">
        <v>2038</v>
      </c>
      <c r="AE45">
        <v>0.17599999999999999</v>
      </c>
      <c r="AF45">
        <v>0.13600000000000001</v>
      </c>
      <c r="AG45">
        <v>7.4</v>
      </c>
      <c r="AH45" t="s">
        <v>30</v>
      </c>
      <c r="AR45">
        <v>73.150000000000006</v>
      </c>
      <c r="AS45">
        <v>11589616</v>
      </c>
      <c r="AT45">
        <v>375.56400000000002</v>
      </c>
      <c r="AU45">
        <v>41.8</v>
      </c>
      <c r="AV45">
        <v>18.571000000000002</v>
      </c>
      <c r="AW45">
        <v>12.849</v>
      </c>
      <c r="AX45">
        <v>42658.576000000001</v>
      </c>
      <c r="AY45">
        <v>0.2</v>
      </c>
      <c r="AZ45">
        <v>114.898</v>
      </c>
      <c r="BA45">
        <v>4.29</v>
      </c>
      <c r="BB45">
        <v>25.1</v>
      </c>
      <c r="BC45">
        <v>31.4</v>
      </c>
      <c r="BE45">
        <v>5.64</v>
      </c>
      <c r="BF45">
        <v>81.63</v>
      </c>
      <c r="BG45">
        <v>0.93100000000000005</v>
      </c>
    </row>
    <row r="46" spans="1:59" x14ac:dyDescent="0.2">
      <c r="A46" t="s">
        <v>0</v>
      </c>
      <c r="B46" t="s">
        <v>1</v>
      </c>
      <c r="C46" t="s">
        <v>2</v>
      </c>
      <c r="D46" t="s">
        <v>48</v>
      </c>
      <c r="E46">
        <v>1795</v>
      </c>
      <c r="F46">
        <v>309</v>
      </c>
      <c r="G46">
        <v>211.571</v>
      </c>
      <c r="H46">
        <v>21</v>
      </c>
      <c r="I46">
        <v>7</v>
      </c>
      <c r="J46">
        <v>2.5710000000000002</v>
      </c>
      <c r="K46">
        <v>154.88</v>
      </c>
      <c r="L46">
        <v>26.661999999999999</v>
      </c>
      <c r="M46">
        <v>18.254999999999999</v>
      </c>
      <c r="N46">
        <v>1.8120000000000001</v>
      </c>
      <c r="O46">
        <v>0.60399999999999998</v>
      </c>
      <c r="P46">
        <v>0.222</v>
      </c>
      <c r="Q46">
        <v>2.42</v>
      </c>
      <c r="R46">
        <v>164</v>
      </c>
      <c r="S46">
        <v>14.151</v>
      </c>
      <c r="T46">
        <v>840</v>
      </c>
      <c r="U46">
        <v>72.478999999999999</v>
      </c>
      <c r="Z46">
        <v>3395</v>
      </c>
      <c r="AA46">
        <v>24668</v>
      </c>
      <c r="AB46">
        <v>2.1280000000000001</v>
      </c>
      <c r="AC46">
        <v>0.29299999999999998</v>
      </c>
      <c r="AD46">
        <v>2317</v>
      </c>
      <c r="AE46">
        <v>0.2</v>
      </c>
      <c r="AF46">
        <v>0.155</v>
      </c>
      <c r="AG46">
        <v>6.5</v>
      </c>
      <c r="AH46" t="s">
        <v>30</v>
      </c>
      <c r="AR46">
        <v>73.150000000000006</v>
      </c>
      <c r="AS46">
        <v>11589616</v>
      </c>
      <c r="AT46">
        <v>375.56400000000002</v>
      </c>
      <c r="AU46">
        <v>41.8</v>
      </c>
      <c r="AV46">
        <v>18.571000000000002</v>
      </c>
      <c r="AW46">
        <v>12.849</v>
      </c>
      <c r="AX46">
        <v>42658.576000000001</v>
      </c>
      <c r="AY46">
        <v>0.2</v>
      </c>
      <c r="AZ46">
        <v>114.898</v>
      </c>
      <c r="BA46">
        <v>4.29</v>
      </c>
      <c r="BB46">
        <v>25.1</v>
      </c>
      <c r="BC46">
        <v>31.4</v>
      </c>
      <c r="BE46">
        <v>5.64</v>
      </c>
      <c r="BF46">
        <v>81.63</v>
      </c>
      <c r="BG46">
        <v>0.93100000000000005</v>
      </c>
    </row>
    <row r="47" spans="1:59" x14ac:dyDescent="0.2">
      <c r="A47" t="s">
        <v>0</v>
      </c>
      <c r="B47" t="s">
        <v>1</v>
      </c>
      <c r="C47" t="s">
        <v>2</v>
      </c>
      <c r="D47" t="s">
        <v>49</v>
      </c>
      <c r="E47">
        <v>2257</v>
      </c>
      <c r="F47">
        <v>462</v>
      </c>
      <c r="G47">
        <v>242.571</v>
      </c>
      <c r="H47">
        <v>37</v>
      </c>
      <c r="I47">
        <v>16</v>
      </c>
      <c r="J47">
        <v>4.8570000000000002</v>
      </c>
      <c r="K47">
        <v>194.74299999999999</v>
      </c>
      <c r="L47">
        <v>39.863</v>
      </c>
      <c r="M47">
        <v>20.93</v>
      </c>
      <c r="N47">
        <v>3.1930000000000001</v>
      </c>
      <c r="O47">
        <v>1.381</v>
      </c>
      <c r="P47">
        <v>0.41899999999999998</v>
      </c>
      <c r="Q47">
        <v>2.33</v>
      </c>
      <c r="R47">
        <v>229</v>
      </c>
      <c r="S47">
        <v>19.759</v>
      </c>
      <c r="T47">
        <v>1108</v>
      </c>
      <c r="U47">
        <v>95.602999999999994</v>
      </c>
      <c r="Z47">
        <v>3120</v>
      </c>
      <c r="AA47">
        <v>27788</v>
      </c>
      <c r="AB47">
        <v>2.3980000000000001</v>
      </c>
      <c r="AC47">
        <v>0.26900000000000002</v>
      </c>
      <c r="AD47">
        <v>2402</v>
      </c>
      <c r="AE47">
        <v>0.20699999999999999</v>
      </c>
      <c r="AF47">
        <v>0.183</v>
      </c>
      <c r="AG47">
        <v>5.5</v>
      </c>
      <c r="AH47" t="s">
        <v>30</v>
      </c>
      <c r="AR47">
        <v>81.48</v>
      </c>
      <c r="AS47">
        <v>11589616</v>
      </c>
      <c r="AT47">
        <v>375.56400000000002</v>
      </c>
      <c r="AU47">
        <v>41.8</v>
      </c>
      <c r="AV47">
        <v>18.571000000000002</v>
      </c>
      <c r="AW47">
        <v>12.849</v>
      </c>
      <c r="AX47">
        <v>42658.576000000001</v>
      </c>
      <c r="AY47">
        <v>0.2</v>
      </c>
      <c r="AZ47">
        <v>114.898</v>
      </c>
      <c r="BA47">
        <v>4.29</v>
      </c>
      <c r="BB47">
        <v>25.1</v>
      </c>
      <c r="BC47">
        <v>31.4</v>
      </c>
      <c r="BE47">
        <v>5.64</v>
      </c>
      <c r="BF47">
        <v>81.63</v>
      </c>
      <c r="BG47">
        <v>0.93100000000000005</v>
      </c>
    </row>
    <row r="48" spans="1:59" x14ac:dyDescent="0.2">
      <c r="A48" t="s">
        <v>0</v>
      </c>
      <c r="B48" t="s">
        <v>1</v>
      </c>
      <c r="C48" t="s">
        <v>2</v>
      </c>
      <c r="D48" t="s">
        <v>50</v>
      </c>
      <c r="E48">
        <v>2815</v>
      </c>
      <c r="F48">
        <v>558</v>
      </c>
      <c r="G48">
        <v>303.714</v>
      </c>
      <c r="H48">
        <v>67</v>
      </c>
      <c r="I48">
        <v>30</v>
      </c>
      <c r="J48">
        <v>9</v>
      </c>
      <c r="K48">
        <v>242.89</v>
      </c>
      <c r="L48">
        <v>48.146999999999998</v>
      </c>
      <c r="M48">
        <v>26.206</v>
      </c>
      <c r="N48">
        <v>5.7809999999999997</v>
      </c>
      <c r="O48">
        <v>2.589</v>
      </c>
      <c r="P48">
        <v>0.77700000000000002</v>
      </c>
      <c r="Q48">
        <v>2.2999999999999998</v>
      </c>
      <c r="R48">
        <v>290</v>
      </c>
      <c r="S48">
        <v>25.021999999999998</v>
      </c>
      <c r="T48">
        <v>1384</v>
      </c>
      <c r="U48">
        <v>119.417</v>
      </c>
      <c r="Z48">
        <v>2276</v>
      </c>
      <c r="AA48">
        <v>30064</v>
      </c>
      <c r="AB48">
        <v>2.5939999999999999</v>
      </c>
      <c r="AC48">
        <v>0.19600000000000001</v>
      </c>
      <c r="AD48">
        <v>2417</v>
      </c>
      <c r="AE48">
        <v>0.20899999999999999</v>
      </c>
      <c r="AF48">
        <v>0.21</v>
      </c>
      <c r="AG48">
        <v>4.8</v>
      </c>
      <c r="AH48" t="s">
        <v>30</v>
      </c>
      <c r="AR48">
        <v>81.48</v>
      </c>
      <c r="AS48">
        <v>11589616</v>
      </c>
      <c r="AT48">
        <v>375.56400000000002</v>
      </c>
      <c r="AU48">
        <v>41.8</v>
      </c>
      <c r="AV48">
        <v>18.571000000000002</v>
      </c>
      <c r="AW48">
        <v>12.849</v>
      </c>
      <c r="AX48">
        <v>42658.576000000001</v>
      </c>
      <c r="AY48">
        <v>0.2</v>
      </c>
      <c r="AZ48">
        <v>114.898</v>
      </c>
      <c r="BA48">
        <v>4.29</v>
      </c>
      <c r="BB48">
        <v>25.1</v>
      </c>
      <c r="BC48">
        <v>31.4</v>
      </c>
      <c r="BE48">
        <v>5.64</v>
      </c>
      <c r="BF48">
        <v>81.63</v>
      </c>
      <c r="BG48">
        <v>0.93100000000000005</v>
      </c>
    </row>
    <row r="49" spans="1:59" x14ac:dyDescent="0.2">
      <c r="A49" t="s">
        <v>0</v>
      </c>
      <c r="B49" t="s">
        <v>1</v>
      </c>
      <c r="C49" t="s">
        <v>2</v>
      </c>
      <c r="D49" t="s">
        <v>51</v>
      </c>
      <c r="E49">
        <v>3401</v>
      </c>
      <c r="F49">
        <v>586</v>
      </c>
      <c r="G49">
        <v>359.286</v>
      </c>
      <c r="H49">
        <v>75</v>
      </c>
      <c r="I49">
        <v>8</v>
      </c>
      <c r="J49">
        <v>10.143000000000001</v>
      </c>
      <c r="K49">
        <v>293.452</v>
      </c>
      <c r="L49">
        <v>50.563000000000002</v>
      </c>
      <c r="M49">
        <v>31.001000000000001</v>
      </c>
      <c r="N49">
        <v>6.4710000000000001</v>
      </c>
      <c r="O49">
        <v>0.69</v>
      </c>
      <c r="P49">
        <v>0.875</v>
      </c>
      <c r="Q49">
        <v>2.2599999999999998</v>
      </c>
      <c r="R49">
        <v>326</v>
      </c>
      <c r="S49">
        <v>28.129000000000001</v>
      </c>
      <c r="T49">
        <v>1661</v>
      </c>
      <c r="U49">
        <v>143.31800000000001</v>
      </c>
      <c r="X49">
        <v>1507.739</v>
      </c>
      <c r="Y49">
        <v>130.09399999999999</v>
      </c>
      <c r="Z49">
        <v>1414</v>
      </c>
      <c r="AA49">
        <v>31478</v>
      </c>
      <c r="AB49">
        <v>2.7160000000000002</v>
      </c>
      <c r="AC49">
        <v>0.122</v>
      </c>
      <c r="AD49">
        <v>2438</v>
      </c>
      <c r="AE49">
        <v>0.21</v>
      </c>
      <c r="AF49">
        <v>0.222</v>
      </c>
      <c r="AG49">
        <v>4.5</v>
      </c>
      <c r="AH49" t="s">
        <v>30</v>
      </c>
      <c r="AR49">
        <v>81.48</v>
      </c>
      <c r="AS49">
        <v>11589616</v>
      </c>
      <c r="AT49">
        <v>375.56400000000002</v>
      </c>
      <c r="AU49">
        <v>41.8</v>
      </c>
      <c r="AV49">
        <v>18.571000000000002</v>
      </c>
      <c r="AW49">
        <v>12.849</v>
      </c>
      <c r="AX49">
        <v>42658.576000000001</v>
      </c>
      <c r="AY49">
        <v>0.2</v>
      </c>
      <c r="AZ49">
        <v>114.898</v>
      </c>
      <c r="BA49">
        <v>4.29</v>
      </c>
      <c r="BB49">
        <v>25.1</v>
      </c>
      <c r="BC49">
        <v>31.4</v>
      </c>
      <c r="BE49">
        <v>5.64</v>
      </c>
      <c r="BF49">
        <v>81.63</v>
      </c>
      <c r="BG49">
        <v>0.93100000000000005</v>
      </c>
    </row>
    <row r="50" spans="1:59" x14ac:dyDescent="0.2">
      <c r="A50" t="s">
        <v>0</v>
      </c>
      <c r="B50" t="s">
        <v>1</v>
      </c>
      <c r="C50" t="s">
        <v>2</v>
      </c>
      <c r="D50" t="s">
        <v>52</v>
      </c>
      <c r="E50">
        <v>3743</v>
      </c>
      <c r="F50">
        <v>342</v>
      </c>
      <c r="G50">
        <v>383.57100000000003</v>
      </c>
      <c r="H50">
        <v>88</v>
      </c>
      <c r="I50">
        <v>13</v>
      </c>
      <c r="J50">
        <v>11.856999999999999</v>
      </c>
      <c r="K50">
        <v>322.96199999999999</v>
      </c>
      <c r="L50">
        <v>29.509</v>
      </c>
      <c r="M50">
        <v>33.095999999999997</v>
      </c>
      <c r="N50">
        <v>7.593</v>
      </c>
      <c r="O50">
        <v>1.1220000000000001</v>
      </c>
      <c r="P50">
        <v>1.0229999999999999</v>
      </c>
      <c r="Q50">
        <v>2.2200000000000002</v>
      </c>
      <c r="R50">
        <v>385</v>
      </c>
      <c r="S50">
        <v>33.219000000000001</v>
      </c>
      <c r="T50">
        <v>1883</v>
      </c>
      <c r="U50">
        <v>162.47300000000001</v>
      </c>
      <c r="Z50">
        <v>3322</v>
      </c>
      <c r="AA50">
        <v>34800</v>
      </c>
      <c r="AB50">
        <v>3.0030000000000001</v>
      </c>
      <c r="AC50">
        <v>0.28699999999999998</v>
      </c>
      <c r="AD50">
        <v>2642</v>
      </c>
      <c r="AE50">
        <v>0.22800000000000001</v>
      </c>
      <c r="AF50">
        <v>0.251</v>
      </c>
      <c r="AG50">
        <v>4</v>
      </c>
      <c r="AH50" t="s">
        <v>30</v>
      </c>
      <c r="AR50">
        <v>81.48</v>
      </c>
      <c r="AS50">
        <v>11589616</v>
      </c>
      <c r="AT50">
        <v>375.56400000000002</v>
      </c>
      <c r="AU50">
        <v>41.8</v>
      </c>
      <c r="AV50">
        <v>18.571000000000002</v>
      </c>
      <c r="AW50">
        <v>12.849</v>
      </c>
      <c r="AX50">
        <v>42658.576000000001</v>
      </c>
      <c r="AY50">
        <v>0.2</v>
      </c>
      <c r="AZ50">
        <v>114.898</v>
      </c>
      <c r="BA50">
        <v>4.29</v>
      </c>
      <c r="BB50">
        <v>25.1</v>
      </c>
      <c r="BC50">
        <v>31.4</v>
      </c>
      <c r="BE50">
        <v>5.64</v>
      </c>
      <c r="BF50">
        <v>81.63</v>
      </c>
      <c r="BG50">
        <v>0.93100000000000005</v>
      </c>
    </row>
    <row r="51" spans="1:59" x14ac:dyDescent="0.2">
      <c r="A51" t="s">
        <v>0</v>
      </c>
      <c r="B51" t="s">
        <v>1</v>
      </c>
      <c r="C51" t="s">
        <v>2</v>
      </c>
      <c r="D51" t="s">
        <v>53</v>
      </c>
      <c r="E51">
        <v>4269</v>
      </c>
      <c r="F51">
        <v>526</v>
      </c>
      <c r="G51">
        <v>432.286</v>
      </c>
      <c r="H51">
        <v>122</v>
      </c>
      <c r="I51">
        <v>34</v>
      </c>
      <c r="J51">
        <v>16</v>
      </c>
      <c r="K51">
        <v>368.34699999999998</v>
      </c>
      <c r="L51">
        <v>45.384999999999998</v>
      </c>
      <c r="M51">
        <v>37.298999999999999</v>
      </c>
      <c r="N51">
        <v>10.526999999999999</v>
      </c>
      <c r="O51">
        <v>2.9340000000000002</v>
      </c>
      <c r="P51">
        <v>1.381</v>
      </c>
      <c r="Q51">
        <v>2.19</v>
      </c>
      <c r="R51">
        <v>487</v>
      </c>
      <c r="S51">
        <v>42.02</v>
      </c>
      <c r="T51">
        <v>2204</v>
      </c>
      <c r="U51">
        <v>190.17</v>
      </c>
      <c r="Z51">
        <v>3975</v>
      </c>
      <c r="AA51">
        <v>38775</v>
      </c>
      <c r="AB51">
        <v>3.3460000000000001</v>
      </c>
      <c r="AC51">
        <v>0.34300000000000003</v>
      </c>
      <c r="AD51">
        <v>2888</v>
      </c>
      <c r="AE51">
        <v>0.249</v>
      </c>
      <c r="AF51">
        <v>0.27400000000000002</v>
      </c>
      <c r="AG51">
        <v>3.6</v>
      </c>
      <c r="AH51" t="s">
        <v>30</v>
      </c>
      <c r="AR51">
        <v>81.48</v>
      </c>
      <c r="AS51">
        <v>11589616</v>
      </c>
      <c r="AT51">
        <v>375.56400000000002</v>
      </c>
      <c r="AU51">
        <v>41.8</v>
      </c>
      <c r="AV51">
        <v>18.571000000000002</v>
      </c>
      <c r="AW51">
        <v>12.849</v>
      </c>
      <c r="AX51">
        <v>42658.576000000001</v>
      </c>
      <c r="AY51">
        <v>0.2</v>
      </c>
      <c r="AZ51">
        <v>114.898</v>
      </c>
      <c r="BA51">
        <v>4.29</v>
      </c>
      <c r="BB51">
        <v>25.1</v>
      </c>
      <c r="BC51">
        <v>31.4</v>
      </c>
      <c r="BE51">
        <v>5.64</v>
      </c>
      <c r="BF51">
        <v>81.63</v>
      </c>
      <c r="BG51">
        <v>0.93100000000000005</v>
      </c>
    </row>
    <row r="52" spans="1:59" x14ac:dyDescent="0.2">
      <c r="A52" t="s">
        <v>0</v>
      </c>
      <c r="B52" t="s">
        <v>1</v>
      </c>
      <c r="C52" t="s">
        <v>2</v>
      </c>
      <c r="D52" t="s">
        <v>54</v>
      </c>
      <c r="E52">
        <v>4937</v>
      </c>
      <c r="F52">
        <v>668</v>
      </c>
      <c r="G52">
        <v>493</v>
      </c>
      <c r="H52">
        <v>178</v>
      </c>
      <c r="I52">
        <v>56</v>
      </c>
      <c r="J52">
        <v>23.428999999999998</v>
      </c>
      <c r="K52">
        <v>425.98500000000001</v>
      </c>
      <c r="L52">
        <v>57.637999999999998</v>
      </c>
      <c r="M52">
        <v>42.537999999999997</v>
      </c>
      <c r="N52">
        <v>15.359</v>
      </c>
      <c r="O52">
        <v>4.8319999999999999</v>
      </c>
      <c r="P52">
        <v>2.0219999999999998</v>
      </c>
      <c r="Q52">
        <v>2.16</v>
      </c>
      <c r="R52">
        <v>612</v>
      </c>
      <c r="S52">
        <v>52.805999999999997</v>
      </c>
      <c r="T52">
        <v>2721</v>
      </c>
      <c r="U52">
        <v>234.779</v>
      </c>
      <c r="Z52">
        <v>4282</v>
      </c>
      <c r="AA52">
        <v>43057</v>
      </c>
      <c r="AB52">
        <v>3.7149999999999999</v>
      </c>
      <c r="AC52">
        <v>0.36899999999999999</v>
      </c>
      <c r="AD52">
        <v>3112</v>
      </c>
      <c r="AE52">
        <v>0.26900000000000002</v>
      </c>
      <c r="AF52">
        <v>0.29399999999999998</v>
      </c>
      <c r="AG52">
        <v>3.4</v>
      </c>
      <c r="AH52" t="s">
        <v>30</v>
      </c>
      <c r="AR52">
        <v>81.48</v>
      </c>
      <c r="AS52">
        <v>11589616</v>
      </c>
      <c r="AT52">
        <v>375.56400000000002</v>
      </c>
      <c r="AU52">
        <v>41.8</v>
      </c>
      <c r="AV52">
        <v>18.571000000000002</v>
      </c>
      <c r="AW52">
        <v>12.849</v>
      </c>
      <c r="AX52">
        <v>42658.576000000001</v>
      </c>
      <c r="AY52">
        <v>0.2</v>
      </c>
      <c r="AZ52">
        <v>114.898</v>
      </c>
      <c r="BA52">
        <v>4.29</v>
      </c>
      <c r="BB52">
        <v>25.1</v>
      </c>
      <c r="BC52">
        <v>31.4</v>
      </c>
      <c r="BE52">
        <v>5.64</v>
      </c>
      <c r="BF52">
        <v>81.63</v>
      </c>
      <c r="BG52">
        <v>0.93100000000000005</v>
      </c>
    </row>
    <row r="53" spans="1:59" x14ac:dyDescent="0.2">
      <c r="A53" t="s">
        <v>0</v>
      </c>
      <c r="B53" t="s">
        <v>1</v>
      </c>
      <c r="C53" t="s">
        <v>2</v>
      </c>
      <c r="D53" t="s">
        <v>55</v>
      </c>
      <c r="E53">
        <v>6235</v>
      </c>
      <c r="F53">
        <v>1298</v>
      </c>
      <c r="G53">
        <v>634.28599999999994</v>
      </c>
      <c r="H53">
        <v>220</v>
      </c>
      <c r="I53">
        <v>42</v>
      </c>
      <c r="J53">
        <v>28.428999999999998</v>
      </c>
      <c r="K53">
        <v>537.98199999999997</v>
      </c>
      <c r="L53">
        <v>111.997</v>
      </c>
      <c r="M53">
        <v>54.728999999999999</v>
      </c>
      <c r="N53">
        <v>18.983000000000001</v>
      </c>
      <c r="O53">
        <v>3.6240000000000001</v>
      </c>
      <c r="P53">
        <v>2.4529999999999998</v>
      </c>
      <c r="Q53">
        <v>2.11</v>
      </c>
      <c r="R53">
        <v>699</v>
      </c>
      <c r="S53">
        <v>60.313000000000002</v>
      </c>
      <c r="T53">
        <v>3111</v>
      </c>
      <c r="U53">
        <v>268.43</v>
      </c>
      <c r="Z53">
        <v>4363</v>
      </c>
      <c r="AA53">
        <v>47420</v>
      </c>
      <c r="AB53">
        <v>4.0919999999999996</v>
      </c>
      <c r="AC53">
        <v>0.376</v>
      </c>
      <c r="AD53">
        <v>3250</v>
      </c>
      <c r="AE53">
        <v>0.28000000000000003</v>
      </c>
      <c r="AF53">
        <v>0.312</v>
      </c>
      <c r="AG53">
        <v>3.2</v>
      </c>
      <c r="AH53" t="s">
        <v>30</v>
      </c>
      <c r="AR53">
        <v>81.48</v>
      </c>
      <c r="AS53">
        <v>11589616</v>
      </c>
      <c r="AT53">
        <v>375.56400000000002</v>
      </c>
      <c r="AU53">
        <v>41.8</v>
      </c>
      <c r="AV53">
        <v>18.571000000000002</v>
      </c>
      <c r="AW53">
        <v>12.849</v>
      </c>
      <c r="AX53">
        <v>42658.576000000001</v>
      </c>
      <c r="AY53">
        <v>0.2</v>
      </c>
      <c r="AZ53">
        <v>114.898</v>
      </c>
      <c r="BA53">
        <v>4.29</v>
      </c>
      <c r="BB53">
        <v>25.1</v>
      </c>
      <c r="BC53">
        <v>31.4</v>
      </c>
      <c r="BE53">
        <v>5.64</v>
      </c>
      <c r="BF53">
        <v>81.63</v>
      </c>
      <c r="BG53">
        <v>0.93100000000000005</v>
      </c>
    </row>
    <row r="54" spans="1:59" x14ac:dyDescent="0.2">
      <c r="A54" t="s">
        <v>0</v>
      </c>
      <c r="B54" t="s">
        <v>1</v>
      </c>
      <c r="C54" t="s">
        <v>2</v>
      </c>
      <c r="D54" t="s">
        <v>56</v>
      </c>
      <c r="E54">
        <v>7284</v>
      </c>
      <c r="F54">
        <v>1049</v>
      </c>
      <c r="G54">
        <v>718.14300000000003</v>
      </c>
      <c r="H54">
        <v>289</v>
      </c>
      <c r="I54">
        <v>69</v>
      </c>
      <c r="J54">
        <v>36</v>
      </c>
      <c r="K54">
        <v>628.49400000000003</v>
      </c>
      <c r="L54">
        <v>90.512</v>
      </c>
      <c r="M54">
        <v>61.963999999999999</v>
      </c>
      <c r="N54">
        <v>24.936</v>
      </c>
      <c r="O54">
        <v>5.9539999999999997</v>
      </c>
      <c r="P54">
        <v>3.1059999999999999</v>
      </c>
      <c r="Q54">
        <v>2.02</v>
      </c>
      <c r="R54">
        <v>789</v>
      </c>
      <c r="S54">
        <v>68.078000000000003</v>
      </c>
      <c r="T54">
        <v>3649</v>
      </c>
      <c r="U54">
        <v>314.851</v>
      </c>
      <c r="Z54">
        <v>4930</v>
      </c>
      <c r="AA54">
        <v>52350</v>
      </c>
      <c r="AB54">
        <v>4.5170000000000003</v>
      </c>
      <c r="AC54">
        <v>0.42499999999999999</v>
      </c>
      <c r="AD54">
        <v>3509</v>
      </c>
      <c r="AE54">
        <v>0.30299999999999999</v>
      </c>
      <c r="AF54">
        <v>0.31900000000000001</v>
      </c>
      <c r="AG54">
        <v>3.1</v>
      </c>
      <c r="AH54" t="s">
        <v>30</v>
      </c>
      <c r="AR54">
        <v>81.48</v>
      </c>
      <c r="AS54">
        <v>11589616</v>
      </c>
      <c r="AT54">
        <v>375.56400000000002</v>
      </c>
      <c r="AU54">
        <v>41.8</v>
      </c>
      <c r="AV54">
        <v>18.571000000000002</v>
      </c>
      <c r="AW54">
        <v>12.849</v>
      </c>
      <c r="AX54">
        <v>42658.576000000001</v>
      </c>
      <c r="AY54">
        <v>0.2</v>
      </c>
      <c r="AZ54">
        <v>114.898</v>
      </c>
      <c r="BA54">
        <v>4.29</v>
      </c>
      <c r="BB54">
        <v>25.1</v>
      </c>
      <c r="BC54">
        <v>31.4</v>
      </c>
      <c r="BE54">
        <v>5.64</v>
      </c>
      <c r="BF54">
        <v>81.63</v>
      </c>
      <c r="BG54">
        <v>0.93100000000000005</v>
      </c>
    </row>
    <row r="55" spans="1:59" x14ac:dyDescent="0.2">
      <c r="A55" t="s">
        <v>0</v>
      </c>
      <c r="B55" t="s">
        <v>1</v>
      </c>
      <c r="C55" t="s">
        <v>2</v>
      </c>
      <c r="D55" t="s">
        <v>57</v>
      </c>
      <c r="E55">
        <v>9134</v>
      </c>
      <c r="F55">
        <v>1850</v>
      </c>
      <c r="G55">
        <v>902.71400000000006</v>
      </c>
      <c r="H55">
        <v>353</v>
      </c>
      <c r="I55">
        <v>64</v>
      </c>
      <c r="J55">
        <v>40.856999999999999</v>
      </c>
      <c r="K55">
        <v>788.11900000000003</v>
      </c>
      <c r="L55">
        <v>159.626</v>
      </c>
      <c r="M55">
        <v>77.89</v>
      </c>
      <c r="N55">
        <v>30.457999999999998</v>
      </c>
      <c r="O55">
        <v>5.5220000000000002</v>
      </c>
      <c r="P55">
        <v>3.5249999999999999</v>
      </c>
      <c r="Q55">
        <v>1.96</v>
      </c>
      <c r="R55">
        <v>867</v>
      </c>
      <c r="S55">
        <v>74.808000000000007</v>
      </c>
      <c r="T55">
        <v>4088</v>
      </c>
      <c r="U55">
        <v>352.73</v>
      </c>
      <c r="Z55">
        <v>3850</v>
      </c>
      <c r="AA55">
        <v>56200</v>
      </c>
      <c r="AB55">
        <v>4.8490000000000002</v>
      </c>
      <c r="AC55">
        <v>0.33200000000000002</v>
      </c>
      <c r="AD55">
        <v>3734</v>
      </c>
      <c r="AE55">
        <v>0.32200000000000001</v>
      </c>
      <c r="AF55">
        <v>0.32400000000000001</v>
      </c>
      <c r="AG55">
        <v>3.1</v>
      </c>
      <c r="AH55" t="s">
        <v>30</v>
      </c>
      <c r="AR55">
        <v>81.48</v>
      </c>
      <c r="AS55">
        <v>11589616</v>
      </c>
      <c r="AT55">
        <v>375.56400000000002</v>
      </c>
      <c r="AU55">
        <v>41.8</v>
      </c>
      <c r="AV55">
        <v>18.571000000000002</v>
      </c>
      <c r="AW55">
        <v>12.849</v>
      </c>
      <c r="AX55">
        <v>42658.576000000001</v>
      </c>
      <c r="AY55">
        <v>0.2</v>
      </c>
      <c r="AZ55">
        <v>114.898</v>
      </c>
      <c r="BA55">
        <v>4.29</v>
      </c>
      <c r="BB55">
        <v>25.1</v>
      </c>
      <c r="BC55">
        <v>31.4</v>
      </c>
      <c r="BE55">
        <v>5.64</v>
      </c>
      <c r="BF55">
        <v>81.63</v>
      </c>
      <c r="BG55">
        <v>0.93100000000000005</v>
      </c>
    </row>
    <row r="56" spans="1:59" x14ac:dyDescent="0.2">
      <c r="A56" t="s">
        <v>0</v>
      </c>
      <c r="B56" t="s">
        <v>1</v>
      </c>
      <c r="C56" t="s">
        <v>2</v>
      </c>
      <c r="D56" t="s">
        <v>58</v>
      </c>
      <c r="E56">
        <v>10836</v>
      </c>
      <c r="F56">
        <v>1702</v>
      </c>
      <c r="G56">
        <v>1062.143</v>
      </c>
      <c r="H56">
        <v>431</v>
      </c>
      <c r="I56">
        <v>78</v>
      </c>
      <c r="J56">
        <v>50.856999999999999</v>
      </c>
      <c r="K56">
        <v>934.97500000000002</v>
      </c>
      <c r="L56">
        <v>146.85599999999999</v>
      </c>
      <c r="M56">
        <v>91.646000000000001</v>
      </c>
      <c r="N56">
        <v>37.188000000000002</v>
      </c>
      <c r="O56">
        <v>6.73</v>
      </c>
      <c r="P56">
        <v>4.3879999999999999</v>
      </c>
      <c r="Q56">
        <v>1.88</v>
      </c>
      <c r="R56">
        <v>961</v>
      </c>
      <c r="S56">
        <v>82.918999999999997</v>
      </c>
      <c r="T56">
        <v>4536</v>
      </c>
      <c r="U56">
        <v>391.38499999999999</v>
      </c>
      <c r="X56">
        <v>3519.3989999999999</v>
      </c>
      <c r="Y56">
        <v>303.66800000000001</v>
      </c>
      <c r="Z56">
        <v>2419</v>
      </c>
      <c r="AA56">
        <v>58619</v>
      </c>
      <c r="AB56">
        <v>5.0579999999999998</v>
      </c>
      <c r="AC56">
        <v>0.20899999999999999</v>
      </c>
      <c r="AD56">
        <v>3877</v>
      </c>
      <c r="AE56">
        <v>0.33500000000000002</v>
      </c>
      <c r="AF56">
        <v>0.32700000000000001</v>
      </c>
      <c r="AG56">
        <v>3.1</v>
      </c>
      <c r="AH56" t="s">
        <v>30</v>
      </c>
      <c r="AR56">
        <v>81.48</v>
      </c>
      <c r="AS56">
        <v>11589616</v>
      </c>
      <c r="AT56">
        <v>375.56400000000002</v>
      </c>
      <c r="AU56">
        <v>41.8</v>
      </c>
      <c r="AV56">
        <v>18.571000000000002</v>
      </c>
      <c r="AW56">
        <v>12.849</v>
      </c>
      <c r="AX56">
        <v>42658.576000000001</v>
      </c>
      <c r="AY56">
        <v>0.2</v>
      </c>
      <c r="AZ56">
        <v>114.898</v>
      </c>
      <c r="BA56">
        <v>4.29</v>
      </c>
      <c r="BB56">
        <v>25.1</v>
      </c>
      <c r="BC56">
        <v>31.4</v>
      </c>
      <c r="BE56">
        <v>5.64</v>
      </c>
      <c r="BF56">
        <v>81.63</v>
      </c>
      <c r="BG56">
        <v>0.93100000000000005</v>
      </c>
    </row>
    <row r="57" spans="1:59" x14ac:dyDescent="0.2">
      <c r="A57" t="s">
        <v>0</v>
      </c>
      <c r="B57" t="s">
        <v>1</v>
      </c>
      <c r="C57" t="s">
        <v>2</v>
      </c>
      <c r="D57" t="s">
        <v>59</v>
      </c>
      <c r="E57">
        <v>11899</v>
      </c>
      <c r="F57">
        <v>1063</v>
      </c>
      <c r="G57">
        <v>1165.143</v>
      </c>
      <c r="H57">
        <v>513</v>
      </c>
      <c r="I57">
        <v>82</v>
      </c>
      <c r="J57">
        <v>60.713999999999999</v>
      </c>
      <c r="K57">
        <v>1026.6949999999999</v>
      </c>
      <c r="L57">
        <v>91.72</v>
      </c>
      <c r="M57">
        <v>100.533</v>
      </c>
      <c r="N57">
        <v>44.264000000000003</v>
      </c>
      <c r="O57">
        <v>7.0750000000000002</v>
      </c>
      <c r="P57">
        <v>5.2389999999999999</v>
      </c>
      <c r="Q57">
        <v>1.78</v>
      </c>
      <c r="R57">
        <v>1021</v>
      </c>
      <c r="S57">
        <v>88.096000000000004</v>
      </c>
      <c r="T57">
        <v>4897</v>
      </c>
      <c r="U57">
        <v>422.53300000000002</v>
      </c>
      <c r="Z57">
        <v>4101</v>
      </c>
      <c r="AA57">
        <v>62720</v>
      </c>
      <c r="AB57">
        <v>5.4119999999999999</v>
      </c>
      <c r="AC57">
        <v>0.35399999999999998</v>
      </c>
      <c r="AD57">
        <v>3989</v>
      </c>
      <c r="AE57">
        <v>0.34399999999999997</v>
      </c>
      <c r="AF57">
        <v>0.32500000000000001</v>
      </c>
      <c r="AG57">
        <v>3.1</v>
      </c>
      <c r="AH57" t="s">
        <v>30</v>
      </c>
      <c r="AR57">
        <v>81.48</v>
      </c>
      <c r="AS57">
        <v>11589616</v>
      </c>
      <c r="AT57">
        <v>375.56400000000002</v>
      </c>
      <c r="AU57">
        <v>41.8</v>
      </c>
      <c r="AV57">
        <v>18.571000000000002</v>
      </c>
      <c r="AW57">
        <v>12.849</v>
      </c>
      <c r="AX57">
        <v>42658.576000000001</v>
      </c>
      <c r="AY57">
        <v>0.2</v>
      </c>
      <c r="AZ57">
        <v>114.898</v>
      </c>
      <c r="BA57">
        <v>4.29</v>
      </c>
      <c r="BB57">
        <v>25.1</v>
      </c>
      <c r="BC57">
        <v>31.4</v>
      </c>
      <c r="BE57">
        <v>5.64</v>
      </c>
      <c r="BF57">
        <v>81.63</v>
      </c>
      <c r="BG57">
        <v>0.93100000000000005</v>
      </c>
    </row>
    <row r="58" spans="1:59" x14ac:dyDescent="0.2">
      <c r="A58" t="s">
        <v>0</v>
      </c>
      <c r="B58" t="s">
        <v>1</v>
      </c>
      <c r="C58" t="s">
        <v>2</v>
      </c>
      <c r="D58" t="s">
        <v>60</v>
      </c>
      <c r="E58">
        <v>12775</v>
      </c>
      <c r="F58">
        <v>876</v>
      </c>
      <c r="G58">
        <v>1215.143</v>
      </c>
      <c r="H58">
        <v>705</v>
      </c>
      <c r="I58">
        <v>192</v>
      </c>
      <c r="J58">
        <v>83.286000000000001</v>
      </c>
      <c r="K58">
        <v>1102.28</v>
      </c>
      <c r="L58">
        <v>75.584999999999994</v>
      </c>
      <c r="M58">
        <v>104.848</v>
      </c>
      <c r="N58">
        <v>60.83</v>
      </c>
      <c r="O58">
        <v>16.567</v>
      </c>
      <c r="P58">
        <v>7.1859999999999999</v>
      </c>
      <c r="Q58">
        <v>1.68</v>
      </c>
      <c r="R58">
        <v>1088</v>
      </c>
      <c r="S58">
        <v>93.876999999999995</v>
      </c>
      <c r="T58">
        <v>4988</v>
      </c>
      <c r="U58">
        <v>430.38499999999999</v>
      </c>
      <c r="Z58">
        <v>6432</v>
      </c>
      <c r="AA58">
        <v>69152</v>
      </c>
      <c r="AB58">
        <v>5.9669999999999996</v>
      </c>
      <c r="AC58">
        <v>0.55500000000000005</v>
      </c>
      <c r="AD58">
        <v>4340</v>
      </c>
      <c r="AE58">
        <v>0.374</v>
      </c>
      <c r="AF58">
        <v>0.318</v>
      </c>
      <c r="AG58">
        <v>3.1</v>
      </c>
      <c r="AH58" t="s">
        <v>30</v>
      </c>
      <c r="AR58">
        <v>81.48</v>
      </c>
      <c r="AS58">
        <v>11589616</v>
      </c>
      <c r="AT58">
        <v>375.56400000000002</v>
      </c>
      <c r="AU58">
        <v>41.8</v>
      </c>
      <c r="AV58">
        <v>18.571000000000002</v>
      </c>
      <c r="AW58">
        <v>12.849</v>
      </c>
      <c r="AX58">
        <v>42658.576000000001</v>
      </c>
      <c r="AY58">
        <v>0.2</v>
      </c>
      <c r="AZ58">
        <v>114.898</v>
      </c>
      <c r="BA58">
        <v>4.29</v>
      </c>
      <c r="BB58">
        <v>25.1</v>
      </c>
      <c r="BC58">
        <v>31.4</v>
      </c>
      <c r="BE58">
        <v>5.64</v>
      </c>
      <c r="BF58">
        <v>81.63</v>
      </c>
      <c r="BG58">
        <v>0.93100000000000005</v>
      </c>
    </row>
    <row r="59" spans="1:59" x14ac:dyDescent="0.2">
      <c r="A59" t="s">
        <v>0</v>
      </c>
      <c r="B59" t="s">
        <v>1</v>
      </c>
      <c r="C59" t="s">
        <v>2</v>
      </c>
      <c r="D59" t="s">
        <v>61</v>
      </c>
      <c r="E59">
        <v>13964</v>
      </c>
      <c r="F59">
        <v>1189</v>
      </c>
      <c r="G59">
        <v>1289.5709999999999</v>
      </c>
      <c r="H59">
        <v>828</v>
      </c>
      <c r="I59">
        <v>123</v>
      </c>
      <c r="J59">
        <v>92.856999999999999</v>
      </c>
      <c r="K59">
        <v>1204.8720000000001</v>
      </c>
      <c r="L59">
        <v>102.592</v>
      </c>
      <c r="M59">
        <v>111.27</v>
      </c>
      <c r="N59">
        <v>71.442999999999998</v>
      </c>
      <c r="O59">
        <v>10.613</v>
      </c>
      <c r="P59">
        <v>8.0120000000000005</v>
      </c>
      <c r="Q59">
        <v>1.59</v>
      </c>
      <c r="R59">
        <v>1144</v>
      </c>
      <c r="S59">
        <v>98.709000000000003</v>
      </c>
      <c r="T59">
        <v>5219</v>
      </c>
      <c r="U59">
        <v>450.31700000000001</v>
      </c>
      <c r="Z59">
        <v>5891</v>
      </c>
      <c r="AA59">
        <v>75043</v>
      </c>
      <c r="AB59">
        <v>6.4749999999999996</v>
      </c>
      <c r="AC59">
        <v>0.50800000000000001</v>
      </c>
      <c r="AD59">
        <v>4569</v>
      </c>
      <c r="AE59">
        <v>0.39400000000000002</v>
      </c>
      <c r="AF59">
        <v>0.311</v>
      </c>
      <c r="AG59">
        <v>3.2</v>
      </c>
      <c r="AH59" t="s">
        <v>30</v>
      </c>
      <c r="AR59">
        <v>81.48</v>
      </c>
      <c r="AS59">
        <v>11589616</v>
      </c>
      <c r="AT59">
        <v>375.56400000000002</v>
      </c>
      <c r="AU59">
        <v>41.8</v>
      </c>
      <c r="AV59">
        <v>18.571000000000002</v>
      </c>
      <c r="AW59">
        <v>12.849</v>
      </c>
      <c r="AX59">
        <v>42658.576000000001</v>
      </c>
      <c r="AY59">
        <v>0.2</v>
      </c>
      <c r="AZ59">
        <v>114.898</v>
      </c>
      <c r="BA59">
        <v>4.29</v>
      </c>
      <c r="BB59">
        <v>25.1</v>
      </c>
      <c r="BC59">
        <v>31.4</v>
      </c>
      <c r="BE59">
        <v>5.64</v>
      </c>
      <c r="BF59">
        <v>81.63</v>
      </c>
      <c r="BG59">
        <v>0.93100000000000005</v>
      </c>
    </row>
    <row r="60" spans="1:59" x14ac:dyDescent="0.2">
      <c r="A60" t="s">
        <v>0</v>
      </c>
      <c r="B60" t="s">
        <v>1</v>
      </c>
      <c r="C60" t="s">
        <v>2</v>
      </c>
      <c r="D60" t="s">
        <v>62</v>
      </c>
      <c r="E60">
        <v>15348</v>
      </c>
      <c r="F60">
        <v>1384</v>
      </c>
      <c r="G60">
        <v>1301.857</v>
      </c>
      <c r="H60">
        <v>1011</v>
      </c>
      <c r="I60">
        <v>183</v>
      </c>
      <c r="J60">
        <v>113</v>
      </c>
      <c r="K60">
        <v>1324.289</v>
      </c>
      <c r="L60">
        <v>119.417</v>
      </c>
      <c r="M60">
        <v>112.33</v>
      </c>
      <c r="N60">
        <v>87.233000000000004</v>
      </c>
      <c r="O60">
        <v>15.79</v>
      </c>
      <c r="P60">
        <v>9.75</v>
      </c>
      <c r="Q60">
        <v>1.5</v>
      </c>
      <c r="R60">
        <v>1205</v>
      </c>
      <c r="S60">
        <v>103.97199999999999</v>
      </c>
      <c r="T60">
        <v>5398</v>
      </c>
      <c r="U60">
        <v>465.762</v>
      </c>
      <c r="Z60">
        <v>6088</v>
      </c>
      <c r="AA60">
        <v>81131</v>
      </c>
      <c r="AB60">
        <v>7</v>
      </c>
      <c r="AC60">
        <v>0.52500000000000002</v>
      </c>
      <c r="AD60">
        <v>4816</v>
      </c>
      <c r="AE60">
        <v>0.41599999999999998</v>
      </c>
      <c r="AF60">
        <v>0.30199999999999999</v>
      </c>
      <c r="AG60">
        <v>3.3</v>
      </c>
      <c r="AH60" t="s">
        <v>30</v>
      </c>
      <c r="AR60">
        <v>81.48</v>
      </c>
      <c r="AS60">
        <v>11589616</v>
      </c>
      <c r="AT60">
        <v>375.56400000000002</v>
      </c>
      <c r="AU60">
        <v>41.8</v>
      </c>
      <c r="AV60">
        <v>18.571000000000002</v>
      </c>
      <c r="AW60">
        <v>12.849</v>
      </c>
      <c r="AX60">
        <v>42658.576000000001</v>
      </c>
      <c r="AY60">
        <v>0.2</v>
      </c>
      <c r="AZ60">
        <v>114.898</v>
      </c>
      <c r="BA60">
        <v>4.29</v>
      </c>
      <c r="BB60">
        <v>25.1</v>
      </c>
      <c r="BC60">
        <v>31.4</v>
      </c>
      <c r="BE60">
        <v>5.64</v>
      </c>
      <c r="BF60">
        <v>81.63</v>
      </c>
      <c r="BG60">
        <v>0.93100000000000005</v>
      </c>
    </row>
    <row r="61" spans="1:59" x14ac:dyDescent="0.2">
      <c r="A61" t="s">
        <v>0</v>
      </c>
      <c r="B61" t="s">
        <v>1</v>
      </c>
      <c r="C61" t="s">
        <v>2</v>
      </c>
      <c r="D61" t="s">
        <v>63</v>
      </c>
      <c r="E61">
        <v>16770</v>
      </c>
      <c r="F61">
        <v>1422</v>
      </c>
      <c r="G61">
        <v>1355.143</v>
      </c>
      <c r="H61">
        <v>1143</v>
      </c>
      <c r="I61">
        <v>132</v>
      </c>
      <c r="J61">
        <v>122</v>
      </c>
      <c r="K61">
        <v>1446.9849999999999</v>
      </c>
      <c r="L61">
        <v>122.696</v>
      </c>
      <c r="M61">
        <v>116.92700000000001</v>
      </c>
      <c r="N61">
        <v>98.623000000000005</v>
      </c>
      <c r="O61">
        <v>11.39</v>
      </c>
      <c r="P61">
        <v>10.526999999999999</v>
      </c>
      <c r="Q61">
        <v>1.43</v>
      </c>
      <c r="R61">
        <v>1256</v>
      </c>
      <c r="S61">
        <v>108.373</v>
      </c>
      <c r="T61">
        <v>5562</v>
      </c>
      <c r="U61">
        <v>479.91199999999998</v>
      </c>
      <c r="Z61">
        <v>6718</v>
      </c>
      <c r="AA61">
        <v>87849</v>
      </c>
      <c r="AB61">
        <v>7.58</v>
      </c>
      <c r="AC61">
        <v>0.57999999999999996</v>
      </c>
      <c r="AD61">
        <v>5071</v>
      </c>
      <c r="AE61">
        <v>0.438</v>
      </c>
      <c r="AF61">
        <v>0.29699999999999999</v>
      </c>
      <c r="AG61">
        <v>3.4</v>
      </c>
      <c r="AH61" t="s">
        <v>30</v>
      </c>
      <c r="AR61">
        <v>81.48</v>
      </c>
      <c r="AS61">
        <v>11589616</v>
      </c>
      <c r="AT61">
        <v>375.56400000000002</v>
      </c>
      <c r="AU61">
        <v>41.8</v>
      </c>
      <c r="AV61">
        <v>18.571000000000002</v>
      </c>
      <c r="AW61">
        <v>12.849</v>
      </c>
      <c r="AX61">
        <v>42658.576000000001</v>
      </c>
      <c r="AY61">
        <v>0.2</v>
      </c>
      <c r="AZ61">
        <v>114.898</v>
      </c>
      <c r="BA61">
        <v>4.29</v>
      </c>
      <c r="BB61">
        <v>25.1</v>
      </c>
      <c r="BC61">
        <v>31.4</v>
      </c>
      <c r="BE61">
        <v>5.64</v>
      </c>
      <c r="BF61">
        <v>81.63</v>
      </c>
      <c r="BG61">
        <v>0.93100000000000005</v>
      </c>
    </row>
    <row r="62" spans="1:59" x14ac:dyDescent="0.2">
      <c r="A62" t="s">
        <v>0</v>
      </c>
      <c r="B62" t="s">
        <v>1</v>
      </c>
      <c r="C62" t="s">
        <v>2</v>
      </c>
      <c r="D62" t="s">
        <v>64</v>
      </c>
      <c r="E62">
        <v>18431</v>
      </c>
      <c r="F62">
        <v>1661</v>
      </c>
      <c r="G62">
        <v>1328.143</v>
      </c>
      <c r="H62">
        <v>1283</v>
      </c>
      <c r="I62">
        <v>140</v>
      </c>
      <c r="J62">
        <v>132.857</v>
      </c>
      <c r="K62">
        <v>1590.3030000000001</v>
      </c>
      <c r="L62">
        <v>143.31800000000001</v>
      </c>
      <c r="M62">
        <v>114.598</v>
      </c>
      <c r="N62">
        <v>110.703</v>
      </c>
      <c r="O62">
        <v>12.08</v>
      </c>
      <c r="P62">
        <v>11.462999999999999</v>
      </c>
      <c r="Q62">
        <v>1.38</v>
      </c>
      <c r="R62">
        <v>1261</v>
      </c>
      <c r="S62">
        <v>108.804</v>
      </c>
      <c r="T62">
        <v>5531</v>
      </c>
      <c r="U62">
        <v>477.238</v>
      </c>
      <c r="Z62">
        <v>5368</v>
      </c>
      <c r="AA62">
        <v>93217</v>
      </c>
      <c r="AB62">
        <v>8.0429999999999993</v>
      </c>
      <c r="AC62">
        <v>0.46300000000000002</v>
      </c>
      <c r="AD62">
        <v>5288</v>
      </c>
      <c r="AE62">
        <v>0.45600000000000002</v>
      </c>
      <c r="AF62">
        <v>0.28999999999999998</v>
      </c>
      <c r="AG62">
        <v>3.4</v>
      </c>
      <c r="AH62" t="s">
        <v>30</v>
      </c>
      <c r="AR62">
        <v>81.48</v>
      </c>
      <c r="AS62">
        <v>11589616</v>
      </c>
      <c r="AT62">
        <v>375.56400000000002</v>
      </c>
      <c r="AU62">
        <v>41.8</v>
      </c>
      <c r="AV62">
        <v>18.571000000000002</v>
      </c>
      <c r="AW62">
        <v>12.849</v>
      </c>
      <c r="AX62">
        <v>42658.576000000001</v>
      </c>
      <c r="AY62">
        <v>0.2</v>
      </c>
      <c r="AZ62">
        <v>114.898</v>
      </c>
      <c r="BA62">
        <v>4.29</v>
      </c>
      <c r="BB62">
        <v>25.1</v>
      </c>
      <c r="BC62">
        <v>31.4</v>
      </c>
      <c r="BE62">
        <v>5.64</v>
      </c>
      <c r="BF62">
        <v>81.63</v>
      </c>
      <c r="BG62">
        <v>0.93100000000000005</v>
      </c>
    </row>
    <row r="63" spans="1:59" x14ac:dyDescent="0.2">
      <c r="A63" t="s">
        <v>0</v>
      </c>
      <c r="B63" t="s">
        <v>1</v>
      </c>
      <c r="C63" t="s">
        <v>2</v>
      </c>
      <c r="D63" t="s">
        <v>65</v>
      </c>
      <c r="E63">
        <v>19691</v>
      </c>
      <c r="F63">
        <v>1260</v>
      </c>
      <c r="G63">
        <v>1265</v>
      </c>
      <c r="H63">
        <v>1447</v>
      </c>
      <c r="I63">
        <v>164</v>
      </c>
      <c r="J63">
        <v>145.143</v>
      </c>
      <c r="K63">
        <v>1699.021</v>
      </c>
      <c r="L63">
        <v>108.718</v>
      </c>
      <c r="M63">
        <v>109.149</v>
      </c>
      <c r="N63">
        <v>124.85299999999999</v>
      </c>
      <c r="O63">
        <v>14.151</v>
      </c>
      <c r="P63">
        <v>12.523999999999999</v>
      </c>
      <c r="Q63">
        <v>1.34</v>
      </c>
      <c r="R63">
        <v>1267</v>
      </c>
      <c r="S63">
        <v>109.322</v>
      </c>
      <c r="T63">
        <v>5620</v>
      </c>
      <c r="U63">
        <v>484.91699999999997</v>
      </c>
      <c r="X63">
        <v>3591.819</v>
      </c>
      <c r="Y63">
        <v>309.91699999999997</v>
      </c>
      <c r="Z63">
        <v>3828</v>
      </c>
      <c r="AA63">
        <v>97045</v>
      </c>
      <c r="AB63">
        <v>8.3729999999999993</v>
      </c>
      <c r="AC63">
        <v>0.33</v>
      </c>
      <c r="AD63">
        <v>5489</v>
      </c>
      <c r="AE63">
        <v>0.47399999999999998</v>
      </c>
      <c r="AF63">
        <v>0.28199999999999997</v>
      </c>
      <c r="AG63">
        <v>3.5</v>
      </c>
      <c r="AH63" t="s">
        <v>30</v>
      </c>
      <c r="AR63">
        <v>81.48</v>
      </c>
      <c r="AS63">
        <v>11589616</v>
      </c>
      <c r="AT63">
        <v>375.56400000000002</v>
      </c>
      <c r="AU63">
        <v>41.8</v>
      </c>
      <c r="AV63">
        <v>18.571000000000002</v>
      </c>
      <c r="AW63">
        <v>12.849</v>
      </c>
      <c r="AX63">
        <v>42658.576000000001</v>
      </c>
      <c r="AY63">
        <v>0.2</v>
      </c>
      <c r="AZ63">
        <v>114.898</v>
      </c>
      <c r="BA63">
        <v>4.29</v>
      </c>
      <c r="BB63">
        <v>25.1</v>
      </c>
      <c r="BC63">
        <v>31.4</v>
      </c>
      <c r="BE63">
        <v>5.64</v>
      </c>
      <c r="BF63">
        <v>81.63</v>
      </c>
      <c r="BG63">
        <v>0.93100000000000005</v>
      </c>
    </row>
    <row r="64" spans="1:59" x14ac:dyDescent="0.2">
      <c r="A64" t="s">
        <v>0</v>
      </c>
      <c r="B64" t="s">
        <v>1</v>
      </c>
      <c r="C64" t="s">
        <v>2</v>
      </c>
      <c r="D64" t="s">
        <v>66</v>
      </c>
      <c r="E64">
        <v>20814</v>
      </c>
      <c r="F64">
        <v>1123</v>
      </c>
      <c r="G64">
        <v>1273.5709999999999</v>
      </c>
      <c r="H64">
        <v>1632</v>
      </c>
      <c r="I64">
        <v>185</v>
      </c>
      <c r="J64">
        <v>159.857</v>
      </c>
      <c r="K64">
        <v>1795.9179999999999</v>
      </c>
      <c r="L64">
        <v>96.897000000000006</v>
      </c>
      <c r="M64">
        <v>109.889</v>
      </c>
      <c r="N64">
        <v>140.816</v>
      </c>
      <c r="O64">
        <v>15.962999999999999</v>
      </c>
      <c r="P64">
        <v>13.792999999999999</v>
      </c>
      <c r="Q64">
        <v>1.31</v>
      </c>
      <c r="R64">
        <v>1260</v>
      </c>
      <c r="S64">
        <v>108.718</v>
      </c>
      <c r="T64">
        <v>5759</v>
      </c>
      <c r="U64">
        <v>496.91</v>
      </c>
      <c r="Z64">
        <v>5840</v>
      </c>
      <c r="AA64">
        <v>102885</v>
      </c>
      <c r="AB64">
        <v>8.8770000000000007</v>
      </c>
      <c r="AC64">
        <v>0.504</v>
      </c>
      <c r="AD64">
        <v>5738</v>
      </c>
      <c r="AE64">
        <v>0.495</v>
      </c>
      <c r="AF64">
        <v>0.27300000000000002</v>
      </c>
      <c r="AG64">
        <v>3.7</v>
      </c>
      <c r="AH64" t="s">
        <v>30</v>
      </c>
      <c r="AR64">
        <v>81.48</v>
      </c>
      <c r="AS64">
        <v>11589616</v>
      </c>
      <c r="AT64">
        <v>375.56400000000002</v>
      </c>
      <c r="AU64">
        <v>41.8</v>
      </c>
      <c r="AV64">
        <v>18.571000000000002</v>
      </c>
      <c r="AW64">
        <v>12.849</v>
      </c>
      <c r="AX64">
        <v>42658.576000000001</v>
      </c>
      <c r="AY64">
        <v>0.2</v>
      </c>
      <c r="AZ64">
        <v>114.898</v>
      </c>
      <c r="BA64">
        <v>4.29</v>
      </c>
      <c r="BB64">
        <v>25.1</v>
      </c>
      <c r="BC64">
        <v>31.4</v>
      </c>
      <c r="BE64">
        <v>5.64</v>
      </c>
      <c r="BF64">
        <v>81.63</v>
      </c>
      <c r="BG64">
        <v>0.93100000000000005</v>
      </c>
    </row>
    <row r="65" spans="1:59" x14ac:dyDescent="0.2">
      <c r="A65" t="s">
        <v>0</v>
      </c>
      <c r="B65" t="s">
        <v>1</v>
      </c>
      <c r="C65" t="s">
        <v>2</v>
      </c>
      <c r="D65" t="s">
        <v>67</v>
      </c>
      <c r="E65">
        <v>22194</v>
      </c>
      <c r="F65">
        <v>1380</v>
      </c>
      <c r="G65">
        <v>1345.5709999999999</v>
      </c>
      <c r="H65">
        <v>2035</v>
      </c>
      <c r="I65">
        <v>403</v>
      </c>
      <c r="J65">
        <v>190</v>
      </c>
      <c r="K65">
        <v>1914.99</v>
      </c>
      <c r="L65">
        <v>119.072</v>
      </c>
      <c r="M65">
        <v>116.101</v>
      </c>
      <c r="N65">
        <v>175.58799999999999</v>
      </c>
      <c r="O65">
        <v>34.773000000000003</v>
      </c>
      <c r="P65">
        <v>16.393999999999998</v>
      </c>
      <c r="Q65">
        <v>1.28</v>
      </c>
      <c r="R65">
        <v>1276</v>
      </c>
      <c r="S65">
        <v>110.099</v>
      </c>
      <c r="T65">
        <v>5710</v>
      </c>
      <c r="U65">
        <v>492.68200000000002</v>
      </c>
      <c r="Z65">
        <v>7509</v>
      </c>
      <c r="AA65">
        <v>110394</v>
      </c>
      <c r="AB65">
        <v>9.5250000000000004</v>
      </c>
      <c r="AC65">
        <v>0.64800000000000002</v>
      </c>
      <c r="AD65">
        <v>5892</v>
      </c>
      <c r="AE65">
        <v>0.50800000000000001</v>
      </c>
      <c r="AF65">
        <v>0.26700000000000002</v>
      </c>
      <c r="AG65">
        <v>3.7</v>
      </c>
      <c r="AH65" t="s">
        <v>30</v>
      </c>
      <c r="AR65">
        <v>81.48</v>
      </c>
      <c r="AS65">
        <v>11589616</v>
      </c>
      <c r="AT65">
        <v>375.56400000000002</v>
      </c>
      <c r="AU65">
        <v>41.8</v>
      </c>
      <c r="AV65">
        <v>18.571000000000002</v>
      </c>
      <c r="AW65">
        <v>12.849</v>
      </c>
      <c r="AX65">
        <v>42658.576000000001</v>
      </c>
      <c r="AY65">
        <v>0.2</v>
      </c>
      <c r="AZ65">
        <v>114.898</v>
      </c>
      <c r="BA65">
        <v>4.29</v>
      </c>
      <c r="BB65">
        <v>25.1</v>
      </c>
      <c r="BC65">
        <v>31.4</v>
      </c>
      <c r="BE65">
        <v>5.64</v>
      </c>
      <c r="BF65">
        <v>81.63</v>
      </c>
      <c r="BG65">
        <v>0.93100000000000005</v>
      </c>
    </row>
    <row r="66" spans="1:59" x14ac:dyDescent="0.2">
      <c r="A66" t="s">
        <v>0</v>
      </c>
      <c r="B66" t="s">
        <v>1</v>
      </c>
      <c r="C66" t="s">
        <v>2</v>
      </c>
      <c r="D66" t="s">
        <v>68</v>
      </c>
      <c r="E66">
        <v>23403</v>
      </c>
      <c r="F66">
        <v>1209</v>
      </c>
      <c r="G66">
        <v>1348.4290000000001</v>
      </c>
      <c r="H66">
        <v>2240</v>
      </c>
      <c r="I66">
        <v>205</v>
      </c>
      <c r="J66">
        <v>201.714</v>
      </c>
      <c r="K66">
        <v>2019.308</v>
      </c>
      <c r="L66">
        <v>104.318</v>
      </c>
      <c r="M66">
        <v>116.348</v>
      </c>
      <c r="N66">
        <v>193.27600000000001</v>
      </c>
      <c r="O66">
        <v>17.687999999999999</v>
      </c>
      <c r="P66">
        <v>17.405000000000001</v>
      </c>
      <c r="Q66">
        <v>1.23</v>
      </c>
      <c r="R66">
        <v>1286</v>
      </c>
      <c r="S66">
        <v>110.961</v>
      </c>
      <c r="T66">
        <v>5620</v>
      </c>
      <c r="U66">
        <v>484.91699999999997</v>
      </c>
      <c r="Z66">
        <v>7972</v>
      </c>
      <c r="AA66">
        <v>118366</v>
      </c>
      <c r="AB66">
        <v>10.212999999999999</v>
      </c>
      <c r="AC66">
        <v>0.68799999999999994</v>
      </c>
      <c r="AD66">
        <v>6189</v>
      </c>
      <c r="AE66">
        <v>0.53400000000000003</v>
      </c>
      <c r="AF66">
        <v>0.25600000000000001</v>
      </c>
      <c r="AG66">
        <v>3.9</v>
      </c>
      <c r="AH66" t="s">
        <v>30</v>
      </c>
      <c r="AR66">
        <v>81.48</v>
      </c>
      <c r="AS66">
        <v>11589616</v>
      </c>
      <c r="AT66">
        <v>375.56400000000002</v>
      </c>
      <c r="AU66">
        <v>41.8</v>
      </c>
      <c r="AV66">
        <v>18.571000000000002</v>
      </c>
      <c r="AW66">
        <v>12.849</v>
      </c>
      <c r="AX66">
        <v>42658.576000000001</v>
      </c>
      <c r="AY66">
        <v>0.2</v>
      </c>
      <c r="AZ66">
        <v>114.898</v>
      </c>
      <c r="BA66">
        <v>4.29</v>
      </c>
      <c r="BB66">
        <v>25.1</v>
      </c>
      <c r="BC66">
        <v>31.4</v>
      </c>
      <c r="BE66">
        <v>5.64</v>
      </c>
      <c r="BF66">
        <v>81.63</v>
      </c>
      <c r="BG66">
        <v>0.93100000000000005</v>
      </c>
    </row>
    <row r="67" spans="1:59" x14ac:dyDescent="0.2">
      <c r="A67" t="s">
        <v>0</v>
      </c>
      <c r="B67" t="s">
        <v>1</v>
      </c>
      <c r="C67" t="s">
        <v>2</v>
      </c>
      <c r="D67" t="s">
        <v>69</v>
      </c>
      <c r="E67">
        <v>24983</v>
      </c>
      <c r="F67">
        <v>1580</v>
      </c>
      <c r="G67">
        <v>1376.4290000000001</v>
      </c>
      <c r="H67">
        <v>2523</v>
      </c>
      <c r="I67">
        <v>283</v>
      </c>
      <c r="J67">
        <v>216</v>
      </c>
      <c r="K67">
        <v>2155.6370000000002</v>
      </c>
      <c r="L67">
        <v>136.32900000000001</v>
      </c>
      <c r="M67">
        <v>118.764</v>
      </c>
      <c r="N67">
        <v>217.69499999999999</v>
      </c>
      <c r="O67">
        <v>24.417999999999999</v>
      </c>
      <c r="P67">
        <v>18.637</v>
      </c>
      <c r="Q67">
        <v>1.19</v>
      </c>
      <c r="R67">
        <v>1279</v>
      </c>
      <c r="S67">
        <v>110.357</v>
      </c>
      <c r="T67">
        <v>5640</v>
      </c>
      <c r="U67">
        <v>486.64299999999997</v>
      </c>
      <c r="Z67">
        <v>8224</v>
      </c>
      <c r="AA67">
        <v>126590</v>
      </c>
      <c r="AB67">
        <v>10.923</v>
      </c>
      <c r="AC67">
        <v>0.71</v>
      </c>
      <c r="AD67">
        <v>6494</v>
      </c>
      <c r="AE67">
        <v>0.56000000000000005</v>
      </c>
      <c r="AF67">
        <v>0.248</v>
      </c>
      <c r="AG67">
        <v>4</v>
      </c>
      <c r="AH67" t="s">
        <v>30</v>
      </c>
      <c r="AR67">
        <v>81.48</v>
      </c>
      <c r="AS67">
        <v>11589616</v>
      </c>
      <c r="AT67">
        <v>375.56400000000002</v>
      </c>
      <c r="AU67">
        <v>41.8</v>
      </c>
      <c r="AV67">
        <v>18.571000000000002</v>
      </c>
      <c r="AW67">
        <v>12.849</v>
      </c>
      <c r="AX67">
        <v>42658.576000000001</v>
      </c>
      <c r="AY67">
        <v>0.2</v>
      </c>
      <c r="AZ67">
        <v>114.898</v>
      </c>
      <c r="BA67">
        <v>4.29</v>
      </c>
      <c r="BB67">
        <v>25.1</v>
      </c>
      <c r="BC67">
        <v>31.4</v>
      </c>
      <c r="BE67">
        <v>5.64</v>
      </c>
      <c r="BF67">
        <v>81.63</v>
      </c>
      <c r="BG67">
        <v>0.93100000000000005</v>
      </c>
    </row>
    <row r="68" spans="1:59" x14ac:dyDescent="0.2">
      <c r="A68" t="s">
        <v>0</v>
      </c>
      <c r="B68" t="s">
        <v>1</v>
      </c>
      <c r="C68" t="s">
        <v>2</v>
      </c>
      <c r="D68" t="s">
        <v>70</v>
      </c>
      <c r="E68">
        <v>26667</v>
      </c>
      <c r="F68">
        <v>1684</v>
      </c>
      <c r="G68">
        <v>1413.857</v>
      </c>
      <c r="H68">
        <v>3019</v>
      </c>
      <c r="I68">
        <v>496</v>
      </c>
      <c r="J68">
        <v>268</v>
      </c>
      <c r="K68">
        <v>2300.9389999999999</v>
      </c>
      <c r="L68">
        <v>145.30199999999999</v>
      </c>
      <c r="M68">
        <v>121.99299999999999</v>
      </c>
      <c r="N68">
        <v>260.49200000000002</v>
      </c>
      <c r="O68">
        <v>42.796999999999997</v>
      </c>
      <c r="P68">
        <v>23.123999999999999</v>
      </c>
      <c r="Q68">
        <v>1.1499999999999999</v>
      </c>
      <c r="R68">
        <v>1262</v>
      </c>
      <c r="S68">
        <v>108.89100000000001</v>
      </c>
      <c r="T68">
        <v>5663</v>
      </c>
      <c r="U68">
        <v>488.62700000000001</v>
      </c>
      <c r="Z68">
        <v>8537</v>
      </c>
      <c r="AA68">
        <v>135127</v>
      </c>
      <c r="AB68">
        <v>11.659000000000001</v>
      </c>
      <c r="AC68">
        <v>0.73699999999999999</v>
      </c>
      <c r="AD68">
        <v>6754</v>
      </c>
      <c r="AE68">
        <v>0.58299999999999996</v>
      </c>
      <c r="AF68">
        <v>0.23699999999999999</v>
      </c>
      <c r="AG68">
        <v>4.2</v>
      </c>
      <c r="AH68" t="s">
        <v>30</v>
      </c>
      <c r="AR68">
        <v>81.48</v>
      </c>
      <c r="AS68">
        <v>11589616</v>
      </c>
      <c r="AT68">
        <v>375.56400000000002</v>
      </c>
      <c r="AU68">
        <v>41.8</v>
      </c>
      <c r="AV68">
        <v>18.571000000000002</v>
      </c>
      <c r="AW68">
        <v>12.849</v>
      </c>
      <c r="AX68">
        <v>42658.576000000001</v>
      </c>
      <c r="AY68">
        <v>0.2</v>
      </c>
      <c r="AZ68">
        <v>114.898</v>
      </c>
      <c r="BA68">
        <v>4.29</v>
      </c>
      <c r="BB68">
        <v>25.1</v>
      </c>
      <c r="BC68">
        <v>31.4</v>
      </c>
      <c r="BE68">
        <v>5.64</v>
      </c>
      <c r="BF68">
        <v>81.63</v>
      </c>
      <c r="BG68">
        <v>0.93100000000000005</v>
      </c>
    </row>
    <row r="69" spans="1:59" x14ac:dyDescent="0.2">
      <c r="A69" t="s">
        <v>0</v>
      </c>
      <c r="B69" t="s">
        <v>1</v>
      </c>
      <c r="C69" t="s">
        <v>2</v>
      </c>
      <c r="D69" t="s">
        <v>71</v>
      </c>
      <c r="E69">
        <v>28018</v>
      </c>
      <c r="F69">
        <v>1351</v>
      </c>
      <c r="G69">
        <v>1369.5709999999999</v>
      </c>
      <c r="H69">
        <v>3346</v>
      </c>
      <c r="I69">
        <v>327</v>
      </c>
      <c r="J69">
        <v>294.714</v>
      </c>
      <c r="K69">
        <v>2417.509</v>
      </c>
      <c r="L69">
        <v>116.57</v>
      </c>
      <c r="M69">
        <v>118.172</v>
      </c>
      <c r="N69">
        <v>288.70699999999999</v>
      </c>
      <c r="O69">
        <v>28.215</v>
      </c>
      <c r="P69">
        <v>25.428999999999998</v>
      </c>
      <c r="Q69">
        <v>1.1200000000000001</v>
      </c>
      <c r="R69">
        <v>1251</v>
      </c>
      <c r="S69">
        <v>107.941</v>
      </c>
      <c r="T69">
        <v>5538</v>
      </c>
      <c r="U69">
        <v>477.84199999999998</v>
      </c>
      <c r="Z69">
        <v>8148</v>
      </c>
      <c r="AA69">
        <v>143275</v>
      </c>
      <c r="AB69">
        <v>12.362</v>
      </c>
      <c r="AC69">
        <v>0.70299999999999996</v>
      </c>
      <c r="AD69">
        <v>7151</v>
      </c>
      <c r="AE69">
        <v>0.61699999999999999</v>
      </c>
      <c r="AF69">
        <v>0.22500000000000001</v>
      </c>
      <c r="AG69">
        <v>4.4000000000000004</v>
      </c>
      <c r="AH69" t="s">
        <v>30</v>
      </c>
      <c r="AR69">
        <v>81.48</v>
      </c>
      <c r="AS69">
        <v>11589616</v>
      </c>
      <c r="AT69">
        <v>375.56400000000002</v>
      </c>
      <c r="AU69">
        <v>41.8</v>
      </c>
      <c r="AV69">
        <v>18.571000000000002</v>
      </c>
      <c r="AW69">
        <v>12.849</v>
      </c>
      <c r="AX69">
        <v>42658.576000000001</v>
      </c>
      <c r="AY69">
        <v>0.2</v>
      </c>
      <c r="AZ69">
        <v>114.898</v>
      </c>
      <c r="BA69">
        <v>4.29</v>
      </c>
      <c r="BB69">
        <v>25.1</v>
      </c>
      <c r="BC69">
        <v>31.4</v>
      </c>
      <c r="BE69">
        <v>5.64</v>
      </c>
      <c r="BF69">
        <v>81.63</v>
      </c>
      <c r="BG69">
        <v>0.93100000000000005</v>
      </c>
    </row>
    <row r="70" spans="1:59" x14ac:dyDescent="0.2">
      <c r="A70" t="s">
        <v>0</v>
      </c>
      <c r="B70" t="s">
        <v>1</v>
      </c>
      <c r="C70" t="s">
        <v>2</v>
      </c>
      <c r="D70" t="s">
        <v>72</v>
      </c>
      <c r="E70">
        <v>29647</v>
      </c>
      <c r="F70">
        <v>1629</v>
      </c>
      <c r="G70">
        <v>1422.2860000000001</v>
      </c>
      <c r="H70">
        <v>3600</v>
      </c>
      <c r="I70">
        <v>254</v>
      </c>
      <c r="J70">
        <v>307.57100000000003</v>
      </c>
      <c r="K70">
        <v>2558.0659999999998</v>
      </c>
      <c r="L70">
        <v>140.55699999999999</v>
      </c>
      <c r="M70">
        <v>122.721</v>
      </c>
      <c r="N70">
        <v>310.62299999999999</v>
      </c>
      <c r="O70">
        <v>21.916</v>
      </c>
      <c r="P70">
        <v>26.539000000000001</v>
      </c>
      <c r="Q70">
        <v>1.1000000000000001</v>
      </c>
      <c r="R70">
        <v>1253</v>
      </c>
      <c r="S70">
        <v>108.114</v>
      </c>
      <c r="T70">
        <v>5542</v>
      </c>
      <c r="U70">
        <v>478.18700000000001</v>
      </c>
      <c r="X70">
        <v>2846.4989999999998</v>
      </c>
      <c r="Y70">
        <v>245.608</v>
      </c>
      <c r="Z70">
        <v>7287</v>
      </c>
      <c r="AA70">
        <v>150562</v>
      </c>
      <c r="AB70">
        <v>12.991</v>
      </c>
      <c r="AC70">
        <v>0.629</v>
      </c>
      <c r="AD70">
        <v>7645</v>
      </c>
      <c r="AE70">
        <v>0.66</v>
      </c>
      <c r="AF70">
        <v>0.219</v>
      </c>
      <c r="AG70">
        <v>4.5999999999999996</v>
      </c>
      <c r="AH70" t="s">
        <v>30</v>
      </c>
      <c r="AR70">
        <v>81.48</v>
      </c>
      <c r="AS70">
        <v>11589616</v>
      </c>
      <c r="AT70">
        <v>375.56400000000002</v>
      </c>
      <c r="AU70">
        <v>41.8</v>
      </c>
      <c r="AV70">
        <v>18.571000000000002</v>
      </c>
      <c r="AW70">
        <v>12.849</v>
      </c>
      <c r="AX70">
        <v>42658.576000000001</v>
      </c>
      <c r="AY70">
        <v>0.2</v>
      </c>
      <c r="AZ70">
        <v>114.898</v>
      </c>
      <c r="BA70">
        <v>4.29</v>
      </c>
      <c r="BB70">
        <v>25.1</v>
      </c>
      <c r="BC70">
        <v>31.4</v>
      </c>
      <c r="BE70">
        <v>5.64</v>
      </c>
      <c r="BF70">
        <v>81.63</v>
      </c>
      <c r="BG70">
        <v>0.93100000000000005</v>
      </c>
    </row>
    <row r="71" spans="1:59" x14ac:dyDescent="0.2">
      <c r="A71" t="s">
        <v>0</v>
      </c>
      <c r="B71" t="s">
        <v>1</v>
      </c>
      <c r="C71" t="s">
        <v>2</v>
      </c>
      <c r="D71" t="s">
        <v>73</v>
      </c>
      <c r="E71">
        <v>30589</v>
      </c>
      <c r="F71">
        <v>942</v>
      </c>
      <c r="G71">
        <v>1396.4290000000001</v>
      </c>
      <c r="H71">
        <v>3903</v>
      </c>
      <c r="I71">
        <v>303</v>
      </c>
      <c r="J71">
        <v>324.42899999999997</v>
      </c>
      <c r="K71">
        <v>2639.3449999999998</v>
      </c>
      <c r="L71">
        <v>81.28</v>
      </c>
      <c r="M71">
        <v>120.49</v>
      </c>
      <c r="N71">
        <v>336.767</v>
      </c>
      <c r="O71">
        <v>26.143999999999998</v>
      </c>
      <c r="P71">
        <v>27.992999999999999</v>
      </c>
      <c r="Q71">
        <v>1.0900000000000001</v>
      </c>
      <c r="R71">
        <v>1226</v>
      </c>
      <c r="S71">
        <v>105.78400000000001</v>
      </c>
      <c r="T71">
        <v>5554</v>
      </c>
      <c r="U71">
        <v>479.22199999999998</v>
      </c>
      <c r="Z71">
        <v>6698</v>
      </c>
      <c r="AA71">
        <v>157260</v>
      </c>
      <c r="AB71">
        <v>13.569000000000001</v>
      </c>
      <c r="AC71">
        <v>0.57799999999999996</v>
      </c>
      <c r="AD71">
        <v>7768</v>
      </c>
      <c r="AE71">
        <v>0.67</v>
      </c>
      <c r="AF71">
        <v>0.21</v>
      </c>
      <c r="AG71">
        <v>4.8</v>
      </c>
      <c r="AH71" t="s">
        <v>30</v>
      </c>
      <c r="AR71">
        <v>81.48</v>
      </c>
      <c r="AS71">
        <v>11589616</v>
      </c>
      <c r="AT71">
        <v>375.56400000000002</v>
      </c>
      <c r="AU71">
        <v>41.8</v>
      </c>
      <c r="AV71">
        <v>18.571000000000002</v>
      </c>
      <c r="AW71">
        <v>12.849</v>
      </c>
      <c r="AX71">
        <v>42658.576000000001</v>
      </c>
      <c r="AY71">
        <v>0.2</v>
      </c>
      <c r="AZ71">
        <v>114.898</v>
      </c>
      <c r="BA71">
        <v>4.29</v>
      </c>
      <c r="BB71">
        <v>25.1</v>
      </c>
      <c r="BC71">
        <v>31.4</v>
      </c>
      <c r="BE71">
        <v>5.64</v>
      </c>
      <c r="BF71">
        <v>81.63</v>
      </c>
      <c r="BG71">
        <v>0.93100000000000005</v>
      </c>
    </row>
    <row r="72" spans="1:59" x14ac:dyDescent="0.2">
      <c r="A72" t="s">
        <v>0</v>
      </c>
      <c r="B72" t="s">
        <v>1</v>
      </c>
      <c r="C72" t="s">
        <v>2</v>
      </c>
      <c r="D72" t="s">
        <v>74</v>
      </c>
      <c r="E72">
        <v>31119</v>
      </c>
      <c r="F72">
        <v>530</v>
      </c>
      <c r="G72">
        <v>1275</v>
      </c>
      <c r="H72">
        <v>4157</v>
      </c>
      <c r="I72">
        <v>254</v>
      </c>
      <c r="J72">
        <v>303.14299999999997</v>
      </c>
      <c r="K72">
        <v>2685.076</v>
      </c>
      <c r="L72">
        <v>45.731000000000002</v>
      </c>
      <c r="M72">
        <v>110.012</v>
      </c>
      <c r="N72">
        <v>358.68299999999999</v>
      </c>
      <c r="O72">
        <v>21.916</v>
      </c>
      <c r="P72">
        <v>26.155999999999999</v>
      </c>
      <c r="Q72">
        <v>1.07</v>
      </c>
      <c r="R72">
        <v>1204</v>
      </c>
      <c r="S72">
        <v>103.886</v>
      </c>
      <c r="T72">
        <v>5532</v>
      </c>
      <c r="U72">
        <v>477.32400000000001</v>
      </c>
      <c r="Z72">
        <v>8163</v>
      </c>
      <c r="AA72">
        <v>165423</v>
      </c>
      <c r="AB72">
        <v>14.273</v>
      </c>
      <c r="AC72">
        <v>0.70399999999999996</v>
      </c>
      <c r="AD72">
        <v>7861</v>
      </c>
      <c r="AE72">
        <v>0.67800000000000005</v>
      </c>
      <c r="AF72">
        <v>0.19900000000000001</v>
      </c>
      <c r="AG72">
        <v>5</v>
      </c>
      <c r="AH72" t="s">
        <v>30</v>
      </c>
      <c r="AR72">
        <v>81.48</v>
      </c>
      <c r="AS72">
        <v>11589616</v>
      </c>
      <c r="AT72">
        <v>375.56400000000002</v>
      </c>
      <c r="AU72">
        <v>41.8</v>
      </c>
      <c r="AV72">
        <v>18.571000000000002</v>
      </c>
      <c r="AW72">
        <v>12.849</v>
      </c>
      <c r="AX72">
        <v>42658.576000000001</v>
      </c>
      <c r="AY72">
        <v>0.2</v>
      </c>
      <c r="AZ72">
        <v>114.898</v>
      </c>
      <c r="BA72">
        <v>4.29</v>
      </c>
      <c r="BB72">
        <v>25.1</v>
      </c>
      <c r="BC72">
        <v>31.4</v>
      </c>
      <c r="BE72">
        <v>5.64</v>
      </c>
      <c r="BF72">
        <v>81.63</v>
      </c>
      <c r="BG72">
        <v>0.93100000000000005</v>
      </c>
    </row>
    <row r="73" spans="1:59" x14ac:dyDescent="0.2">
      <c r="A73" t="s">
        <v>0</v>
      </c>
      <c r="B73" t="s">
        <v>1</v>
      </c>
      <c r="C73" t="s">
        <v>2</v>
      </c>
      <c r="D73" t="s">
        <v>75</v>
      </c>
      <c r="E73">
        <v>33573</v>
      </c>
      <c r="F73">
        <v>2454</v>
      </c>
      <c r="G73">
        <v>1452.857</v>
      </c>
      <c r="H73">
        <v>4440</v>
      </c>
      <c r="I73">
        <v>283</v>
      </c>
      <c r="J73">
        <v>314.286</v>
      </c>
      <c r="K73">
        <v>2896.817</v>
      </c>
      <c r="L73">
        <v>211.74100000000001</v>
      </c>
      <c r="M73">
        <v>125.35899999999999</v>
      </c>
      <c r="N73">
        <v>383.10199999999998</v>
      </c>
      <c r="O73">
        <v>24.417999999999999</v>
      </c>
      <c r="P73">
        <v>27.117999999999999</v>
      </c>
      <c r="Q73">
        <v>1.06</v>
      </c>
      <c r="R73">
        <v>1182</v>
      </c>
      <c r="S73">
        <v>101.988</v>
      </c>
      <c r="T73">
        <v>5331</v>
      </c>
      <c r="U73">
        <v>459.98099999999999</v>
      </c>
      <c r="Z73">
        <v>10984</v>
      </c>
      <c r="AA73">
        <v>176407</v>
      </c>
      <c r="AB73">
        <v>15.221</v>
      </c>
      <c r="AC73">
        <v>0.94799999999999995</v>
      </c>
      <c r="AD73">
        <v>8292</v>
      </c>
      <c r="AE73">
        <v>0.71499999999999997</v>
      </c>
      <c r="AF73">
        <v>0.192</v>
      </c>
      <c r="AG73">
        <v>5.2</v>
      </c>
      <c r="AH73" t="s">
        <v>30</v>
      </c>
      <c r="AR73">
        <v>81.48</v>
      </c>
      <c r="AS73">
        <v>11589616</v>
      </c>
      <c r="AT73">
        <v>375.56400000000002</v>
      </c>
      <c r="AU73">
        <v>41.8</v>
      </c>
      <c r="AV73">
        <v>18.571000000000002</v>
      </c>
      <c r="AW73">
        <v>12.849</v>
      </c>
      <c r="AX73">
        <v>42658.576000000001</v>
      </c>
      <c r="AY73">
        <v>0.2</v>
      </c>
      <c r="AZ73">
        <v>114.898</v>
      </c>
      <c r="BA73">
        <v>4.29</v>
      </c>
      <c r="BB73">
        <v>25.1</v>
      </c>
      <c r="BC73">
        <v>31.4</v>
      </c>
      <c r="BE73">
        <v>5.64</v>
      </c>
      <c r="BF73">
        <v>81.63</v>
      </c>
      <c r="BG73">
        <v>0.93100000000000005</v>
      </c>
    </row>
    <row r="74" spans="1:59" x14ac:dyDescent="0.2">
      <c r="A74" t="s">
        <v>0</v>
      </c>
      <c r="B74" t="s">
        <v>1</v>
      </c>
      <c r="C74" t="s">
        <v>2</v>
      </c>
      <c r="D74" t="s">
        <v>76</v>
      </c>
      <c r="E74">
        <v>34809</v>
      </c>
      <c r="F74">
        <v>1236</v>
      </c>
      <c r="G74">
        <v>1403.7139999999999</v>
      </c>
      <c r="H74">
        <v>4857</v>
      </c>
      <c r="I74">
        <v>417</v>
      </c>
      <c r="J74">
        <v>333.42899999999997</v>
      </c>
      <c r="K74">
        <v>3003.4639999999999</v>
      </c>
      <c r="L74">
        <v>106.64700000000001</v>
      </c>
      <c r="M74">
        <v>121.11799999999999</v>
      </c>
      <c r="N74">
        <v>419.08199999999999</v>
      </c>
      <c r="O74">
        <v>35.979999999999997</v>
      </c>
      <c r="P74">
        <v>28.77</v>
      </c>
      <c r="Q74">
        <v>1.02</v>
      </c>
      <c r="R74">
        <v>1150</v>
      </c>
      <c r="S74">
        <v>99.227000000000004</v>
      </c>
      <c r="T74">
        <v>5181</v>
      </c>
      <c r="U74">
        <v>447.03800000000001</v>
      </c>
      <c r="Z74">
        <v>10742</v>
      </c>
      <c r="AA74">
        <v>187149</v>
      </c>
      <c r="AB74">
        <v>16.148</v>
      </c>
      <c r="AC74">
        <v>0.92700000000000005</v>
      </c>
      <c r="AD74">
        <v>8651</v>
      </c>
      <c r="AE74">
        <v>0.746</v>
      </c>
      <c r="AF74">
        <v>0.17799999999999999</v>
      </c>
      <c r="AG74">
        <v>5.6</v>
      </c>
      <c r="AH74" t="s">
        <v>30</v>
      </c>
      <c r="AR74">
        <v>81.48</v>
      </c>
      <c r="AS74">
        <v>11589616</v>
      </c>
      <c r="AT74">
        <v>375.56400000000002</v>
      </c>
      <c r="AU74">
        <v>41.8</v>
      </c>
      <c r="AV74">
        <v>18.571000000000002</v>
      </c>
      <c r="AW74">
        <v>12.849</v>
      </c>
      <c r="AX74">
        <v>42658.576000000001</v>
      </c>
      <c r="AY74">
        <v>0.2</v>
      </c>
      <c r="AZ74">
        <v>114.898</v>
      </c>
      <c r="BA74">
        <v>4.29</v>
      </c>
      <c r="BB74">
        <v>25.1</v>
      </c>
      <c r="BC74">
        <v>31.4</v>
      </c>
      <c r="BE74">
        <v>5.64</v>
      </c>
      <c r="BF74">
        <v>81.63</v>
      </c>
      <c r="BG74">
        <v>0.93100000000000005</v>
      </c>
    </row>
    <row r="75" spans="1:59" x14ac:dyDescent="0.2">
      <c r="A75" t="s">
        <v>0</v>
      </c>
      <c r="B75" t="s">
        <v>1</v>
      </c>
      <c r="C75" t="s">
        <v>2</v>
      </c>
      <c r="D75" t="s">
        <v>77</v>
      </c>
      <c r="E75">
        <v>36138</v>
      </c>
      <c r="F75">
        <v>1329</v>
      </c>
      <c r="G75">
        <v>1353</v>
      </c>
      <c r="H75">
        <v>5163</v>
      </c>
      <c r="I75">
        <v>306</v>
      </c>
      <c r="J75">
        <v>306.286</v>
      </c>
      <c r="K75">
        <v>3118.136</v>
      </c>
      <c r="L75">
        <v>114.672</v>
      </c>
      <c r="M75">
        <v>116.742</v>
      </c>
      <c r="N75">
        <v>445.48500000000001</v>
      </c>
      <c r="O75">
        <v>26.402999999999999</v>
      </c>
      <c r="P75">
        <v>26.428000000000001</v>
      </c>
      <c r="Q75">
        <v>0.98</v>
      </c>
      <c r="R75">
        <v>1119</v>
      </c>
      <c r="S75">
        <v>96.552000000000007</v>
      </c>
      <c r="T75">
        <v>5088</v>
      </c>
      <c r="U75">
        <v>439.01400000000001</v>
      </c>
      <c r="Z75">
        <v>11300</v>
      </c>
      <c r="AA75">
        <v>198449</v>
      </c>
      <c r="AB75">
        <v>17.123000000000001</v>
      </c>
      <c r="AC75">
        <v>0.97499999999999998</v>
      </c>
      <c r="AD75">
        <v>9046</v>
      </c>
      <c r="AE75">
        <v>0.78100000000000003</v>
      </c>
      <c r="AF75">
        <v>0.16600000000000001</v>
      </c>
      <c r="AG75">
        <v>6</v>
      </c>
      <c r="AH75" t="s">
        <v>30</v>
      </c>
      <c r="AR75">
        <v>81.48</v>
      </c>
      <c r="AS75">
        <v>11589616</v>
      </c>
      <c r="AT75">
        <v>375.56400000000002</v>
      </c>
      <c r="AU75">
        <v>41.8</v>
      </c>
      <c r="AV75">
        <v>18.571000000000002</v>
      </c>
      <c r="AW75">
        <v>12.849</v>
      </c>
      <c r="AX75">
        <v>42658.576000000001</v>
      </c>
      <c r="AY75">
        <v>0.2</v>
      </c>
      <c r="AZ75">
        <v>114.898</v>
      </c>
      <c r="BA75">
        <v>4.29</v>
      </c>
      <c r="BB75">
        <v>25.1</v>
      </c>
      <c r="BC75">
        <v>31.4</v>
      </c>
      <c r="BE75">
        <v>5.64</v>
      </c>
      <c r="BF75">
        <v>81.63</v>
      </c>
      <c r="BG75">
        <v>0.93100000000000005</v>
      </c>
    </row>
    <row r="76" spans="1:59" x14ac:dyDescent="0.2">
      <c r="A76" t="s">
        <v>0</v>
      </c>
      <c r="B76" t="s">
        <v>1</v>
      </c>
      <c r="C76" t="s">
        <v>2</v>
      </c>
      <c r="D76" t="s">
        <v>78</v>
      </c>
      <c r="E76">
        <v>37183</v>
      </c>
      <c r="F76">
        <v>1045</v>
      </c>
      <c r="G76">
        <v>1309.2860000000001</v>
      </c>
      <c r="H76">
        <v>5453</v>
      </c>
      <c r="I76">
        <v>290</v>
      </c>
      <c r="J76">
        <v>301</v>
      </c>
      <c r="K76">
        <v>3208.3029999999999</v>
      </c>
      <c r="L76">
        <v>90.167000000000002</v>
      </c>
      <c r="M76">
        <v>112.971</v>
      </c>
      <c r="N76">
        <v>470.50700000000001</v>
      </c>
      <c r="O76">
        <v>25.021999999999998</v>
      </c>
      <c r="P76">
        <v>25.972000000000001</v>
      </c>
      <c r="Q76">
        <v>0.95</v>
      </c>
      <c r="R76">
        <v>1081</v>
      </c>
      <c r="S76">
        <v>93.272999999999996</v>
      </c>
      <c r="T76">
        <v>4889</v>
      </c>
      <c r="U76">
        <v>421.84300000000002</v>
      </c>
      <c r="Z76">
        <v>10312</v>
      </c>
      <c r="AA76">
        <v>208761</v>
      </c>
      <c r="AB76">
        <v>18.013000000000002</v>
      </c>
      <c r="AC76">
        <v>0.89</v>
      </c>
      <c r="AD76">
        <v>9355</v>
      </c>
      <c r="AE76">
        <v>0.80700000000000005</v>
      </c>
      <c r="AF76">
        <v>0.159</v>
      </c>
      <c r="AG76">
        <v>6.3</v>
      </c>
      <c r="AH76" t="s">
        <v>30</v>
      </c>
      <c r="AR76">
        <v>81.48</v>
      </c>
      <c r="AS76">
        <v>11589616</v>
      </c>
      <c r="AT76">
        <v>375.56400000000002</v>
      </c>
      <c r="AU76">
        <v>41.8</v>
      </c>
      <c r="AV76">
        <v>18.571000000000002</v>
      </c>
      <c r="AW76">
        <v>12.849</v>
      </c>
      <c r="AX76">
        <v>42658.576000000001</v>
      </c>
      <c r="AY76">
        <v>0.2</v>
      </c>
      <c r="AZ76">
        <v>114.898</v>
      </c>
      <c r="BA76">
        <v>4.29</v>
      </c>
      <c r="BB76">
        <v>25.1</v>
      </c>
      <c r="BC76">
        <v>31.4</v>
      </c>
      <c r="BE76">
        <v>5.64</v>
      </c>
      <c r="BF76">
        <v>81.63</v>
      </c>
      <c r="BG76">
        <v>0.93100000000000005</v>
      </c>
    </row>
    <row r="77" spans="1:59" x14ac:dyDescent="0.2">
      <c r="A77" t="s">
        <v>0</v>
      </c>
      <c r="B77" t="s">
        <v>1</v>
      </c>
      <c r="C77" t="s">
        <v>2</v>
      </c>
      <c r="D77" t="s">
        <v>79</v>
      </c>
      <c r="E77">
        <v>38496</v>
      </c>
      <c r="F77">
        <v>1313</v>
      </c>
      <c r="G77">
        <v>1264.143</v>
      </c>
      <c r="H77">
        <v>5683</v>
      </c>
      <c r="I77">
        <v>230</v>
      </c>
      <c r="J77">
        <v>297.57100000000003</v>
      </c>
      <c r="K77">
        <v>3321.5940000000001</v>
      </c>
      <c r="L77">
        <v>113.291</v>
      </c>
      <c r="M77">
        <v>109.075</v>
      </c>
      <c r="N77">
        <v>490.35300000000001</v>
      </c>
      <c r="O77">
        <v>19.844999999999999</v>
      </c>
      <c r="P77">
        <v>25.675999999999998</v>
      </c>
      <c r="Q77">
        <v>0.95</v>
      </c>
      <c r="R77">
        <v>1071</v>
      </c>
      <c r="S77">
        <v>92.41</v>
      </c>
      <c r="T77">
        <v>4940</v>
      </c>
      <c r="U77">
        <v>426.24400000000003</v>
      </c>
      <c r="X77">
        <v>1936.223</v>
      </c>
      <c r="Y77">
        <v>167.065</v>
      </c>
      <c r="Z77">
        <v>7200</v>
      </c>
      <c r="AA77">
        <v>215961</v>
      </c>
      <c r="AB77">
        <v>18.634</v>
      </c>
      <c r="AC77">
        <v>0.621</v>
      </c>
      <c r="AD77">
        <v>9343</v>
      </c>
      <c r="AE77">
        <v>0.80600000000000005</v>
      </c>
      <c r="AF77">
        <v>0.15</v>
      </c>
      <c r="AG77">
        <v>6.7</v>
      </c>
      <c r="AH77" t="s">
        <v>30</v>
      </c>
      <c r="AR77">
        <v>81.48</v>
      </c>
      <c r="AS77">
        <v>11589616</v>
      </c>
      <c r="AT77">
        <v>375.56400000000002</v>
      </c>
      <c r="AU77">
        <v>41.8</v>
      </c>
      <c r="AV77">
        <v>18.571000000000002</v>
      </c>
      <c r="AW77">
        <v>12.849</v>
      </c>
      <c r="AX77">
        <v>42658.576000000001</v>
      </c>
      <c r="AY77">
        <v>0.2</v>
      </c>
      <c r="AZ77">
        <v>114.898</v>
      </c>
      <c r="BA77">
        <v>4.29</v>
      </c>
      <c r="BB77">
        <v>25.1</v>
      </c>
      <c r="BC77">
        <v>31.4</v>
      </c>
      <c r="BE77">
        <v>5.64</v>
      </c>
      <c r="BF77">
        <v>81.63</v>
      </c>
      <c r="BG77">
        <v>0.93100000000000005</v>
      </c>
    </row>
    <row r="78" spans="1:59" x14ac:dyDescent="0.2">
      <c r="A78" t="s">
        <v>0</v>
      </c>
      <c r="B78" t="s">
        <v>1</v>
      </c>
      <c r="C78" t="s">
        <v>2</v>
      </c>
      <c r="D78" t="s">
        <v>80</v>
      </c>
      <c r="E78">
        <v>39983</v>
      </c>
      <c r="F78">
        <v>1487</v>
      </c>
      <c r="G78">
        <v>1342</v>
      </c>
      <c r="H78">
        <v>5828</v>
      </c>
      <c r="I78">
        <v>145</v>
      </c>
      <c r="J78">
        <v>275</v>
      </c>
      <c r="K78">
        <v>3449.8989999999999</v>
      </c>
      <c r="L78">
        <v>128.30500000000001</v>
      </c>
      <c r="M78">
        <v>115.79300000000001</v>
      </c>
      <c r="N78">
        <v>502.86399999999998</v>
      </c>
      <c r="O78">
        <v>12.510999999999999</v>
      </c>
      <c r="P78">
        <v>23.728000000000002</v>
      </c>
      <c r="Q78">
        <v>0.93</v>
      </c>
      <c r="R78">
        <v>1079</v>
      </c>
      <c r="S78">
        <v>93.100999999999999</v>
      </c>
      <c r="T78">
        <v>4996</v>
      </c>
      <c r="U78">
        <v>431.07600000000002</v>
      </c>
      <c r="Z78">
        <v>11916</v>
      </c>
      <c r="AA78">
        <v>227877</v>
      </c>
      <c r="AB78">
        <v>19.661999999999999</v>
      </c>
      <c r="AC78">
        <v>1.028</v>
      </c>
      <c r="AD78">
        <v>10088</v>
      </c>
      <c r="AE78">
        <v>0.87</v>
      </c>
      <c r="AF78">
        <v>0.14399999999999999</v>
      </c>
      <c r="AG78">
        <v>6.9</v>
      </c>
      <c r="AH78" t="s">
        <v>30</v>
      </c>
      <c r="AR78">
        <v>81.48</v>
      </c>
      <c r="AS78">
        <v>11589616</v>
      </c>
      <c r="AT78">
        <v>375.56400000000002</v>
      </c>
      <c r="AU78">
        <v>41.8</v>
      </c>
      <c r="AV78">
        <v>18.571000000000002</v>
      </c>
      <c r="AW78">
        <v>12.849</v>
      </c>
      <c r="AX78">
        <v>42658.576000000001</v>
      </c>
      <c r="AY78">
        <v>0.2</v>
      </c>
      <c r="AZ78">
        <v>114.898</v>
      </c>
      <c r="BA78">
        <v>4.29</v>
      </c>
      <c r="BB78">
        <v>25.1</v>
      </c>
      <c r="BC78">
        <v>31.4</v>
      </c>
      <c r="BE78">
        <v>5.64</v>
      </c>
      <c r="BF78">
        <v>81.63</v>
      </c>
      <c r="BG78">
        <v>0.93100000000000005</v>
      </c>
    </row>
    <row r="79" spans="1:59" x14ac:dyDescent="0.2">
      <c r="A79" t="s">
        <v>0</v>
      </c>
      <c r="B79" t="s">
        <v>1</v>
      </c>
      <c r="C79" t="s">
        <v>2</v>
      </c>
      <c r="D79" t="s">
        <v>81</v>
      </c>
      <c r="E79">
        <v>40956</v>
      </c>
      <c r="F79">
        <v>973</v>
      </c>
      <c r="G79">
        <v>1405.2860000000001</v>
      </c>
      <c r="H79">
        <v>5998</v>
      </c>
      <c r="I79">
        <v>170</v>
      </c>
      <c r="J79">
        <v>263</v>
      </c>
      <c r="K79">
        <v>3533.8530000000001</v>
      </c>
      <c r="L79">
        <v>83.953999999999994</v>
      </c>
      <c r="M79">
        <v>121.254</v>
      </c>
      <c r="N79">
        <v>517.53200000000004</v>
      </c>
      <c r="O79">
        <v>14.667999999999999</v>
      </c>
      <c r="P79">
        <v>22.693000000000001</v>
      </c>
      <c r="Q79">
        <v>0.91</v>
      </c>
      <c r="R79">
        <v>1020</v>
      </c>
      <c r="S79">
        <v>88.01</v>
      </c>
      <c r="T79">
        <v>4765</v>
      </c>
      <c r="U79">
        <v>411.14400000000001</v>
      </c>
      <c r="Z79">
        <v>10878</v>
      </c>
      <c r="AA79">
        <v>238755</v>
      </c>
      <c r="AB79">
        <v>20.600999999999999</v>
      </c>
      <c r="AC79">
        <v>0.93899999999999995</v>
      </c>
      <c r="AD79">
        <v>10476</v>
      </c>
      <c r="AE79">
        <v>0.90400000000000003</v>
      </c>
      <c r="AF79">
        <v>0.13300000000000001</v>
      </c>
      <c r="AG79">
        <v>7.5</v>
      </c>
      <c r="AH79" t="s">
        <v>30</v>
      </c>
      <c r="AR79">
        <v>81.48</v>
      </c>
      <c r="AS79">
        <v>11589616</v>
      </c>
      <c r="AT79">
        <v>375.56400000000002</v>
      </c>
      <c r="AU79">
        <v>41.8</v>
      </c>
      <c r="AV79">
        <v>18.571000000000002</v>
      </c>
      <c r="AW79">
        <v>12.849</v>
      </c>
      <c r="AX79">
        <v>42658.576000000001</v>
      </c>
      <c r="AY79">
        <v>0.2</v>
      </c>
      <c r="AZ79">
        <v>114.898</v>
      </c>
      <c r="BA79">
        <v>4.29</v>
      </c>
      <c r="BB79">
        <v>25.1</v>
      </c>
      <c r="BC79">
        <v>31.4</v>
      </c>
      <c r="BE79">
        <v>5.64</v>
      </c>
      <c r="BF79">
        <v>81.63</v>
      </c>
      <c r="BG79">
        <v>0.93100000000000005</v>
      </c>
    </row>
    <row r="80" spans="1:59" x14ac:dyDescent="0.2">
      <c r="A80" t="s">
        <v>0</v>
      </c>
      <c r="B80" t="s">
        <v>1</v>
      </c>
      <c r="C80" t="s">
        <v>2</v>
      </c>
      <c r="D80" t="s">
        <v>82</v>
      </c>
      <c r="E80">
        <v>41889</v>
      </c>
      <c r="F80">
        <v>933</v>
      </c>
      <c r="G80">
        <v>1188</v>
      </c>
      <c r="H80">
        <v>6262</v>
      </c>
      <c r="I80">
        <v>264</v>
      </c>
      <c r="J80">
        <v>260.286</v>
      </c>
      <c r="K80">
        <v>3614.3560000000002</v>
      </c>
      <c r="L80">
        <v>80.503</v>
      </c>
      <c r="M80">
        <v>102.506</v>
      </c>
      <c r="N80">
        <v>540.31100000000004</v>
      </c>
      <c r="O80">
        <v>22.779</v>
      </c>
      <c r="P80">
        <v>22.459</v>
      </c>
      <c r="Q80">
        <v>0.87</v>
      </c>
      <c r="R80">
        <v>993</v>
      </c>
      <c r="S80">
        <v>85.68</v>
      </c>
      <c r="T80">
        <v>4527</v>
      </c>
      <c r="U80">
        <v>390.608</v>
      </c>
      <c r="Z80">
        <v>15588</v>
      </c>
      <c r="AA80">
        <v>254343</v>
      </c>
      <c r="AB80">
        <v>21.946000000000002</v>
      </c>
      <c r="AC80">
        <v>1.345</v>
      </c>
      <c r="AD80">
        <v>11134</v>
      </c>
      <c r="AE80">
        <v>0.96099999999999997</v>
      </c>
      <c r="AF80">
        <v>0.12</v>
      </c>
      <c r="AG80">
        <v>8.3000000000000007</v>
      </c>
      <c r="AH80" t="s">
        <v>30</v>
      </c>
      <c r="AR80">
        <v>81.48</v>
      </c>
      <c r="AS80">
        <v>11589616</v>
      </c>
      <c r="AT80">
        <v>375.56400000000002</v>
      </c>
      <c r="AU80">
        <v>41.8</v>
      </c>
      <c r="AV80">
        <v>18.571000000000002</v>
      </c>
      <c r="AW80">
        <v>12.849</v>
      </c>
      <c r="AX80">
        <v>42658.576000000001</v>
      </c>
      <c r="AY80">
        <v>0.2</v>
      </c>
      <c r="AZ80">
        <v>114.898</v>
      </c>
      <c r="BA80">
        <v>4.29</v>
      </c>
      <c r="BB80">
        <v>25.1</v>
      </c>
      <c r="BC80">
        <v>31.4</v>
      </c>
      <c r="BE80">
        <v>5.64</v>
      </c>
      <c r="BF80">
        <v>81.63</v>
      </c>
      <c r="BG80">
        <v>0.93100000000000005</v>
      </c>
    </row>
    <row r="81" spans="1:59" x14ac:dyDescent="0.2">
      <c r="A81" t="s">
        <v>0</v>
      </c>
      <c r="B81" t="s">
        <v>1</v>
      </c>
      <c r="C81" t="s">
        <v>2</v>
      </c>
      <c r="D81" t="s">
        <v>83</v>
      </c>
      <c r="E81">
        <v>42797</v>
      </c>
      <c r="F81">
        <v>908</v>
      </c>
      <c r="G81">
        <v>1141.143</v>
      </c>
      <c r="H81">
        <v>6490</v>
      </c>
      <c r="I81">
        <v>228</v>
      </c>
      <c r="J81">
        <v>233.286</v>
      </c>
      <c r="K81">
        <v>3692.7020000000002</v>
      </c>
      <c r="L81">
        <v>78.346000000000004</v>
      </c>
      <c r="M81">
        <v>98.462999999999994</v>
      </c>
      <c r="N81">
        <v>559.98400000000004</v>
      </c>
      <c r="O81">
        <v>19.672999999999998</v>
      </c>
      <c r="P81">
        <v>20.129000000000001</v>
      </c>
      <c r="Q81">
        <v>0.84</v>
      </c>
      <c r="R81">
        <v>970</v>
      </c>
      <c r="S81">
        <v>83.695999999999998</v>
      </c>
      <c r="T81">
        <v>4353</v>
      </c>
      <c r="U81">
        <v>375.59500000000003</v>
      </c>
      <c r="Z81">
        <v>17379</v>
      </c>
      <c r="AA81">
        <v>271722</v>
      </c>
      <c r="AB81">
        <v>23.445</v>
      </c>
      <c r="AC81">
        <v>1.5</v>
      </c>
      <c r="AD81">
        <v>12082</v>
      </c>
      <c r="AE81">
        <v>1.042</v>
      </c>
      <c r="AF81">
        <v>0.106</v>
      </c>
      <c r="AG81">
        <v>9.4</v>
      </c>
      <c r="AH81" t="s">
        <v>30</v>
      </c>
      <c r="AR81">
        <v>81.48</v>
      </c>
      <c r="AS81">
        <v>11589616</v>
      </c>
      <c r="AT81">
        <v>375.56400000000002</v>
      </c>
      <c r="AU81">
        <v>41.8</v>
      </c>
      <c r="AV81">
        <v>18.571000000000002</v>
      </c>
      <c r="AW81">
        <v>12.849</v>
      </c>
      <c r="AX81">
        <v>42658.576000000001</v>
      </c>
      <c r="AY81">
        <v>0.2</v>
      </c>
      <c r="AZ81">
        <v>114.898</v>
      </c>
      <c r="BA81">
        <v>4.29</v>
      </c>
      <c r="BB81">
        <v>25.1</v>
      </c>
      <c r="BC81">
        <v>31.4</v>
      </c>
      <c r="BE81">
        <v>5.64</v>
      </c>
      <c r="BF81">
        <v>81.63</v>
      </c>
      <c r="BG81">
        <v>0.93100000000000005</v>
      </c>
    </row>
    <row r="82" spans="1:59" x14ac:dyDescent="0.2">
      <c r="A82" t="s">
        <v>0</v>
      </c>
      <c r="B82" t="s">
        <v>1</v>
      </c>
      <c r="C82" t="s">
        <v>2</v>
      </c>
      <c r="D82" t="s">
        <v>84</v>
      </c>
      <c r="E82">
        <v>44293</v>
      </c>
      <c r="F82">
        <v>1496</v>
      </c>
      <c r="G82">
        <v>1165</v>
      </c>
      <c r="H82">
        <v>6679</v>
      </c>
      <c r="I82">
        <v>189</v>
      </c>
      <c r="J82">
        <v>216.571</v>
      </c>
      <c r="K82">
        <v>3821.7829999999999</v>
      </c>
      <c r="L82">
        <v>129.08099999999999</v>
      </c>
      <c r="M82">
        <v>100.521</v>
      </c>
      <c r="N82">
        <v>576.29200000000003</v>
      </c>
      <c r="O82">
        <v>16.308</v>
      </c>
      <c r="P82">
        <v>18.687000000000001</v>
      </c>
      <c r="Q82">
        <v>0.81</v>
      </c>
      <c r="R82">
        <v>934</v>
      </c>
      <c r="S82">
        <v>80.588999999999999</v>
      </c>
      <c r="T82">
        <v>4195</v>
      </c>
      <c r="U82">
        <v>361.96199999999999</v>
      </c>
      <c r="Z82">
        <v>19068</v>
      </c>
      <c r="AA82">
        <v>290790</v>
      </c>
      <c r="AB82">
        <v>25.091000000000001</v>
      </c>
      <c r="AC82">
        <v>1.645</v>
      </c>
      <c r="AD82">
        <v>13192</v>
      </c>
      <c r="AE82">
        <v>1.1379999999999999</v>
      </c>
      <c r="AF82">
        <v>9.0999999999999998E-2</v>
      </c>
      <c r="AG82">
        <v>11</v>
      </c>
      <c r="AH82" t="s">
        <v>30</v>
      </c>
      <c r="AR82">
        <v>81.48</v>
      </c>
      <c r="AS82">
        <v>11589616</v>
      </c>
      <c r="AT82">
        <v>375.56400000000002</v>
      </c>
      <c r="AU82">
        <v>41.8</v>
      </c>
      <c r="AV82">
        <v>18.571000000000002</v>
      </c>
      <c r="AW82">
        <v>12.849</v>
      </c>
      <c r="AX82">
        <v>42658.576000000001</v>
      </c>
      <c r="AY82">
        <v>0.2</v>
      </c>
      <c r="AZ82">
        <v>114.898</v>
      </c>
      <c r="BA82">
        <v>4.29</v>
      </c>
      <c r="BB82">
        <v>25.1</v>
      </c>
      <c r="BC82">
        <v>31.4</v>
      </c>
      <c r="BE82">
        <v>5.64</v>
      </c>
      <c r="BF82">
        <v>81.63</v>
      </c>
      <c r="BG82">
        <v>0.93100000000000005</v>
      </c>
    </row>
    <row r="83" spans="1:59" x14ac:dyDescent="0.2">
      <c r="A83" t="s">
        <v>0</v>
      </c>
      <c r="B83" t="s">
        <v>1</v>
      </c>
      <c r="C83" t="s">
        <v>2</v>
      </c>
      <c r="D83" t="s">
        <v>85</v>
      </c>
      <c r="E83">
        <v>45325</v>
      </c>
      <c r="F83">
        <v>1032</v>
      </c>
      <c r="G83">
        <v>1163.143</v>
      </c>
      <c r="H83">
        <v>6917</v>
      </c>
      <c r="I83">
        <v>238</v>
      </c>
      <c r="J83">
        <v>209.143</v>
      </c>
      <c r="K83">
        <v>3910.828</v>
      </c>
      <c r="L83">
        <v>89.045000000000002</v>
      </c>
      <c r="M83">
        <v>100.361</v>
      </c>
      <c r="N83">
        <v>596.827</v>
      </c>
      <c r="O83">
        <v>20.536000000000001</v>
      </c>
      <c r="P83">
        <v>18.045999999999999</v>
      </c>
      <c r="Q83">
        <v>0.78</v>
      </c>
      <c r="R83">
        <v>901</v>
      </c>
      <c r="S83">
        <v>77.742000000000004</v>
      </c>
      <c r="T83">
        <v>3957</v>
      </c>
      <c r="U83">
        <v>341.42599999999999</v>
      </c>
      <c r="Z83">
        <v>17193</v>
      </c>
      <c r="AA83">
        <v>307983</v>
      </c>
      <c r="AB83">
        <v>26.574000000000002</v>
      </c>
      <c r="AC83">
        <v>1.4830000000000001</v>
      </c>
      <c r="AD83">
        <v>14175</v>
      </c>
      <c r="AE83">
        <v>1.2230000000000001</v>
      </c>
      <c r="AF83">
        <v>7.8E-2</v>
      </c>
      <c r="AG83">
        <v>12.8</v>
      </c>
      <c r="AH83" t="s">
        <v>30</v>
      </c>
      <c r="AR83">
        <v>81.48</v>
      </c>
      <c r="AS83">
        <v>11589616</v>
      </c>
      <c r="AT83">
        <v>375.56400000000002</v>
      </c>
      <c r="AU83">
        <v>41.8</v>
      </c>
      <c r="AV83">
        <v>18.571000000000002</v>
      </c>
      <c r="AW83">
        <v>12.849</v>
      </c>
      <c r="AX83">
        <v>42658.576000000001</v>
      </c>
      <c r="AY83">
        <v>0.2</v>
      </c>
      <c r="AZ83">
        <v>114.898</v>
      </c>
      <c r="BA83">
        <v>4.29</v>
      </c>
      <c r="BB83">
        <v>25.1</v>
      </c>
      <c r="BC83">
        <v>31.4</v>
      </c>
      <c r="BE83">
        <v>5.64</v>
      </c>
      <c r="BF83">
        <v>81.63</v>
      </c>
      <c r="BG83">
        <v>0.93100000000000005</v>
      </c>
    </row>
    <row r="84" spans="1:59" x14ac:dyDescent="0.2">
      <c r="A84" t="s">
        <v>0</v>
      </c>
      <c r="B84" t="s">
        <v>1</v>
      </c>
      <c r="C84" t="s">
        <v>2</v>
      </c>
      <c r="D84" t="s">
        <v>86</v>
      </c>
      <c r="E84">
        <v>46134</v>
      </c>
      <c r="F84">
        <v>809</v>
      </c>
      <c r="G84">
        <v>1091.143</v>
      </c>
      <c r="H84">
        <v>7094</v>
      </c>
      <c r="I84">
        <v>177</v>
      </c>
      <c r="J84">
        <v>201.571</v>
      </c>
      <c r="K84">
        <v>3980.6320000000001</v>
      </c>
      <c r="L84">
        <v>69.804000000000002</v>
      </c>
      <c r="M84">
        <v>94.147999999999996</v>
      </c>
      <c r="N84">
        <v>612.1</v>
      </c>
      <c r="O84">
        <v>15.272</v>
      </c>
      <c r="P84">
        <v>17.391999999999999</v>
      </c>
      <c r="Q84">
        <v>0.76</v>
      </c>
      <c r="R84">
        <v>903</v>
      </c>
      <c r="S84">
        <v>77.915000000000006</v>
      </c>
      <c r="T84">
        <v>3968</v>
      </c>
      <c r="U84">
        <v>342.375</v>
      </c>
      <c r="X84">
        <v>1428.279</v>
      </c>
      <c r="Y84">
        <v>123.238</v>
      </c>
      <c r="Z84">
        <v>13879</v>
      </c>
      <c r="AA84">
        <v>321862</v>
      </c>
      <c r="AB84">
        <v>27.771999999999998</v>
      </c>
      <c r="AC84">
        <v>1.198</v>
      </c>
      <c r="AD84">
        <v>15129</v>
      </c>
      <c r="AE84">
        <v>1.3049999999999999</v>
      </c>
      <c r="AF84">
        <v>7.0999999999999994E-2</v>
      </c>
      <c r="AG84">
        <v>14.1</v>
      </c>
      <c r="AH84" t="s">
        <v>30</v>
      </c>
      <c r="AR84">
        <v>81.48</v>
      </c>
      <c r="AS84">
        <v>11589616</v>
      </c>
      <c r="AT84">
        <v>375.56400000000002</v>
      </c>
      <c r="AU84">
        <v>41.8</v>
      </c>
      <c r="AV84">
        <v>18.571000000000002</v>
      </c>
      <c r="AW84">
        <v>12.849</v>
      </c>
      <c r="AX84">
        <v>42658.576000000001</v>
      </c>
      <c r="AY84">
        <v>0.2</v>
      </c>
      <c r="AZ84">
        <v>114.898</v>
      </c>
      <c r="BA84">
        <v>4.29</v>
      </c>
      <c r="BB84">
        <v>25.1</v>
      </c>
      <c r="BC84">
        <v>31.4</v>
      </c>
      <c r="BE84">
        <v>5.64</v>
      </c>
      <c r="BF84">
        <v>81.63</v>
      </c>
      <c r="BG84">
        <v>0.93100000000000005</v>
      </c>
    </row>
    <row r="85" spans="1:59" x14ac:dyDescent="0.2">
      <c r="A85" t="s">
        <v>0</v>
      </c>
      <c r="B85" t="s">
        <v>1</v>
      </c>
      <c r="C85" t="s">
        <v>2</v>
      </c>
      <c r="D85" t="s">
        <v>87</v>
      </c>
      <c r="E85">
        <v>46687</v>
      </c>
      <c r="F85">
        <v>553</v>
      </c>
      <c r="G85">
        <v>957.71400000000006</v>
      </c>
      <c r="H85">
        <v>7207</v>
      </c>
      <c r="I85">
        <v>113</v>
      </c>
      <c r="J85">
        <v>197</v>
      </c>
      <c r="K85">
        <v>4028.3470000000002</v>
      </c>
      <c r="L85">
        <v>47.715000000000003</v>
      </c>
      <c r="M85">
        <v>82.635999999999996</v>
      </c>
      <c r="N85">
        <v>621.85</v>
      </c>
      <c r="O85">
        <v>9.75</v>
      </c>
      <c r="P85">
        <v>16.998000000000001</v>
      </c>
      <c r="Q85">
        <v>0.74</v>
      </c>
      <c r="R85">
        <v>876</v>
      </c>
      <c r="S85">
        <v>75.584999999999994</v>
      </c>
      <c r="T85">
        <v>3976</v>
      </c>
      <c r="U85">
        <v>343.06599999999997</v>
      </c>
      <c r="Z85">
        <v>17472</v>
      </c>
      <c r="AA85">
        <v>339334</v>
      </c>
      <c r="AB85">
        <v>29.279</v>
      </c>
      <c r="AC85">
        <v>1.508</v>
      </c>
      <c r="AD85">
        <v>15922</v>
      </c>
      <c r="AE85">
        <v>1.3740000000000001</v>
      </c>
      <c r="AF85">
        <v>0.06</v>
      </c>
      <c r="AG85">
        <v>16.7</v>
      </c>
      <c r="AH85" t="s">
        <v>30</v>
      </c>
      <c r="AR85">
        <v>81.48</v>
      </c>
      <c r="AS85">
        <v>11589616</v>
      </c>
      <c r="AT85">
        <v>375.56400000000002</v>
      </c>
      <c r="AU85">
        <v>41.8</v>
      </c>
      <c r="AV85">
        <v>18.571000000000002</v>
      </c>
      <c r="AW85">
        <v>12.849</v>
      </c>
      <c r="AX85">
        <v>42658.576000000001</v>
      </c>
      <c r="AY85">
        <v>0.2</v>
      </c>
      <c r="AZ85">
        <v>114.898</v>
      </c>
      <c r="BA85">
        <v>4.29</v>
      </c>
      <c r="BB85">
        <v>25.1</v>
      </c>
      <c r="BC85">
        <v>31.4</v>
      </c>
      <c r="BE85">
        <v>5.64</v>
      </c>
      <c r="BF85">
        <v>81.63</v>
      </c>
      <c r="BG85">
        <v>0.93100000000000005</v>
      </c>
    </row>
    <row r="86" spans="1:59" x14ac:dyDescent="0.2">
      <c r="A86" t="s">
        <v>0</v>
      </c>
      <c r="B86" t="s">
        <v>1</v>
      </c>
      <c r="C86" t="s">
        <v>2</v>
      </c>
      <c r="D86" t="s">
        <v>88</v>
      </c>
      <c r="E86">
        <v>47334</v>
      </c>
      <c r="F86">
        <v>647</v>
      </c>
      <c r="G86">
        <v>911.14300000000003</v>
      </c>
      <c r="H86">
        <v>7331</v>
      </c>
      <c r="I86">
        <v>124</v>
      </c>
      <c r="J86">
        <v>190.429</v>
      </c>
      <c r="K86">
        <v>4084.1729999999998</v>
      </c>
      <c r="L86">
        <v>55.826000000000001</v>
      </c>
      <c r="M86">
        <v>78.617000000000004</v>
      </c>
      <c r="N86">
        <v>632.54899999999998</v>
      </c>
      <c r="O86">
        <v>10.699</v>
      </c>
      <c r="P86">
        <v>16.431000000000001</v>
      </c>
      <c r="Q86">
        <v>0.72</v>
      </c>
      <c r="R86">
        <v>797</v>
      </c>
      <c r="S86">
        <v>68.768000000000001</v>
      </c>
      <c r="T86">
        <v>3733</v>
      </c>
      <c r="U86">
        <v>322.09899999999999</v>
      </c>
      <c r="Z86">
        <v>20371</v>
      </c>
      <c r="AA86">
        <v>359705</v>
      </c>
      <c r="AB86">
        <v>31.036999999999999</v>
      </c>
      <c r="AC86">
        <v>1.758</v>
      </c>
      <c r="AD86">
        <v>17279</v>
      </c>
      <c r="AE86">
        <v>1.4910000000000001</v>
      </c>
      <c r="AF86">
        <v>5.3999999999999999E-2</v>
      </c>
      <c r="AG86">
        <v>18.5</v>
      </c>
      <c r="AH86" t="s">
        <v>30</v>
      </c>
      <c r="AR86">
        <v>81.48</v>
      </c>
      <c r="AS86">
        <v>11589616</v>
      </c>
      <c r="AT86">
        <v>375.56400000000002</v>
      </c>
      <c r="AU86">
        <v>41.8</v>
      </c>
      <c r="AV86">
        <v>18.571000000000002</v>
      </c>
      <c r="AW86">
        <v>12.849</v>
      </c>
      <c r="AX86">
        <v>42658.576000000001</v>
      </c>
      <c r="AY86">
        <v>0.2</v>
      </c>
      <c r="AZ86">
        <v>114.898</v>
      </c>
      <c r="BA86">
        <v>4.29</v>
      </c>
      <c r="BB86">
        <v>25.1</v>
      </c>
      <c r="BC86">
        <v>31.4</v>
      </c>
      <c r="BE86">
        <v>5.64</v>
      </c>
      <c r="BF86">
        <v>81.63</v>
      </c>
      <c r="BG86">
        <v>0.93100000000000005</v>
      </c>
    </row>
    <row r="87" spans="1:59" x14ac:dyDescent="0.2">
      <c r="A87" t="s">
        <v>0</v>
      </c>
      <c r="B87" t="s">
        <v>1</v>
      </c>
      <c r="C87" t="s">
        <v>2</v>
      </c>
      <c r="D87" t="s">
        <v>89</v>
      </c>
      <c r="E87">
        <v>47859</v>
      </c>
      <c r="F87">
        <v>525</v>
      </c>
      <c r="G87">
        <v>852.85699999999997</v>
      </c>
      <c r="H87">
        <v>7501</v>
      </c>
      <c r="I87">
        <v>170</v>
      </c>
      <c r="J87">
        <v>177</v>
      </c>
      <c r="K87">
        <v>4129.4719999999998</v>
      </c>
      <c r="L87">
        <v>45.298999999999999</v>
      </c>
      <c r="M87">
        <v>73.587999999999994</v>
      </c>
      <c r="N87">
        <v>647.21699999999998</v>
      </c>
      <c r="O87">
        <v>14.667999999999999</v>
      </c>
      <c r="P87">
        <v>15.272</v>
      </c>
      <c r="Q87">
        <v>0.69</v>
      </c>
      <c r="R87">
        <v>769</v>
      </c>
      <c r="S87">
        <v>66.352999999999994</v>
      </c>
      <c r="T87">
        <v>3609</v>
      </c>
      <c r="U87">
        <v>311.399</v>
      </c>
      <c r="Z87">
        <v>22660</v>
      </c>
      <c r="AA87">
        <v>382365</v>
      </c>
      <c r="AB87">
        <v>32.991999999999997</v>
      </c>
      <c r="AC87">
        <v>1.9550000000000001</v>
      </c>
      <c r="AD87">
        <v>18289</v>
      </c>
      <c r="AE87">
        <v>1.5780000000000001</v>
      </c>
      <c r="AF87">
        <v>4.4999999999999998E-2</v>
      </c>
      <c r="AG87">
        <v>22.2</v>
      </c>
      <c r="AH87" t="s">
        <v>30</v>
      </c>
      <c r="AR87">
        <v>81.48</v>
      </c>
      <c r="AS87">
        <v>11589616</v>
      </c>
      <c r="AT87">
        <v>375.56400000000002</v>
      </c>
      <c r="AU87">
        <v>41.8</v>
      </c>
      <c r="AV87">
        <v>18.571000000000002</v>
      </c>
      <c r="AW87">
        <v>12.849</v>
      </c>
      <c r="AX87">
        <v>42658.576000000001</v>
      </c>
      <c r="AY87">
        <v>0.2</v>
      </c>
      <c r="AZ87">
        <v>114.898</v>
      </c>
      <c r="BA87">
        <v>4.29</v>
      </c>
      <c r="BB87">
        <v>25.1</v>
      </c>
      <c r="BC87">
        <v>31.4</v>
      </c>
      <c r="BE87">
        <v>5.64</v>
      </c>
      <c r="BF87">
        <v>81.63</v>
      </c>
      <c r="BG87">
        <v>0.93100000000000005</v>
      </c>
    </row>
    <row r="88" spans="1:59" x14ac:dyDescent="0.2">
      <c r="A88" t="s">
        <v>0</v>
      </c>
      <c r="B88" t="s">
        <v>1</v>
      </c>
      <c r="C88" t="s">
        <v>2</v>
      </c>
      <c r="D88" t="s">
        <v>90</v>
      </c>
      <c r="E88">
        <v>48519</v>
      </c>
      <c r="F88">
        <v>660</v>
      </c>
      <c r="G88">
        <v>817.42899999999997</v>
      </c>
      <c r="H88">
        <v>7594</v>
      </c>
      <c r="I88">
        <v>93</v>
      </c>
      <c r="J88">
        <v>157.714</v>
      </c>
      <c r="K88">
        <v>4186.42</v>
      </c>
      <c r="L88">
        <v>56.948</v>
      </c>
      <c r="M88">
        <v>70.531000000000006</v>
      </c>
      <c r="N88">
        <v>655.24199999999996</v>
      </c>
      <c r="O88">
        <v>8.0239999999999991</v>
      </c>
      <c r="P88">
        <v>13.608000000000001</v>
      </c>
      <c r="Q88">
        <v>0.67</v>
      </c>
      <c r="R88">
        <v>749</v>
      </c>
      <c r="S88">
        <v>64.626999999999995</v>
      </c>
      <c r="T88">
        <v>3386</v>
      </c>
      <c r="U88">
        <v>292.15800000000002</v>
      </c>
      <c r="Z88">
        <v>24870</v>
      </c>
      <c r="AA88">
        <v>407235</v>
      </c>
      <c r="AB88">
        <v>35.137999999999998</v>
      </c>
      <c r="AC88">
        <v>2.1459999999999999</v>
      </c>
      <c r="AD88">
        <v>19359</v>
      </c>
      <c r="AE88">
        <v>1.67</v>
      </c>
      <c r="AF88">
        <v>3.9E-2</v>
      </c>
      <c r="AG88">
        <v>25.6</v>
      </c>
      <c r="AH88" t="s">
        <v>30</v>
      </c>
      <c r="AR88">
        <v>81.48</v>
      </c>
      <c r="AS88">
        <v>11589616</v>
      </c>
      <c r="AT88">
        <v>375.56400000000002</v>
      </c>
      <c r="AU88">
        <v>41.8</v>
      </c>
      <c r="AV88">
        <v>18.571000000000002</v>
      </c>
      <c r="AW88">
        <v>12.849</v>
      </c>
      <c r="AX88">
        <v>42658.576000000001</v>
      </c>
      <c r="AY88">
        <v>0.2</v>
      </c>
      <c r="AZ88">
        <v>114.898</v>
      </c>
      <c r="BA88">
        <v>4.29</v>
      </c>
      <c r="BB88">
        <v>25.1</v>
      </c>
      <c r="BC88">
        <v>31.4</v>
      </c>
      <c r="BE88">
        <v>5.64</v>
      </c>
      <c r="BF88">
        <v>81.63</v>
      </c>
      <c r="BG88">
        <v>0.93100000000000005</v>
      </c>
    </row>
    <row r="89" spans="1:59" x14ac:dyDescent="0.2">
      <c r="A89" t="s">
        <v>0</v>
      </c>
      <c r="B89" t="s">
        <v>1</v>
      </c>
      <c r="C89" t="s">
        <v>2</v>
      </c>
      <c r="D89" t="s">
        <v>91</v>
      </c>
      <c r="E89">
        <v>49032</v>
      </c>
      <c r="F89">
        <v>513</v>
      </c>
      <c r="G89">
        <v>677</v>
      </c>
      <c r="H89">
        <v>7703</v>
      </c>
      <c r="I89">
        <v>109</v>
      </c>
      <c r="J89">
        <v>146.286</v>
      </c>
      <c r="K89">
        <v>4230.6840000000002</v>
      </c>
      <c r="L89">
        <v>44.264000000000003</v>
      </c>
      <c r="M89">
        <v>58.414000000000001</v>
      </c>
      <c r="N89">
        <v>664.64700000000005</v>
      </c>
      <c r="O89">
        <v>9.4049999999999994</v>
      </c>
      <c r="P89">
        <v>12.622</v>
      </c>
      <c r="Q89">
        <v>0.65</v>
      </c>
      <c r="R89">
        <v>690</v>
      </c>
      <c r="S89">
        <v>59.536000000000001</v>
      </c>
      <c r="T89">
        <v>3109</v>
      </c>
      <c r="U89">
        <v>268.25700000000001</v>
      </c>
      <c r="Z89">
        <v>23551</v>
      </c>
      <c r="AA89">
        <v>430786</v>
      </c>
      <c r="AB89">
        <v>37.17</v>
      </c>
      <c r="AC89">
        <v>2.032</v>
      </c>
      <c r="AD89">
        <v>19999</v>
      </c>
      <c r="AE89">
        <v>1.726</v>
      </c>
      <c r="AF89">
        <v>3.3000000000000002E-2</v>
      </c>
      <c r="AG89">
        <v>30.3</v>
      </c>
      <c r="AH89" t="s">
        <v>30</v>
      </c>
      <c r="AR89">
        <v>81.48</v>
      </c>
      <c r="AS89">
        <v>11589616</v>
      </c>
      <c r="AT89">
        <v>375.56400000000002</v>
      </c>
      <c r="AU89">
        <v>41.8</v>
      </c>
      <c r="AV89">
        <v>18.571000000000002</v>
      </c>
      <c r="AW89">
        <v>12.849</v>
      </c>
      <c r="AX89">
        <v>42658.576000000001</v>
      </c>
      <c r="AY89">
        <v>0.2</v>
      </c>
      <c r="AZ89">
        <v>114.898</v>
      </c>
      <c r="BA89">
        <v>4.29</v>
      </c>
      <c r="BB89">
        <v>25.1</v>
      </c>
      <c r="BC89">
        <v>31.4</v>
      </c>
      <c r="BE89">
        <v>5.64</v>
      </c>
      <c r="BF89">
        <v>81.63</v>
      </c>
      <c r="BG89">
        <v>0.93100000000000005</v>
      </c>
    </row>
    <row r="90" spans="1:59" x14ac:dyDescent="0.2">
      <c r="A90" t="s">
        <v>0</v>
      </c>
      <c r="B90" t="s">
        <v>1</v>
      </c>
      <c r="C90" t="s">
        <v>2</v>
      </c>
      <c r="D90" t="s">
        <v>92</v>
      </c>
      <c r="E90">
        <v>49517</v>
      </c>
      <c r="F90">
        <v>485</v>
      </c>
      <c r="G90">
        <v>598.85699999999997</v>
      </c>
      <c r="H90">
        <v>7765</v>
      </c>
      <c r="I90">
        <v>62</v>
      </c>
      <c r="J90">
        <v>121.143</v>
      </c>
      <c r="K90">
        <v>4272.5320000000002</v>
      </c>
      <c r="L90">
        <v>41.847999999999999</v>
      </c>
      <c r="M90">
        <v>51.671999999999997</v>
      </c>
      <c r="N90">
        <v>669.99599999999998</v>
      </c>
      <c r="O90">
        <v>5.35</v>
      </c>
      <c r="P90">
        <v>10.452999999999999</v>
      </c>
      <c r="Q90">
        <v>0.65</v>
      </c>
      <c r="R90">
        <v>684</v>
      </c>
      <c r="S90">
        <v>59.018000000000001</v>
      </c>
      <c r="T90">
        <v>3080</v>
      </c>
      <c r="U90">
        <v>265.755</v>
      </c>
      <c r="Z90">
        <v>16482</v>
      </c>
      <c r="AA90">
        <v>447268</v>
      </c>
      <c r="AB90">
        <v>38.591999999999999</v>
      </c>
      <c r="AC90">
        <v>1.4219999999999999</v>
      </c>
      <c r="AD90">
        <v>19898</v>
      </c>
      <c r="AE90">
        <v>1.7170000000000001</v>
      </c>
      <c r="AF90">
        <v>3.1E-2</v>
      </c>
      <c r="AG90">
        <v>32.299999999999997</v>
      </c>
      <c r="AH90" t="s">
        <v>30</v>
      </c>
      <c r="AR90">
        <v>81.48</v>
      </c>
      <c r="AS90">
        <v>11589616</v>
      </c>
      <c r="AT90">
        <v>375.56400000000002</v>
      </c>
      <c r="AU90">
        <v>41.8</v>
      </c>
      <c r="AV90">
        <v>18.571000000000002</v>
      </c>
      <c r="AW90">
        <v>12.849</v>
      </c>
      <c r="AX90">
        <v>42658.576000000001</v>
      </c>
      <c r="AY90">
        <v>0.2</v>
      </c>
      <c r="AZ90">
        <v>114.898</v>
      </c>
      <c r="BA90">
        <v>4.29</v>
      </c>
      <c r="BB90">
        <v>25.1</v>
      </c>
      <c r="BC90">
        <v>31.4</v>
      </c>
      <c r="BE90">
        <v>5.64</v>
      </c>
      <c r="BF90">
        <v>81.63</v>
      </c>
      <c r="BG90">
        <v>0.93100000000000005</v>
      </c>
    </row>
    <row r="91" spans="1:59" x14ac:dyDescent="0.2">
      <c r="A91" t="s">
        <v>0</v>
      </c>
      <c r="B91" t="s">
        <v>1</v>
      </c>
      <c r="C91" t="s">
        <v>2</v>
      </c>
      <c r="D91" t="s">
        <v>93</v>
      </c>
      <c r="E91">
        <v>49906</v>
      </c>
      <c r="F91">
        <v>389</v>
      </c>
      <c r="G91">
        <v>538.85699999999997</v>
      </c>
      <c r="H91">
        <v>7844</v>
      </c>
      <c r="I91">
        <v>79</v>
      </c>
      <c r="J91">
        <v>107.143</v>
      </c>
      <c r="K91">
        <v>4306.0959999999995</v>
      </c>
      <c r="L91">
        <v>33.564999999999998</v>
      </c>
      <c r="M91">
        <v>46.494999999999997</v>
      </c>
      <c r="N91">
        <v>676.81299999999999</v>
      </c>
      <c r="O91">
        <v>6.8159999999999998</v>
      </c>
      <c r="P91">
        <v>9.2449999999999992</v>
      </c>
      <c r="Q91">
        <v>0.65</v>
      </c>
      <c r="R91">
        <v>655</v>
      </c>
      <c r="S91">
        <v>56.515999999999998</v>
      </c>
      <c r="T91">
        <v>3044</v>
      </c>
      <c r="U91">
        <v>262.649</v>
      </c>
      <c r="X91">
        <v>915.30499999999995</v>
      </c>
      <c r="Y91">
        <v>78.975999999999999</v>
      </c>
      <c r="Z91">
        <v>13430</v>
      </c>
      <c r="AA91">
        <v>460698</v>
      </c>
      <c r="AB91">
        <v>39.750999999999998</v>
      </c>
      <c r="AC91">
        <v>1.159</v>
      </c>
      <c r="AD91">
        <v>19834</v>
      </c>
      <c r="AE91">
        <v>1.7110000000000001</v>
      </c>
      <c r="AF91">
        <v>2.9000000000000001E-2</v>
      </c>
      <c r="AG91">
        <v>34.5</v>
      </c>
      <c r="AH91" t="s">
        <v>30</v>
      </c>
      <c r="AR91">
        <v>81.48</v>
      </c>
      <c r="AS91">
        <v>11589616</v>
      </c>
      <c r="AT91">
        <v>375.56400000000002</v>
      </c>
      <c r="AU91">
        <v>41.8</v>
      </c>
      <c r="AV91">
        <v>18.571000000000002</v>
      </c>
      <c r="AW91">
        <v>12.849</v>
      </c>
      <c r="AX91">
        <v>42658.576000000001</v>
      </c>
      <c r="AY91">
        <v>0.2</v>
      </c>
      <c r="AZ91">
        <v>114.898</v>
      </c>
      <c r="BA91">
        <v>4.29</v>
      </c>
      <c r="BB91">
        <v>25.1</v>
      </c>
      <c r="BC91">
        <v>31.4</v>
      </c>
      <c r="BE91">
        <v>5.64</v>
      </c>
      <c r="BF91">
        <v>81.63</v>
      </c>
      <c r="BG91">
        <v>0.93100000000000005</v>
      </c>
    </row>
    <row r="92" spans="1:59" x14ac:dyDescent="0.2">
      <c r="A92" t="s">
        <v>0</v>
      </c>
      <c r="B92" t="s">
        <v>1</v>
      </c>
      <c r="C92" t="s">
        <v>2</v>
      </c>
      <c r="D92" t="s">
        <v>94</v>
      </c>
      <c r="E92">
        <v>50267</v>
      </c>
      <c r="F92">
        <v>361</v>
      </c>
      <c r="G92">
        <v>511.42899999999997</v>
      </c>
      <c r="H92">
        <v>7924</v>
      </c>
      <c r="I92">
        <v>80</v>
      </c>
      <c r="J92">
        <v>102.429</v>
      </c>
      <c r="K92">
        <v>4337.2449999999999</v>
      </c>
      <c r="L92">
        <v>31.149000000000001</v>
      </c>
      <c r="M92">
        <v>44.128</v>
      </c>
      <c r="N92">
        <v>683.71500000000003</v>
      </c>
      <c r="O92">
        <v>6.9029999999999996</v>
      </c>
      <c r="P92">
        <v>8.8379999999999992</v>
      </c>
      <c r="Q92">
        <v>0.66</v>
      </c>
      <c r="R92">
        <v>646</v>
      </c>
      <c r="S92">
        <v>55.74</v>
      </c>
      <c r="T92">
        <v>3080</v>
      </c>
      <c r="U92">
        <v>265.755</v>
      </c>
      <c r="Z92">
        <v>23199</v>
      </c>
      <c r="AA92">
        <v>483897</v>
      </c>
      <c r="AB92">
        <v>41.753</v>
      </c>
      <c r="AC92">
        <v>2.0019999999999998</v>
      </c>
      <c r="AD92">
        <v>20652</v>
      </c>
      <c r="AE92">
        <v>1.782</v>
      </c>
      <c r="AF92">
        <v>2.7E-2</v>
      </c>
      <c r="AG92">
        <v>37</v>
      </c>
      <c r="AH92" t="s">
        <v>30</v>
      </c>
      <c r="AR92">
        <v>81.48</v>
      </c>
      <c r="AS92">
        <v>11589616</v>
      </c>
      <c r="AT92">
        <v>375.56400000000002</v>
      </c>
      <c r="AU92">
        <v>41.8</v>
      </c>
      <c r="AV92">
        <v>18.571000000000002</v>
      </c>
      <c r="AW92">
        <v>12.849</v>
      </c>
      <c r="AX92">
        <v>42658.576000000001</v>
      </c>
      <c r="AY92">
        <v>0.2</v>
      </c>
      <c r="AZ92">
        <v>114.898</v>
      </c>
      <c r="BA92">
        <v>4.29</v>
      </c>
      <c r="BB92">
        <v>25.1</v>
      </c>
      <c r="BC92">
        <v>31.4</v>
      </c>
      <c r="BE92">
        <v>5.64</v>
      </c>
      <c r="BF92">
        <v>81.63</v>
      </c>
      <c r="BG92">
        <v>0.93100000000000005</v>
      </c>
    </row>
    <row r="93" spans="1:59" x14ac:dyDescent="0.2">
      <c r="A93" t="s">
        <v>0</v>
      </c>
      <c r="B93" t="s">
        <v>1</v>
      </c>
      <c r="C93" t="s">
        <v>2</v>
      </c>
      <c r="D93" t="s">
        <v>95</v>
      </c>
      <c r="E93">
        <v>50509</v>
      </c>
      <c r="F93">
        <v>242</v>
      </c>
      <c r="G93">
        <v>453.57100000000003</v>
      </c>
      <c r="H93">
        <v>8016</v>
      </c>
      <c r="I93">
        <v>92</v>
      </c>
      <c r="J93">
        <v>97.856999999999999</v>
      </c>
      <c r="K93">
        <v>4358.125</v>
      </c>
      <c r="L93">
        <v>20.881</v>
      </c>
      <c r="M93">
        <v>39.136000000000003</v>
      </c>
      <c r="N93">
        <v>691.654</v>
      </c>
      <c r="O93">
        <v>7.9379999999999997</v>
      </c>
      <c r="P93">
        <v>8.4440000000000008</v>
      </c>
      <c r="Q93">
        <v>0.67</v>
      </c>
      <c r="R93">
        <v>582</v>
      </c>
      <c r="S93">
        <v>50.216999999999999</v>
      </c>
      <c r="T93">
        <v>2868</v>
      </c>
      <c r="U93">
        <v>247.46299999999999</v>
      </c>
      <c r="Z93">
        <v>21521</v>
      </c>
      <c r="AA93">
        <v>505418</v>
      </c>
      <c r="AB93">
        <v>43.61</v>
      </c>
      <c r="AC93">
        <v>1.857</v>
      </c>
      <c r="AD93">
        <v>20816</v>
      </c>
      <c r="AE93">
        <v>1.796</v>
      </c>
      <c r="AF93">
        <v>2.5999999999999999E-2</v>
      </c>
      <c r="AG93">
        <v>38.5</v>
      </c>
      <c r="AH93" t="s">
        <v>30</v>
      </c>
      <c r="AR93">
        <v>78.7</v>
      </c>
      <c r="AS93">
        <v>11589616</v>
      </c>
      <c r="AT93">
        <v>375.56400000000002</v>
      </c>
      <c r="AU93">
        <v>41.8</v>
      </c>
      <c r="AV93">
        <v>18.571000000000002</v>
      </c>
      <c r="AW93">
        <v>12.849</v>
      </c>
      <c r="AX93">
        <v>42658.576000000001</v>
      </c>
      <c r="AY93">
        <v>0.2</v>
      </c>
      <c r="AZ93">
        <v>114.898</v>
      </c>
      <c r="BA93">
        <v>4.29</v>
      </c>
      <c r="BB93">
        <v>25.1</v>
      </c>
      <c r="BC93">
        <v>31.4</v>
      </c>
      <c r="BE93">
        <v>5.64</v>
      </c>
      <c r="BF93">
        <v>81.63</v>
      </c>
      <c r="BG93">
        <v>0.93100000000000005</v>
      </c>
    </row>
    <row r="94" spans="1:59" x14ac:dyDescent="0.2">
      <c r="A94" t="s">
        <v>0</v>
      </c>
      <c r="B94" t="s">
        <v>1</v>
      </c>
      <c r="C94" t="s">
        <v>2</v>
      </c>
      <c r="D94" t="s">
        <v>96</v>
      </c>
      <c r="E94">
        <v>50781</v>
      </c>
      <c r="F94">
        <v>272</v>
      </c>
      <c r="G94">
        <v>417.42899999999997</v>
      </c>
      <c r="H94">
        <v>8339</v>
      </c>
      <c r="I94">
        <v>323</v>
      </c>
      <c r="J94">
        <v>119.714</v>
      </c>
      <c r="K94">
        <v>4381.5950000000003</v>
      </c>
      <c r="L94">
        <v>23.469000000000001</v>
      </c>
      <c r="M94">
        <v>36.017000000000003</v>
      </c>
      <c r="N94">
        <v>719.52300000000002</v>
      </c>
      <c r="O94">
        <v>27.87</v>
      </c>
      <c r="P94">
        <v>10.329000000000001</v>
      </c>
      <c r="Q94">
        <v>0.69</v>
      </c>
      <c r="R94">
        <v>542</v>
      </c>
      <c r="S94">
        <v>46.765999999999998</v>
      </c>
      <c r="T94">
        <v>2699</v>
      </c>
      <c r="U94">
        <v>232.881</v>
      </c>
      <c r="Z94">
        <v>20762</v>
      </c>
      <c r="AA94">
        <v>526180</v>
      </c>
      <c r="AB94">
        <v>45.401000000000003</v>
      </c>
      <c r="AC94">
        <v>1.7909999999999999</v>
      </c>
      <c r="AD94">
        <v>20545</v>
      </c>
      <c r="AE94">
        <v>1.7729999999999999</v>
      </c>
      <c r="AF94">
        <v>2.5999999999999999E-2</v>
      </c>
      <c r="AG94">
        <v>38.5</v>
      </c>
      <c r="AH94" t="s">
        <v>30</v>
      </c>
      <c r="AR94">
        <v>78.7</v>
      </c>
      <c r="AS94">
        <v>11589616</v>
      </c>
      <c r="AT94">
        <v>375.56400000000002</v>
      </c>
      <c r="AU94">
        <v>41.8</v>
      </c>
      <c r="AV94">
        <v>18.571000000000002</v>
      </c>
      <c r="AW94">
        <v>12.849</v>
      </c>
      <c r="AX94">
        <v>42658.576000000001</v>
      </c>
      <c r="AY94">
        <v>0.2</v>
      </c>
      <c r="AZ94">
        <v>114.898</v>
      </c>
      <c r="BA94">
        <v>4.29</v>
      </c>
      <c r="BB94">
        <v>25.1</v>
      </c>
      <c r="BC94">
        <v>31.4</v>
      </c>
      <c r="BE94">
        <v>5.64</v>
      </c>
      <c r="BF94">
        <v>81.63</v>
      </c>
      <c r="BG94">
        <v>0.93100000000000005</v>
      </c>
    </row>
    <row r="95" spans="1:59" x14ac:dyDescent="0.2">
      <c r="A95" t="s">
        <v>0</v>
      </c>
      <c r="B95" t="s">
        <v>1</v>
      </c>
      <c r="C95" t="s">
        <v>2</v>
      </c>
      <c r="D95" t="s">
        <v>97</v>
      </c>
      <c r="E95">
        <v>51420</v>
      </c>
      <c r="F95">
        <v>639</v>
      </c>
      <c r="G95">
        <v>414.42899999999997</v>
      </c>
      <c r="H95">
        <v>8415</v>
      </c>
      <c r="I95">
        <v>76</v>
      </c>
      <c r="J95">
        <v>117.286</v>
      </c>
      <c r="K95">
        <v>4436.7299999999996</v>
      </c>
      <c r="L95">
        <v>55.136000000000003</v>
      </c>
      <c r="M95">
        <v>35.759</v>
      </c>
      <c r="N95">
        <v>726.08100000000002</v>
      </c>
      <c r="O95">
        <v>6.5579999999999998</v>
      </c>
      <c r="P95">
        <v>10.119999999999999</v>
      </c>
      <c r="Q95">
        <v>0.71</v>
      </c>
      <c r="R95">
        <v>508</v>
      </c>
      <c r="S95">
        <v>43.832000000000001</v>
      </c>
      <c r="T95">
        <v>2555</v>
      </c>
      <c r="U95">
        <v>220.45599999999999</v>
      </c>
      <c r="Z95">
        <v>22031</v>
      </c>
      <c r="AA95">
        <v>548211</v>
      </c>
      <c r="AB95">
        <v>47.302</v>
      </c>
      <c r="AC95">
        <v>1.901</v>
      </c>
      <c r="AD95">
        <v>20139</v>
      </c>
      <c r="AE95">
        <v>1.738</v>
      </c>
      <c r="AF95">
        <v>2.5999999999999999E-2</v>
      </c>
      <c r="AG95">
        <v>38.5</v>
      </c>
      <c r="AH95" t="s">
        <v>30</v>
      </c>
      <c r="AR95">
        <v>78.7</v>
      </c>
      <c r="AS95">
        <v>11589616</v>
      </c>
      <c r="AT95">
        <v>375.56400000000002</v>
      </c>
      <c r="AU95">
        <v>41.8</v>
      </c>
      <c r="AV95">
        <v>18.571000000000002</v>
      </c>
      <c r="AW95">
        <v>12.849</v>
      </c>
      <c r="AX95">
        <v>42658.576000000001</v>
      </c>
      <c r="AY95">
        <v>0.2</v>
      </c>
      <c r="AZ95">
        <v>114.898</v>
      </c>
      <c r="BA95">
        <v>4.29</v>
      </c>
      <c r="BB95">
        <v>25.1</v>
      </c>
      <c r="BC95">
        <v>31.4</v>
      </c>
      <c r="BE95">
        <v>5.64</v>
      </c>
      <c r="BF95">
        <v>81.63</v>
      </c>
      <c r="BG95">
        <v>0.93100000000000005</v>
      </c>
    </row>
    <row r="96" spans="1:59" x14ac:dyDescent="0.2">
      <c r="A96" t="s">
        <v>0</v>
      </c>
      <c r="B96" t="s">
        <v>1</v>
      </c>
      <c r="C96" t="s">
        <v>2</v>
      </c>
      <c r="D96" t="s">
        <v>98</v>
      </c>
      <c r="E96">
        <v>52011</v>
      </c>
      <c r="F96">
        <v>591</v>
      </c>
      <c r="G96">
        <v>425.57100000000003</v>
      </c>
      <c r="H96">
        <v>8521</v>
      </c>
      <c r="I96">
        <v>106</v>
      </c>
      <c r="J96">
        <v>116.857</v>
      </c>
      <c r="K96">
        <v>4487.7240000000002</v>
      </c>
      <c r="L96">
        <v>50.994</v>
      </c>
      <c r="M96">
        <v>36.72</v>
      </c>
      <c r="N96">
        <v>735.22699999999998</v>
      </c>
      <c r="O96">
        <v>9.1460000000000008</v>
      </c>
      <c r="P96">
        <v>10.083</v>
      </c>
      <c r="Q96">
        <v>0.72</v>
      </c>
      <c r="R96">
        <v>502</v>
      </c>
      <c r="S96">
        <v>43.314999999999998</v>
      </c>
      <c r="T96">
        <v>2381</v>
      </c>
      <c r="U96">
        <v>205.44300000000001</v>
      </c>
      <c r="Z96">
        <v>25882</v>
      </c>
      <c r="AA96">
        <v>574093</v>
      </c>
      <c r="AB96">
        <v>49.534999999999997</v>
      </c>
      <c r="AC96">
        <v>2.2330000000000001</v>
      </c>
      <c r="AD96">
        <v>20472</v>
      </c>
      <c r="AE96">
        <v>1.766</v>
      </c>
      <c r="AF96">
        <v>2.8000000000000001E-2</v>
      </c>
      <c r="AG96">
        <v>35.700000000000003</v>
      </c>
      <c r="AH96" t="s">
        <v>30</v>
      </c>
      <c r="AR96">
        <v>78.7</v>
      </c>
      <c r="AS96">
        <v>11589616</v>
      </c>
      <c r="AT96">
        <v>375.56400000000002</v>
      </c>
      <c r="AU96">
        <v>41.8</v>
      </c>
      <c r="AV96">
        <v>18.571000000000002</v>
      </c>
      <c r="AW96">
        <v>12.849</v>
      </c>
      <c r="AX96">
        <v>42658.576000000001</v>
      </c>
      <c r="AY96">
        <v>0.2</v>
      </c>
      <c r="AZ96">
        <v>114.898</v>
      </c>
      <c r="BA96">
        <v>4.29</v>
      </c>
      <c r="BB96">
        <v>25.1</v>
      </c>
      <c r="BC96">
        <v>31.4</v>
      </c>
      <c r="BE96">
        <v>5.64</v>
      </c>
      <c r="BF96">
        <v>81.63</v>
      </c>
      <c r="BG96">
        <v>0.93100000000000005</v>
      </c>
    </row>
    <row r="97" spans="1:59" x14ac:dyDescent="0.2">
      <c r="A97" t="s">
        <v>0</v>
      </c>
      <c r="B97" t="s">
        <v>1</v>
      </c>
      <c r="C97" t="s">
        <v>2</v>
      </c>
      <c r="D97" t="s">
        <v>99</v>
      </c>
      <c r="E97">
        <v>52596</v>
      </c>
      <c r="F97">
        <v>585</v>
      </c>
      <c r="G97">
        <v>439.85700000000003</v>
      </c>
      <c r="H97">
        <v>8581</v>
      </c>
      <c r="I97">
        <v>60</v>
      </c>
      <c r="J97">
        <v>116.571</v>
      </c>
      <c r="K97">
        <v>4538.2</v>
      </c>
      <c r="L97">
        <v>50.475999999999999</v>
      </c>
      <c r="M97">
        <v>37.953000000000003</v>
      </c>
      <c r="N97">
        <v>740.404</v>
      </c>
      <c r="O97">
        <v>5.1769999999999996</v>
      </c>
      <c r="P97">
        <v>10.058</v>
      </c>
      <c r="Q97">
        <v>0.73</v>
      </c>
      <c r="R97">
        <v>475</v>
      </c>
      <c r="S97">
        <v>40.984999999999999</v>
      </c>
      <c r="T97">
        <v>2222</v>
      </c>
      <c r="U97">
        <v>191.72300000000001</v>
      </c>
      <c r="Z97">
        <v>21012</v>
      </c>
      <c r="AA97">
        <v>595105</v>
      </c>
      <c r="AB97">
        <v>51.347999999999999</v>
      </c>
      <c r="AC97">
        <v>1.8129999999999999</v>
      </c>
      <c r="AD97">
        <v>21120</v>
      </c>
      <c r="AE97">
        <v>1.8220000000000001</v>
      </c>
      <c r="AF97">
        <v>2.7E-2</v>
      </c>
      <c r="AG97">
        <v>37</v>
      </c>
      <c r="AH97" t="s">
        <v>30</v>
      </c>
      <c r="AR97">
        <v>78.7</v>
      </c>
      <c r="AS97">
        <v>11589616</v>
      </c>
      <c r="AT97">
        <v>375.56400000000002</v>
      </c>
      <c r="AU97">
        <v>41.8</v>
      </c>
      <c r="AV97">
        <v>18.571000000000002</v>
      </c>
      <c r="AW97">
        <v>12.849</v>
      </c>
      <c r="AX97">
        <v>42658.576000000001</v>
      </c>
      <c r="AY97">
        <v>0.2</v>
      </c>
      <c r="AZ97">
        <v>114.898</v>
      </c>
      <c r="BA97">
        <v>4.29</v>
      </c>
      <c r="BB97">
        <v>25.1</v>
      </c>
      <c r="BC97">
        <v>31.4</v>
      </c>
      <c r="BE97">
        <v>5.64</v>
      </c>
      <c r="BF97">
        <v>81.63</v>
      </c>
      <c r="BG97">
        <v>0.93100000000000005</v>
      </c>
    </row>
    <row r="98" spans="1:59" x14ac:dyDescent="0.2">
      <c r="A98" t="s">
        <v>0</v>
      </c>
      <c r="B98" t="s">
        <v>1</v>
      </c>
      <c r="C98" t="s">
        <v>2</v>
      </c>
      <c r="D98" t="s">
        <v>100</v>
      </c>
      <c r="E98">
        <v>53081</v>
      </c>
      <c r="F98">
        <v>485</v>
      </c>
      <c r="G98">
        <v>453.57100000000003</v>
      </c>
      <c r="H98">
        <v>8656</v>
      </c>
      <c r="I98">
        <v>75</v>
      </c>
      <c r="J98">
        <v>116</v>
      </c>
      <c r="K98">
        <v>4580.0479999999998</v>
      </c>
      <c r="L98">
        <v>41.847999999999999</v>
      </c>
      <c r="M98">
        <v>39.136000000000003</v>
      </c>
      <c r="N98">
        <v>746.875</v>
      </c>
      <c r="O98">
        <v>6.4710000000000001</v>
      </c>
      <c r="P98">
        <v>10.009</v>
      </c>
      <c r="Q98">
        <v>0.72</v>
      </c>
      <c r="R98">
        <v>477</v>
      </c>
      <c r="S98">
        <v>41.158000000000001</v>
      </c>
      <c r="T98">
        <v>2222</v>
      </c>
      <c r="U98">
        <v>191.72300000000001</v>
      </c>
      <c r="X98">
        <v>667.87099999999998</v>
      </c>
      <c r="Y98">
        <v>57.627000000000002</v>
      </c>
      <c r="Z98">
        <v>12301</v>
      </c>
      <c r="AA98">
        <v>607406</v>
      </c>
      <c r="AB98">
        <v>52.41</v>
      </c>
      <c r="AC98">
        <v>1.0609999999999999</v>
      </c>
      <c r="AD98">
        <v>20958</v>
      </c>
      <c r="AE98">
        <v>1.8080000000000001</v>
      </c>
      <c r="AF98">
        <v>2.8000000000000001E-2</v>
      </c>
      <c r="AG98">
        <v>35.700000000000003</v>
      </c>
      <c r="AH98" t="s">
        <v>30</v>
      </c>
      <c r="AR98">
        <v>78.7</v>
      </c>
      <c r="AS98">
        <v>11589616</v>
      </c>
      <c r="AT98">
        <v>375.56400000000002</v>
      </c>
      <c r="AU98">
        <v>41.8</v>
      </c>
      <c r="AV98">
        <v>18.571000000000002</v>
      </c>
      <c r="AW98">
        <v>12.849</v>
      </c>
      <c r="AX98">
        <v>42658.576000000001</v>
      </c>
      <c r="AY98">
        <v>0.2</v>
      </c>
      <c r="AZ98">
        <v>114.898</v>
      </c>
      <c r="BA98">
        <v>4.29</v>
      </c>
      <c r="BB98">
        <v>25.1</v>
      </c>
      <c r="BC98">
        <v>31.4</v>
      </c>
      <c r="BE98">
        <v>5.64</v>
      </c>
      <c r="BF98">
        <v>81.63</v>
      </c>
      <c r="BG98">
        <v>0.93100000000000005</v>
      </c>
    </row>
    <row r="99" spans="1:59" x14ac:dyDescent="0.2">
      <c r="A99" t="s">
        <v>0</v>
      </c>
      <c r="B99" t="s">
        <v>1</v>
      </c>
      <c r="C99" t="s">
        <v>2</v>
      </c>
      <c r="D99" t="s">
        <v>101</v>
      </c>
      <c r="E99">
        <v>53449</v>
      </c>
      <c r="F99">
        <v>368</v>
      </c>
      <c r="G99">
        <v>454.57100000000003</v>
      </c>
      <c r="H99">
        <v>8707</v>
      </c>
      <c r="I99">
        <v>51</v>
      </c>
      <c r="J99">
        <v>111.857</v>
      </c>
      <c r="K99">
        <v>4611.8010000000004</v>
      </c>
      <c r="L99">
        <v>31.753</v>
      </c>
      <c r="M99">
        <v>39.222000000000001</v>
      </c>
      <c r="N99">
        <v>751.27599999999995</v>
      </c>
      <c r="O99">
        <v>4.4000000000000004</v>
      </c>
      <c r="P99">
        <v>9.6509999999999998</v>
      </c>
      <c r="Q99">
        <v>0.72</v>
      </c>
      <c r="R99">
        <v>465</v>
      </c>
      <c r="S99">
        <v>40.122</v>
      </c>
      <c r="T99">
        <v>2230</v>
      </c>
      <c r="U99">
        <v>192.41399999999999</v>
      </c>
      <c r="Z99">
        <v>11055</v>
      </c>
      <c r="AA99">
        <v>618461</v>
      </c>
      <c r="AB99">
        <v>53.363</v>
      </c>
      <c r="AC99">
        <v>0.95399999999999996</v>
      </c>
      <c r="AD99">
        <v>19223</v>
      </c>
      <c r="AE99">
        <v>1.659</v>
      </c>
      <c r="AF99">
        <v>2.9000000000000001E-2</v>
      </c>
      <c r="AG99">
        <v>34.5</v>
      </c>
      <c r="AH99" t="s">
        <v>30</v>
      </c>
      <c r="AR99">
        <v>75</v>
      </c>
      <c r="AS99">
        <v>11589616</v>
      </c>
      <c r="AT99">
        <v>375.56400000000002</v>
      </c>
      <c r="AU99">
        <v>41.8</v>
      </c>
      <c r="AV99">
        <v>18.571000000000002</v>
      </c>
      <c r="AW99">
        <v>12.849</v>
      </c>
      <c r="AX99">
        <v>42658.576000000001</v>
      </c>
      <c r="AY99">
        <v>0.2</v>
      </c>
      <c r="AZ99">
        <v>114.898</v>
      </c>
      <c r="BA99">
        <v>4.29</v>
      </c>
      <c r="BB99">
        <v>25.1</v>
      </c>
      <c r="BC99">
        <v>31.4</v>
      </c>
      <c r="BE99">
        <v>5.64</v>
      </c>
      <c r="BF99">
        <v>81.63</v>
      </c>
      <c r="BG99">
        <v>0.93100000000000005</v>
      </c>
    </row>
    <row r="100" spans="1:59" x14ac:dyDescent="0.2">
      <c r="A100" t="s">
        <v>0</v>
      </c>
      <c r="B100" t="s">
        <v>1</v>
      </c>
      <c r="C100" t="s">
        <v>2</v>
      </c>
      <c r="D100" t="s">
        <v>102</v>
      </c>
      <c r="E100">
        <v>53779</v>
      </c>
      <c r="F100">
        <v>330</v>
      </c>
      <c r="G100">
        <v>467.14299999999997</v>
      </c>
      <c r="H100">
        <v>8761</v>
      </c>
      <c r="I100">
        <v>54</v>
      </c>
      <c r="J100">
        <v>106.429</v>
      </c>
      <c r="K100">
        <v>4640.2749999999996</v>
      </c>
      <c r="L100">
        <v>28.474</v>
      </c>
      <c r="M100">
        <v>40.307000000000002</v>
      </c>
      <c r="N100">
        <v>755.93499999999995</v>
      </c>
      <c r="O100">
        <v>4.6589999999999998</v>
      </c>
      <c r="P100">
        <v>9.1829999999999998</v>
      </c>
      <c r="Q100">
        <v>0.71</v>
      </c>
      <c r="R100">
        <v>427</v>
      </c>
      <c r="S100">
        <v>36.843000000000004</v>
      </c>
      <c r="T100">
        <v>2085</v>
      </c>
      <c r="U100">
        <v>179.90199999999999</v>
      </c>
      <c r="Z100">
        <v>20515</v>
      </c>
      <c r="AA100">
        <v>638976</v>
      </c>
      <c r="AB100">
        <v>55.133000000000003</v>
      </c>
      <c r="AC100">
        <v>1.77</v>
      </c>
      <c r="AD100">
        <v>19080</v>
      </c>
      <c r="AE100">
        <v>1.6459999999999999</v>
      </c>
      <c r="AF100">
        <v>2.8000000000000001E-2</v>
      </c>
      <c r="AG100">
        <v>35.700000000000003</v>
      </c>
      <c r="AH100" t="s">
        <v>30</v>
      </c>
      <c r="AR100">
        <v>75</v>
      </c>
      <c r="AS100">
        <v>11589616</v>
      </c>
      <c r="AT100">
        <v>375.56400000000002</v>
      </c>
      <c r="AU100">
        <v>41.8</v>
      </c>
      <c r="AV100">
        <v>18.571000000000002</v>
      </c>
      <c r="AW100">
        <v>12.849</v>
      </c>
      <c r="AX100">
        <v>42658.576000000001</v>
      </c>
      <c r="AY100">
        <v>0.2</v>
      </c>
      <c r="AZ100">
        <v>114.898</v>
      </c>
      <c r="BA100">
        <v>4.29</v>
      </c>
      <c r="BB100">
        <v>25.1</v>
      </c>
      <c r="BC100">
        <v>31.4</v>
      </c>
      <c r="BE100">
        <v>5.64</v>
      </c>
      <c r="BF100">
        <v>81.63</v>
      </c>
      <c r="BG100">
        <v>0.93100000000000005</v>
      </c>
    </row>
    <row r="101" spans="1:59" x14ac:dyDescent="0.2">
      <c r="A101" t="s">
        <v>0</v>
      </c>
      <c r="B101" t="s">
        <v>1</v>
      </c>
      <c r="C101" t="s">
        <v>2</v>
      </c>
      <c r="D101" t="s">
        <v>103</v>
      </c>
      <c r="E101">
        <v>53981</v>
      </c>
      <c r="F101">
        <v>202</v>
      </c>
      <c r="G101">
        <v>457.14299999999997</v>
      </c>
      <c r="H101">
        <v>8843</v>
      </c>
      <c r="I101">
        <v>82</v>
      </c>
      <c r="J101">
        <v>72</v>
      </c>
      <c r="K101">
        <v>4657.7039999999997</v>
      </c>
      <c r="L101">
        <v>17.428999999999998</v>
      </c>
      <c r="M101">
        <v>39.444000000000003</v>
      </c>
      <c r="N101">
        <v>763.01099999999997</v>
      </c>
      <c r="O101">
        <v>7.0750000000000002</v>
      </c>
      <c r="P101">
        <v>6.2119999999999997</v>
      </c>
      <c r="Q101">
        <v>0.7</v>
      </c>
      <c r="R101">
        <v>407</v>
      </c>
      <c r="S101">
        <v>35.118000000000002</v>
      </c>
      <c r="T101">
        <v>1966</v>
      </c>
      <c r="U101">
        <v>169.63499999999999</v>
      </c>
      <c r="Z101">
        <v>23140</v>
      </c>
      <c r="AA101">
        <v>662116</v>
      </c>
      <c r="AB101">
        <v>57.13</v>
      </c>
      <c r="AC101">
        <v>1.9970000000000001</v>
      </c>
      <c r="AD101">
        <v>19419</v>
      </c>
      <c r="AE101">
        <v>1.6759999999999999</v>
      </c>
      <c r="AF101">
        <v>2.5999999999999999E-2</v>
      </c>
      <c r="AG101">
        <v>38.5</v>
      </c>
      <c r="AH101" t="s">
        <v>30</v>
      </c>
      <c r="AR101">
        <v>75</v>
      </c>
      <c r="AS101">
        <v>11589616</v>
      </c>
      <c r="AT101">
        <v>375.56400000000002</v>
      </c>
      <c r="AU101">
        <v>41.8</v>
      </c>
      <c r="AV101">
        <v>18.571000000000002</v>
      </c>
      <c r="AW101">
        <v>12.849</v>
      </c>
      <c r="AX101">
        <v>42658.576000000001</v>
      </c>
      <c r="AY101">
        <v>0.2</v>
      </c>
      <c r="AZ101">
        <v>114.898</v>
      </c>
      <c r="BA101">
        <v>4.29</v>
      </c>
      <c r="BB101">
        <v>25.1</v>
      </c>
      <c r="BC101">
        <v>31.4</v>
      </c>
      <c r="BE101">
        <v>5.64</v>
      </c>
      <c r="BF101">
        <v>81.63</v>
      </c>
      <c r="BG101">
        <v>0.93100000000000005</v>
      </c>
    </row>
    <row r="102" spans="1:59" x14ac:dyDescent="0.2">
      <c r="A102" t="s">
        <v>0</v>
      </c>
      <c r="B102" t="s">
        <v>1</v>
      </c>
      <c r="C102" t="s">
        <v>2</v>
      </c>
      <c r="D102" t="s">
        <v>104</v>
      </c>
      <c r="E102">
        <v>54288</v>
      </c>
      <c r="F102">
        <v>307</v>
      </c>
      <c r="G102">
        <v>409.714</v>
      </c>
      <c r="H102">
        <v>8903</v>
      </c>
      <c r="I102">
        <v>60</v>
      </c>
      <c r="J102">
        <v>69.713999999999999</v>
      </c>
      <c r="K102">
        <v>4684.1930000000002</v>
      </c>
      <c r="L102">
        <v>26.489000000000001</v>
      </c>
      <c r="M102">
        <v>35.351999999999997</v>
      </c>
      <c r="N102">
        <v>768.18799999999999</v>
      </c>
      <c r="O102">
        <v>5.1769999999999996</v>
      </c>
      <c r="P102">
        <v>6.0149999999999997</v>
      </c>
      <c r="Q102">
        <v>0.69</v>
      </c>
      <c r="R102">
        <v>380</v>
      </c>
      <c r="S102">
        <v>32.787999999999997</v>
      </c>
      <c r="T102">
        <v>1862</v>
      </c>
      <c r="U102">
        <v>160.661</v>
      </c>
      <c r="Z102">
        <v>20263</v>
      </c>
      <c r="AA102">
        <v>682379</v>
      </c>
      <c r="AB102">
        <v>58.878</v>
      </c>
      <c r="AC102">
        <v>1.748</v>
      </c>
      <c r="AD102">
        <v>19167</v>
      </c>
      <c r="AE102">
        <v>1.6539999999999999</v>
      </c>
      <c r="AF102">
        <v>2.5000000000000001E-2</v>
      </c>
      <c r="AG102">
        <v>40</v>
      </c>
      <c r="AH102" t="s">
        <v>30</v>
      </c>
      <c r="AR102">
        <v>75</v>
      </c>
      <c r="AS102">
        <v>11589616</v>
      </c>
      <c r="AT102">
        <v>375.56400000000002</v>
      </c>
      <c r="AU102">
        <v>41.8</v>
      </c>
      <c r="AV102">
        <v>18.571000000000002</v>
      </c>
      <c r="AW102">
        <v>12.849</v>
      </c>
      <c r="AX102">
        <v>42658.576000000001</v>
      </c>
      <c r="AY102">
        <v>0.2</v>
      </c>
      <c r="AZ102">
        <v>114.898</v>
      </c>
      <c r="BA102">
        <v>4.29</v>
      </c>
      <c r="BB102">
        <v>25.1</v>
      </c>
      <c r="BC102">
        <v>31.4</v>
      </c>
      <c r="BE102">
        <v>5.64</v>
      </c>
      <c r="BF102">
        <v>81.63</v>
      </c>
      <c r="BG102">
        <v>0.93100000000000005</v>
      </c>
    </row>
    <row r="103" spans="1:59" x14ac:dyDescent="0.2">
      <c r="A103" t="s">
        <v>0</v>
      </c>
      <c r="B103" t="s">
        <v>1</v>
      </c>
      <c r="C103" t="s">
        <v>2</v>
      </c>
      <c r="D103" t="s">
        <v>105</v>
      </c>
      <c r="E103">
        <v>54644</v>
      </c>
      <c r="F103">
        <v>356</v>
      </c>
      <c r="G103">
        <v>376.14299999999997</v>
      </c>
      <c r="H103">
        <v>8959</v>
      </c>
      <c r="I103">
        <v>56</v>
      </c>
      <c r="J103">
        <v>62.570999999999998</v>
      </c>
      <c r="K103">
        <v>4714.91</v>
      </c>
      <c r="L103">
        <v>30.716999999999999</v>
      </c>
      <c r="M103">
        <v>32.454999999999998</v>
      </c>
      <c r="N103">
        <v>773.02</v>
      </c>
      <c r="O103">
        <v>4.8319999999999999</v>
      </c>
      <c r="P103">
        <v>5.399</v>
      </c>
      <c r="Q103">
        <v>0.69</v>
      </c>
      <c r="R103">
        <v>364</v>
      </c>
      <c r="S103">
        <v>31.407</v>
      </c>
      <c r="T103">
        <v>1750</v>
      </c>
      <c r="U103">
        <v>150.99700000000001</v>
      </c>
      <c r="Z103">
        <v>20884</v>
      </c>
      <c r="AA103">
        <v>703263</v>
      </c>
      <c r="AB103">
        <v>60.68</v>
      </c>
      <c r="AC103">
        <v>1.802</v>
      </c>
      <c r="AD103">
        <v>18453</v>
      </c>
      <c r="AE103">
        <v>1.5920000000000001</v>
      </c>
      <c r="AF103">
        <v>2.5000000000000001E-2</v>
      </c>
      <c r="AG103">
        <v>40</v>
      </c>
      <c r="AH103" t="s">
        <v>30</v>
      </c>
      <c r="AR103">
        <v>75</v>
      </c>
      <c r="AS103">
        <v>11589616</v>
      </c>
      <c r="AT103">
        <v>375.56400000000002</v>
      </c>
      <c r="AU103">
        <v>41.8</v>
      </c>
      <c r="AV103">
        <v>18.571000000000002</v>
      </c>
      <c r="AW103">
        <v>12.849</v>
      </c>
      <c r="AX103">
        <v>42658.576000000001</v>
      </c>
      <c r="AY103">
        <v>0.2</v>
      </c>
      <c r="AZ103">
        <v>114.898</v>
      </c>
      <c r="BA103">
        <v>4.29</v>
      </c>
      <c r="BB103">
        <v>25.1</v>
      </c>
      <c r="BC103">
        <v>31.4</v>
      </c>
      <c r="BE103">
        <v>5.64</v>
      </c>
      <c r="BF103">
        <v>81.63</v>
      </c>
      <c r="BG103">
        <v>0.93100000000000005</v>
      </c>
    </row>
    <row r="104" spans="1:59" x14ac:dyDescent="0.2">
      <c r="A104" t="s">
        <v>0</v>
      </c>
      <c r="B104" t="s">
        <v>1</v>
      </c>
      <c r="C104" t="s">
        <v>2</v>
      </c>
      <c r="D104" t="s">
        <v>106</v>
      </c>
      <c r="E104">
        <v>54989</v>
      </c>
      <c r="F104">
        <v>345</v>
      </c>
      <c r="G104">
        <v>341.85700000000003</v>
      </c>
      <c r="H104">
        <v>9005</v>
      </c>
      <c r="I104">
        <v>46</v>
      </c>
      <c r="J104">
        <v>60.570999999999998</v>
      </c>
      <c r="K104">
        <v>4744.6779999999999</v>
      </c>
      <c r="L104">
        <v>29.768000000000001</v>
      </c>
      <c r="M104">
        <v>29.497</v>
      </c>
      <c r="N104">
        <v>776.98900000000003</v>
      </c>
      <c r="O104">
        <v>3.9689999999999999</v>
      </c>
      <c r="P104">
        <v>5.226</v>
      </c>
      <c r="Q104">
        <v>0.7</v>
      </c>
      <c r="R104">
        <v>345</v>
      </c>
      <c r="S104">
        <v>29.768000000000001</v>
      </c>
      <c r="T104">
        <v>1625</v>
      </c>
      <c r="U104">
        <v>140.21199999999999</v>
      </c>
      <c r="Z104">
        <v>14425</v>
      </c>
      <c r="AA104">
        <v>717688</v>
      </c>
      <c r="AB104">
        <v>61.924999999999997</v>
      </c>
      <c r="AC104">
        <v>1.2450000000000001</v>
      </c>
      <c r="AD104">
        <v>17512</v>
      </c>
      <c r="AE104">
        <v>1.5109999999999999</v>
      </c>
      <c r="AF104">
        <v>2.5000000000000001E-2</v>
      </c>
      <c r="AG104">
        <v>40</v>
      </c>
      <c r="AH104" t="s">
        <v>30</v>
      </c>
      <c r="AR104">
        <v>75</v>
      </c>
      <c r="AS104">
        <v>11589616</v>
      </c>
      <c r="AT104">
        <v>375.56400000000002</v>
      </c>
      <c r="AU104">
        <v>41.8</v>
      </c>
      <c r="AV104">
        <v>18.571000000000002</v>
      </c>
      <c r="AW104">
        <v>12.849</v>
      </c>
      <c r="AX104">
        <v>42658.576000000001</v>
      </c>
      <c r="AY104">
        <v>0.2</v>
      </c>
      <c r="AZ104">
        <v>114.898</v>
      </c>
      <c r="BA104">
        <v>4.29</v>
      </c>
      <c r="BB104">
        <v>25.1</v>
      </c>
      <c r="BC104">
        <v>31.4</v>
      </c>
      <c r="BE104">
        <v>5.64</v>
      </c>
      <c r="BF104">
        <v>81.63</v>
      </c>
      <c r="BG104">
        <v>0.93100000000000005</v>
      </c>
    </row>
    <row r="105" spans="1:59" x14ac:dyDescent="0.2">
      <c r="A105" t="s">
        <v>0</v>
      </c>
      <c r="B105" t="s">
        <v>1</v>
      </c>
      <c r="C105" t="s">
        <v>2</v>
      </c>
      <c r="D105" t="s">
        <v>107</v>
      </c>
      <c r="E105">
        <v>55280</v>
      </c>
      <c r="F105">
        <v>291</v>
      </c>
      <c r="G105">
        <v>314.14299999999997</v>
      </c>
      <c r="H105">
        <v>9052</v>
      </c>
      <c r="I105">
        <v>47</v>
      </c>
      <c r="J105">
        <v>56.570999999999998</v>
      </c>
      <c r="K105">
        <v>4769.7870000000003</v>
      </c>
      <c r="L105">
        <v>25.109000000000002</v>
      </c>
      <c r="M105">
        <v>27.106000000000002</v>
      </c>
      <c r="N105">
        <v>781.04399999999998</v>
      </c>
      <c r="O105">
        <v>4.0549999999999997</v>
      </c>
      <c r="P105">
        <v>4.8810000000000002</v>
      </c>
      <c r="Q105">
        <v>0.7</v>
      </c>
      <c r="R105">
        <v>342</v>
      </c>
      <c r="S105">
        <v>29.509</v>
      </c>
      <c r="T105">
        <v>1614</v>
      </c>
      <c r="U105">
        <v>139.26300000000001</v>
      </c>
      <c r="X105">
        <v>445.58300000000003</v>
      </c>
      <c r="Y105">
        <v>38.447000000000003</v>
      </c>
      <c r="Z105">
        <v>10103</v>
      </c>
      <c r="AA105">
        <v>727791</v>
      </c>
      <c r="AB105">
        <v>62.796999999999997</v>
      </c>
      <c r="AC105">
        <v>0.872</v>
      </c>
      <c r="AD105">
        <v>17198</v>
      </c>
      <c r="AE105">
        <v>1.484</v>
      </c>
      <c r="AF105">
        <v>2.4E-2</v>
      </c>
      <c r="AG105">
        <v>41.7</v>
      </c>
      <c r="AH105" t="s">
        <v>30</v>
      </c>
      <c r="AR105">
        <v>75</v>
      </c>
      <c r="AS105">
        <v>11589616</v>
      </c>
      <c r="AT105">
        <v>375.56400000000002</v>
      </c>
      <c r="AU105">
        <v>41.8</v>
      </c>
      <c r="AV105">
        <v>18.571000000000002</v>
      </c>
      <c r="AW105">
        <v>12.849</v>
      </c>
      <c r="AX105">
        <v>42658.576000000001</v>
      </c>
      <c r="AY105">
        <v>0.2</v>
      </c>
      <c r="AZ105">
        <v>114.898</v>
      </c>
      <c r="BA105">
        <v>4.29</v>
      </c>
      <c r="BB105">
        <v>25.1</v>
      </c>
      <c r="BC105">
        <v>31.4</v>
      </c>
      <c r="BE105">
        <v>5.64</v>
      </c>
      <c r="BF105">
        <v>81.63</v>
      </c>
      <c r="BG105">
        <v>0.93100000000000005</v>
      </c>
    </row>
    <row r="106" spans="1:59" x14ac:dyDescent="0.2">
      <c r="A106" t="s">
        <v>0</v>
      </c>
      <c r="B106" t="s">
        <v>1</v>
      </c>
      <c r="C106" t="s">
        <v>2</v>
      </c>
      <c r="D106" t="s">
        <v>108</v>
      </c>
      <c r="E106">
        <v>55559</v>
      </c>
      <c r="F106">
        <v>279</v>
      </c>
      <c r="G106">
        <v>301.42899999999997</v>
      </c>
      <c r="H106">
        <v>9080</v>
      </c>
      <c r="I106">
        <v>28</v>
      </c>
      <c r="J106">
        <v>53.286000000000001</v>
      </c>
      <c r="K106">
        <v>4793.8599999999997</v>
      </c>
      <c r="L106">
        <v>24.073</v>
      </c>
      <c r="M106">
        <v>26.009</v>
      </c>
      <c r="N106">
        <v>783.46</v>
      </c>
      <c r="O106">
        <v>2.4159999999999999</v>
      </c>
      <c r="P106">
        <v>4.5979999999999999</v>
      </c>
      <c r="Q106">
        <v>0.71</v>
      </c>
      <c r="R106">
        <v>345</v>
      </c>
      <c r="S106">
        <v>29.768000000000001</v>
      </c>
      <c r="T106">
        <v>1630</v>
      </c>
      <c r="U106">
        <v>140.643</v>
      </c>
      <c r="Z106">
        <v>10710</v>
      </c>
      <c r="AA106">
        <v>738501</v>
      </c>
      <c r="AB106">
        <v>63.720999999999997</v>
      </c>
      <c r="AC106">
        <v>0.92400000000000004</v>
      </c>
      <c r="AD106">
        <v>17149</v>
      </c>
      <c r="AE106">
        <v>1.48</v>
      </c>
      <c r="AF106">
        <v>2.3E-2</v>
      </c>
      <c r="AG106">
        <v>43.5</v>
      </c>
      <c r="AH106" t="s">
        <v>30</v>
      </c>
      <c r="AR106">
        <v>75</v>
      </c>
      <c r="AS106">
        <v>11589616</v>
      </c>
      <c r="AT106">
        <v>375.56400000000002</v>
      </c>
      <c r="AU106">
        <v>41.8</v>
      </c>
      <c r="AV106">
        <v>18.571000000000002</v>
      </c>
      <c r="AW106">
        <v>12.849</v>
      </c>
      <c r="AX106">
        <v>42658.576000000001</v>
      </c>
      <c r="AY106">
        <v>0.2</v>
      </c>
      <c r="AZ106">
        <v>114.898</v>
      </c>
      <c r="BA106">
        <v>4.29</v>
      </c>
      <c r="BB106">
        <v>25.1</v>
      </c>
      <c r="BC106">
        <v>31.4</v>
      </c>
      <c r="BE106">
        <v>5.64</v>
      </c>
      <c r="BF106">
        <v>81.63</v>
      </c>
      <c r="BG106">
        <v>0.93100000000000005</v>
      </c>
    </row>
    <row r="107" spans="1:59" x14ac:dyDescent="0.2">
      <c r="A107" t="s">
        <v>0</v>
      </c>
      <c r="B107" t="s">
        <v>1</v>
      </c>
      <c r="C107" t="s">
        <v>2</v>
      </c>
      <c r="D107" t="s">
        <v>109</v>
      </c>
      <c r="E107">
        <v>55791</v>
      </c>
      <c r="F107">
        <v>232</v>
      </c>
      <c r="G107">
        <v>287.42899999999997</v>
      </c>
      <c r="H107">
        <v>9108</v>
      </c>
      <c r="I107">
        <v>28</v>
      </c>
      <c r="J107">
        <v>49.570999999999998</v>
      </c>
      <c r="K107">
        <v>4813.8779999999997</v>
      </c>
      <c r="L107">
        <v>20.018000000000001</v>
      </c>
      <c r="M107">
        <v>24.800999999999998</v>
      </c>
      <c r="N107">
        <v>785.87599999999998</v>
      </c>
      <c r="O107">
        <v>2.4159999999999999</v>
      </c>
      <c r="P107">
        <v>4.2770000000000001</v>
      </c>
      <c r="Q107">
        <v>0.71</v>
      </c>
      <c r="R107">
        <v>313</v>
      </c>
      <c r="S107">
        <v>27.007000000000001</v>
      </c>
      <c r="T107">
        <v>1527</v>
      </c>
      <c r="U107">
        <v>131.756</v>
      </c>
      <c r="Z107">
        <v>16701</v>
      </c>
      <c r="AA107">
        <v>755202</v>
      </c>
      <c r="AB107">
        <v>65.162000000000006</v>
      </c>
      <c r="AC107">
        <v>1.4410000000000001</v>
      </c>
      <c r="AD107">
        <v>16604</v>
      </c>
      <c r="AE107">
        <v>1.4330000000000001</v>
      </c>
      <c r="AF107">
        <v>2.3E-2</v>
      </c>
      <c r="AG107">
        <v>43.5</v>
      </c>
      <c r="AH107" t="s">
        <v>30</v>
      </c>
      <c r="AR107">
        <v>75</v>
      </c>
      <c r="AS107">
        <v>11589616</v>
      </c>
      <c r="AT107">
        <v>375.56400000000002</v>
      </c>
      <c r="AU107">
        <v>41.8</v>
      </c>
      <c r="AV107">
        <v>18.571000000000002</v>
      </c>
      <c r="AW107">
        <v>12.849</v>
      </c>
      <c r="AX107">
        <v>42658.576000000001</v>
      </c>
      <c r="AY107">
        <v>0.2</v>
      </c>
      <c r="AZ107">
        <v>114.898</v>
      </c>
      <c r="BA107">
        <v>4.29</v>
      </c>
      <c r="BB107">
        <v>25.1</v>
      </c>
      <c r="BC107">
        <v>31.4</v>
      </c>
      <c r="BE107">
        <v>5.64</v>
      </c>
      <c r="BF107">
        <v>81.63</v>
      </c>
      <c r="BG107">
        <v>0.93100000000000005</v>
      </c>
    </row>
    <row r="108" spans="1:59" x14ac:dyDescent="0.2">
      <c r="A108" t="s">
        <v>0</v>
      </c>
      <c r="B108" t="s">
        <v>1</v>
      </c>
      <c r="C108" t="s">
        <v>2</v>
      </c>
      <c r="D108" t="s">
        <v>110</v>
      </c>
      <c r="E108">
        <v>55983</v>
      </c>
      <c r="F108">
        <v>192</v>
      </c>
      <c r="G108">
        <v>286</v>
      </c>
      <c r="H108">
        <v>9150</v>
      </c>
      <c r="I108">
        <v>42</v>
      </c>
      <c r="J108">
        <v>43.856999999999999</v>
      </c>
      <c r="K108">
        <v>4830.4449999999997</v>
      </c>
      <c r="L108">
        <v>16.567</v>
      </c>
      <c r="M108">
        <v>24.677</v>
      </c>
      <c r="N108">
        <v>789.5</v>
      </c>
      <c r="O108">
        <v>3.6240000000000001</v>
      </c>
      <c r="P108">
        <v>3.7839999999999998</v>
      </c>
      <c r="Q108">
        <v>0.71</v>
      </c>
      <c r="R108">
        <v>277</v>
      </c>
      <c r="S108">
        <v>23.901</v>
      </c>
      <c r="T108">
        <v>1448</v>
      </c>
      <c r="U108">
        <v>124.93899999999999</v>
      </c>
      <c r="Z108">
        <v>18759</v>
      </c>
      <c r="AA108">
        <v>773961</v>
      </c>
      <c r="AB108">
        <v>66.781000000000006</v>
      </c>
      <c r="AC108">
        <v>1.619</v>
      </c>
      <c r="AD108">
        <v>15978</v>
      </c>
      <c r="AE108">
        <v>1.379</v>
      </c>
      <c r="AF108">
        <v>2.4E-2</v>
      </c>
      <c r="AG108">
        <v>41.7</v>
      </c>
      <c r="AH108" t="s">
        <v>30</v>
      </c>
      <c r="AR108">
        <v>75</v>
      </c>
      <c r="AS108">
        <v>11589616</v>
      </c>
      <c r="AT108">
        <v>375.56400000000002</v>
      </c>
      <c r="AU108">
        <v>41.8</v>
      </c>
      <c r="AV108">
        <v>18.571000000000002</v>
      </c>
      <c r="AW108">
        <v>12.849</v>
      </c>
      <c r="AX108">
        <v>42658.576000000001</v>
      </c>
      <c r="AY108">
        <v>0.2</v>
      </c>
      <c r="AZ108">
        <v>114.898</v>
      </c>
      <c r="BA108">
        <v>4.29</v>
      </c>
      <c r="BB108">
        <v>25.1</v>
      </c>
      <c r="BC108">
        <v>31.4</v>
      </c>
      <c r="BE108">
        <v>5.64</v>
      </c>
      <c r="BF108">
        <v>81.63</v>
      </c>
      <c r="BG108">
        <v>0.93100000000000005</v>
      </c>
    </row>
    <row r="109" spans="1:59" x14ac:dyDescent="0.2">
      <c r="A109" t="s">
        <v>0</v>
      </c>
      <c r="B109" t="s">
        <v>1</v>
      </c>
      <c r="C109" t="s">
        <v>2</v>
      </c>
      <c r="D109" t="s">
        <v>111</v>
      </c>
      <c r="E109">
        <v>56235</v>
      </c>
      <c r="F109">
        <v>252</v>
      </c>
      <c r="G109">
        <v>278.14299999999997</v>
      </c>
      <c r="H109">
        <v>9186</v>
      </c>
      <c r="I109">
        <v>36</v>
      </c>
      <c r="J109">
        <v>40.429000000000002</v>
      </c>
      <c r="K109">
        <v>4852.1880000000001</v>
      </c>
      <c r="L109">
        <v>21.744</v>
      </c>
      <c r="M109">
        <v>23.998999999999999</v>
      </c>
      <c r="N109">
        <v>792.60599999999999</v>
      </c>
      <c r="O109">
        <v>3.1059999999999999</v>
      </c>
      <c r="P109">
        <v>3.488</v>
      </c>
      <c r="Q109">
        <v>0.72</v>
      </c>
      <c r="R109">
        <v>268</v>
      </c>
      <c r="S109">
        <v>23.123999999999999</v>
      </c>
      <c r="T109">
        <v>1388</v>
      </c>
      <c r="U109">
        <v>119.762</v>
      </c>
      <c r="Z109">
        <v>9878</v>
      </c>
      <c r="AA109">
        <v>783839</v>
      </c>
      <c r="AB109">
        <v>67.632999999999996</v>
      </c>
      <c r="AC109">
        <v>0.85199999999999998</v>
      </c>
      <c r="AD109">
        <v>14494</v>
      </c>
      <c r="AE109">
        <v>1.2509999999999999</v>
      </c>
      <c r="AF109">
        <v>2.4E-2</v>
      </c>
      <c r="AG109">
        <v>41.7</v>
      </c>
      <c r="AH109" t="s">
        <v>30</v>
      </c>
      <c r="AR109">
        <v>75</v>
      </c>
      <c r="AS109">
        <v>11589616</v>
      </c>
      <c r="AT109">
        <v>375.56400000000002</v>
      </c>
      <c r="AU109">
        <v>41.8</v>
      </c>
      <c r="AV109">
        <v>18.571000000000002</v>
      </c>
      <c r="AW109">
        <v>12.849</v>
      </c>
      <c r="AX109">
        <v>42658.576000000001</v>
      </c>
      <c r="AY109">
        <v>0.2</v>
      </c>
      <c r="AZ109">
        <v>114.898</v>
      </c>
      <c r="BA109">
        <v>4.29</v>
      </c>
      <c r="BB109">
        <v>25.1</v>
      </c>
      <c r="BC109">
        <v>31.4</v>
      </c>
      <c r="BE109">
        <v>5.64</v>
      </c>
      <c r="BF109">
        <v>81.63</v>
      </c>
      <c r="BG109">
        <v>0.93100000000000005</v>
      </c>
    </row>
    <row r="110" spans="1:59" x14ac:dyDescent="0.2">
      <c r="A110" t="s">
        <v>0</v>
      </c>
      <c r="B110" t="s">
        <v>1</v>
      </c>
      <c r="C110" t="s">
        <v>2</v>
      </c>
      <c r="D110" t="s">
        <v>112</v>
      </c>
      <c r="E110">
        <v>56511</v>
      </c>
      <c r="F110">
        <v>276</v>
      </c>
      <c r="G110">
        <v>266.714</v>
      </c>
      <c r="H110">
        <v>9212</v>
      </c>
      <c r="I110">
        <v>26</v>
      </c>
      <c r="J110">
        <v>36.143000000000001</v>
      </c>
      <c r="K110">
        <v>4876.0029999999997</v>
      </c>
      <c r="L110">
        <v>23.814</v>
      </c>
      <c r="M110">
        <v>23.013000000000002</v>
      </c>
      <c r="N110">
        <v>794.84900000000005</v>
      </c>
      <c r="O110">
        <v>2.2429999999999999</v>
      </c>
      <c r="P110">
        <v>3.1190000000000002</v>
      </c>
      <c r="Q110">
        <v>0.72</v>
      </c>
      <c r="R110">
        <v>259</v>
      </c>
      <c r="S110">
        <v>22.347999999999999</v>
      </c>
      <c r="T110">
        <v>1360</v>
      </c>
      <c r="U110">
        <v>117.346</v>
      </c>
      <c r="Z110">
        <v>13278</v>
      </c>
      <c r="AA110">
        <v>797117</v>
      </c>
      <c r="AB110">
        <v>68.778999999999996</v>
      </c>
      <c r="AC110">
        <v>1.1459999999999999</v>
      </c>
      <c r="AD110">
        <v>13408</v>
      </c>
      <c r="AE110">
        <v>1.157</v>
      </c>
      <c r="AF110">
        <v>2.4E-2</v>
      </c>
      <c r="AG110">
        <v>41.7</v>
      </c>
      <c r="AH110" t="s">
        <v>30</v>
      </c>
      <c r="AR110">
        <v>75</v>
      </c>
      <c r="AS110">
        <v>11589616</v>
      </c>
      <c r="AT110">
        <v>375.56400000000002</v>
      </c>
      <c r="AU110">
        <v>41.8</v>
      </c>
      <c r="AV110">
        <v>18.571000000000002</v>
      </c>
      <c r="AW110">
        <v>12.849</v>
      </c>
      <c r="AX110">
        <v>42658.576000000001</v>
      </c>
      <c r="AY110">
        <v>0.2</v>
      </c>
      <c r="AZ110">
        <v>114.898</v>
      </c>
      <c r="BA110">
        <v>4.29</v>
      </c>
      <c r="BB110">
        <v>25.1</v>
      </c>
      <c r="BC110">
        <v>31.4</v>
      </c>
      <c r="BE110">
        <v>5.64</v>
      </c>
      <c r="BF110">
        <v>81.63</v>
      </c>
      <c r="BG110">
        <v>0.93100000000000005</v>
      </c>
    </row>
    <row r="111" spans="1:59" x14ac:dyDescent="0.2">
      <c r="A111" t="s">
        <v>0</v>
      </c>
      <c r="B111" t="s">
        <v>1</v>
      </c>
      <c r="C111" t="s">
        <v>2</v>
      </c>
      <c r="D111" t="s">
        <v>113</v>
      </c>
      <c r="E111">
        <v>56810</v>
      </c>
      <c r="F111">
        <v>299</v>
      </c>
      <c r="G111">
        <v>260.14299999999997</v>
      </c>
      <c r="H111">
        <v>9237</v>
      </c>
      <c r="I111">
        <v>25</v>
      </c>
      <c r="J111">
        <v>33.143000000000001</v>
      </c>
      <c r="K111">
        <v>4901.8019999999997</v>
      </c>
      <c r="L111">
        <v>25.798999999999999</v>
      </c>
      <c r="M111">
        <v>22.446000000000002</v>
      </c>
      <c r="N111">
        <v>797.00699999999995</v>
      </c>
      <c r="O111">
        <v>2.157</v>
      </c>
      <c r="P111">
        <v>2.86</v>
      </c>
      <c r="Q111">
        <v>0.73</v>
      </c>
      <c r="R111">
        <v>256</v>
      </c>
      <c r="S111">
        <v>22.088999999999999</v>
      </c>
      <c r="T111">
        <v>1296</v>
      </c>
      <c r="U111">
        <v>111.824</v>
      </c>
      <c r="Z111">
        <v>9227</v>
      </c>
      <c r="AA111">
        <v>806344</v>
      </c>
      <c r="AB111">
        <v>69.575000000000003</v>
      </c>
      <c r="AC111">
        <v>0.79600000000000004</v>
      </c>
      <c r="AD111">
        <v>12665</v>
      </c>
      <c r="AE111">
        <v>1.093</v>
      </c>
      <c r="AF111">
        <v>2.5000000000000001E-2</v>
      </c>
      <c r="AG111">
        <v>40</v>
      </c>
      <c r="AH111" t="s">
        <v>30</v>
      </c>
      <c r="AR111">
        <v>75</v>
      </c>
      <c r="AS111">
        <v>11589616</v>
      </c>
      <c r="AT111">
        <v>375.56400000000002</v>
      </c>
      <c r="AU111">
        <v>41.8</v>
      </c>
      <c r="AV111">
        <v>18.571000000000002</v>
      </c>
      <c r="AW111">
        <v>12.849</v>
      </c>
      <c r="AX111">
        <v>42658.576000000001</v>
      </c>
      <c r="AY111">
        <v>0.2</v>
      </c>
      <c r="AZ111">
        <v>114.898</v>
      </c>
      <c r="BA111">
        <v>4.29</v>
      </c>
      <c r="BB111">
        <v>25.1</v>
      </c>
      <c r="BC111">
        <v>31.4</v>
      </c>
      <c r="BE111">
        <v>5.64</v>
      </c>
      <c r="BF111">
        <v>81.63</v>
      </c>
      <c r="BG111">
        <v>0.93100000000000005</v>
      </c>
    </row>
    <row r="112" spans="1:59" x14ac:dyDescent="0.2">
      <c r="A112" t="s">
        <v>0</v>
      </c>
      <c r="B112" t="s">
        <v>1</v>
      </c>
      <c r="C112" t="s">
        <v>2</v>
      </c>
      <c r="D112" t="s">
        <v>114</v>
      </c>
      <c r="E112">
        <v>57092</v>
      </c>
      <c r="F112">
        <v>282</v>
      </c>
      <c r="G112">
        <v>258.85700000000003</v>
      </c>
      <c r="H112">
        <v>9280</v>
      </c>
      <c r="I112">
        <v>43</v>
      </c>
      <c r="J112">
        <v>32.570999999999998</v>
      </c>
      <c r="K112">
        <v>4926.134</v>
      </c>
      <c r="L112">
        <v>24.332000000000001</v>
      </c>
      <c r="M112">
        <v>22.335000000000001</v>
      </c>
      <c r="N112">
        <v>800.71699999999998</v>
      </c>
      <c r="O112">
        <v>3.71</v>
      </c>
      <c r="P112">
        <v>2.81</v>
      </c>
      <c r="Q112">
        <v>0.73</v>
      </c>
      <c r="R112">
        <v>251</v>
      </c>
      <c r="S112">
        <v>21.657</v>
      </c>
      <c r="T112">
        <v>1306</v>
      </c>
      <c r="U112">
        <v>112.687</v>
      </c>
      <c r="X112">
        <v>377.18599999999998</v>
      </c>
      <c r="Y112">
        <v>32.545000000000002</v>
      </c>
      <c r="Z112">
        <v>7022</v>
      </c>
      <c r="AA112">
        <v>813366</v>
      </c>
      <c r="AB112">
        <v>70.180999999999997</v>
      </c>
      <c r="AC112">
        <v>0.60599999999999998</v>
      </c>
      <c r="AD112">
        <v>12225</v>
      </c>
      <c r="AE112">
        <v>1.0549999999999999</v>
      </c>
      <c r="AF112">
        <v>2.5999999999999999E-2</v>
      </c>
      <c r="AG112">
        <v>38.5</v>
      </c>
      <c r="AH112" t="s">
        <v>30</v>
      </c>
      <c r="AR112">
        <v>75</v>
      </c>
      <c r="AS112">
        <v>11589616</v>
      </c>
      <c r="AT112">
        <v>375.56400000000002</v>
      </c>
      <c r="AU112">
        <v>41.8</v>
      </c>
      <c r="AV112">
        <v>18.571000000000002</v>
      </c>
      <c r="AW112">
        <v>12.849</v>
      </c>
      <c r="AX112">
        <v>42658.576000000001</v>
      </c>
      <c r="AY112">
        <v>0.2</v>
      </c>
      <c r="AZ112">
        <v>114.898</v>
      </c>
      <c r="BA112">
        <v>4.29</v>
      </c>
      <c r="BB112">
        <v>25.1</v>
      </c>
      <c r="BC112">
        <v>31.4</v>
      </c>
      <c r="BE112">
        <v>5.64</v>
      </c>
      <c r="BF112">
        <v>81.63</v>
      </c>
      <c r="BG112">
        <v>0.93100000000000005</v>
      </c>
    </row>
    <row r="113" spans="1:59" x14ac:dyDescent="0.2">
      <c r="A113" t="s">
        <v>0</v>
      </c>
      <c r="B113" t="s">
        <v>1</v>
      </c>
      <c r="C113" t="s">
        <v>2</v>
      </c>
      <c r="D113" t="s">
        <v>115</v>
      </c>
      <c r="E113">
        <v>57342</v>
      </c>
      <c r="F113">
        <v>250</v>
      </c>
      <c r="G113">
        <v>254.714</v>
      </c>
      <c r="H113">
        <v>9312</v>
      </c>
      <c r="I113">
        <v>32</v>
      </c>
      <c r="J113">
        <v>33.143000000000001</v>
      </c>
      <c r="K113">
        <v>4947.7049999999999</v>
      </c>
      <c r="L113">
        <v>21.571000000000002</v>
      </c>
      <c r="M113">
        <v>21.978000000000002</v>
      </c>
      <c r="N113">
        <v>803.47799999999995</v>
      </c>
      <c r="O113">
        <v>2.7610000000000001</v>
      </c>
      <c r="P113">
        <v>2.86</v>
      </c>
      <c r="Q113">
        <v>0.73</v>
      </c>
      <c r="R113">
        <v>249</v>
      </c>
      <c r="S113">
        <v>21.484999999999999</v>
      </c>
      <c r="T113">
        <v>1304</v>
      </c>
      <c r="U113">
        <v>112.515</v>
      </c>
      <c r="Z113">
        <v>9982</v>
      </c>
      <c r="AA113">
        <v>823348</v>
      </c>
      <c r="AB113">
        <v>71.042000000000002</v>
      </c>
      <c r="AC113">
        <v>0.86099999999999999</v>
      </c>
      <c r="AD113">
        <v>12121</v>
      </c>
      <c r="AE113">
        <v>1.046</v>
      </c>
      <c r="AF113">
        <v>2.5999999999999999E-2</v>
      </c>
      <c r="AG113">
        <v>38.5</v>
      </c>
      <c r="AH113" t="s">
        <v>30</v>
      </c>
      <c r="AR113">
        <v>75</v>
      </c>
      <c r="AS113">
        <v>11589616</v>
      </c>
      <c r="AT113">
        <v>375.56400000000002</v>
      </c>
      <c r="AU113">
        <v>41.8</v>
      </c>
      <c r="AV113">
        <v>18.571000000000002</v>
      </c>
      <c r="AW113">
        <v>12.849</v>
      </c>
      <c r="AX113">
        <v>42658.576000000001</v>
      </c>
      <c r="AY113">
        <v>0.2</v>
      </c>
      <c r="AZ113">
        <v>114.898</v>
      </c>
      <c r="BA113">
        <v>4.29</v>
      </c>
      <c r="BB113">
        <v>25.1</v>
      </c>
      <c r="BC113">
        <v>31.4</v>
      </c>
      <c r="BE113">
        <v>5.64</v>
      </c>
      <c r="BF113">
        <v>81.63</v>
      </c>
      <c r="BG113">
        <v>0.93100000000000005</v>
      </c>
    </row>
    <row r="114" spans="1:59" x14ac:dyDescent="0.2">
      <c r="A114" t="s">
        <v>0</v>
      </c>
      <c r="B114" t="s">
        <v>1</v>
      </c>
      <c r="C114" t="s">
        <v>2</v>
      </c>
      <c r="D114" t="s">
        <v>116</v>
      </c>
      <c r="E114">
        <v>57455</v>
      </c>
      <c r="F114">
        <v>113</v>
      </c>
      <c r="G114">
        <v>237.714</v>
      </c>
      <c r="H114">
        <v>9334</v>
      </c>
      <c r="I114">
        <v>22</v>
      </c>
      <c r="J114">
        <v>32.286000000000001</v>
      </c>
      <c r="K114">
        <v>4957.4549999999999</v>
      </c>
      <c r="L114">
        <v>9.75</v>
      </c>
      <c r="M114">
        <v>20.510999999999999</v>
      </c>
      <c r="N114">
        <v>805.37599999999998</v>
      </c>
      <c r="O114">
        <v>1.8979999999999999</v>
      </c>
      <c r="P114">
        <v>2.786</v>
      </c>
      <c r="Q114">
        <v>0.71</v>
      </c>
      <c r="R114">
        <v>223</v>
      </c>
      <c r="S114">
        <v>19.241</v>
      </c>
      <c r="T114">
        <v>1150</v>
      </c>
      <c r="U114">
        <v>99.227000000000004</v>
      </c>
      <c r="Z114">
        <v>16225</v>
      </c>
      <c r="AA114">
        <v>839573</v>
      </c>
      <c r="AB114">
        <v>72.441999999999993</v>
      </c>
      <c r="AC114">
        <v>1.4</v>
      </c>
      <c r="AD114">
        <v>12053</v>
      </c>
      <c r="AE114">
        <v>1.04</v>
      </c>
      <c r="AF114">
        <v>2.5000000000000001E-2</v>
      </c>
      <c r="AG114">
        <v>40</v>
      </c>
      <c r="AH114" t="s">
        <v>30</v>
      </c>
      <c r="AR114">
        <v>75</v>
      </c>
      <c r="AS114">
        <v>11589616</v>
      </c>
      <c r="AT114">
        <v>375.56400000000002</v>
      </c>
      <c r="AU114">
        <v>41.8</v>
      </c>
      <c r="AV114">
        <v>18.571000000000002</v>
      </c>
      <c r="AW114">
        <v>12.849</v>
      </c>
      <c r="AX114">
        <v>42658.576000000001</v>
      </c>
      <c r="AY114">
        <v>0.2</v>
      </c>
      <c r="AZ114">
        <v>114.898</v>
      </c>
      <c r="BA114">
        <v>4.29</v>
      </c>
      <c r="BB114">
        <v>25.1</v>
      </c>
      <c r="BC114">
        <v>31.4</v>
      </c>
      <c r="BE114">
        <v>5.64</v>
      </c>
      <c r="BF114">
        <v>81.63</v>
      </c>
      <c r="BG114">
        <v>0.93100000000000005</v>
      </c>
    </row>
    <row r="115" spans="1:59" x14ac:dyDescent="0.2">
      <c r="A115" t="s">
        <v>0</v>
      </c>
      <c r="B115" t="s">
        <v>1</v>
      </c>
      <c r="C115" t="s">
        <v>2</v>
      </c>
      <c r="D115" t="s">
        <v>117</v>
      </c>
      <c r="E115">
        <v>57592</v>
      </c>
      <c r="F115">
        <v>137</v>
      </c>
      <c r="G115">
        <v>229.857</v>
      </c>
      <c r="H115">
        <v>9364</v>
      </c>
      <c r="I115">
        <v>30</v>
      </c>
      <c r="J115">
        <v>30.571000000000002</v>
      </c>
      <c r="K115">
        <v>4969.2759999999998</v>
      </c>
      <c r="L115">
        <v>11.821</v>
      </c>
      <c r="M115">
        <v>19.832999999999998</v>
      </c>
      <c r="N115">
        <v>807.96500000000003</v>
      </c>
      <c r="O115">
        <v>2.589</v>
      </c>
      <c r="P115">
        <v>2.6379999999999999</v>
      </c>
      <c r="Q115">
        <v>0.71</v>
      </c>
      <c r="R115">
        <v>209</v>
      </c>
      <c r="S115">
        <v>18.033000000000001</v>
      </c>
      <c r="T115">
        <v>1050</v>
      </c>
      <c r="U115">
        <v>90.597999999999999</v>
      </c>
      <c r="Z115">
        <v>17772</v>
      </c>
      <c r="AA115">
        <v>857345</v>
      </c>
      <c r="AB115">
        <v>73.974999999999994</v>
      </c>
      <c r="AC115">
        <v>1.5329999999999999</v>
      </c>
      <c r="AD115">
        <v>11912</v>
      </c>
      <c r="AE115">
        <v>1.028</v>
      </c>
      <c r="AF115">
        <v>2.3E-2</v>
      </c>
      <c r="AG115">
        <v>43.5</v>
      </c>
      <c r="AH115" t="s">
        <v>30</v>
      </c>
      <c r="AR115">
        <v>75</v>
      </c>
      <c r="AS115">
        <v>11589616</v>
      </c>
      <c r="AT115">
        <v>375.56400000000002</v>
      </c>
      <c r="AU115">
        <v>41.8</v>
      </c>
      <c r="AV115">
        <v>18.571000000000002</v>
      </c>
      <c r="AW115">
        <v>12.849</v>
      </c>
      <c r="AX115">
        <v>42658.576000000001</v>
      </c>
      <c r="AY115">
        <v>0.2</v>
      </c>
      <c r="AZ115">
        <v>114.898</v>
      </c>
      <c r="BA115">
        <v>4.29</v>
      </c>
      <c r="BB115">
        <v>25.1</v>
      </c>
      <c r="BC115">
        <v>31.4</v>
      </c>
      <c r="BE115">
        <v>5.64</v>
      </c>
      <c r="BF115">
        <v>81.63</v>
      </c>
      <c r="BG115">
        <v>0.93100000000000005</v>
      </c>
    </row>
    <row r="116" spans="1:59" x14ac:dyDescent="0.2">
      <c r="A116" t="s">
        <v>0</v>
      </c>
      <c r="B116" t="s">
        <v>1</v>
      </c>
      <c r="C116" t="s">
        <v>2</v>
      </c>
      <c r="D116" t="s">
        <v>118</v>
      </c>
      <c r="E116">
        <v>57849</v>
      </c>
      <c r="F116">
        <v>257</v>
      </c>
      <c r="G116">
        <v>230.571</v>
      </c>
      <c r="H116">
        <v>9388</v>
      </c>
      <c r="I116">
        <v>24</v>
      </c>
      <c r="J116">
        <v>28.856999999999999</v>
      </c>
      <c r="K116">
        <v>4991.451</v>
      </c>
      <c r="L116">
        <v>22.175000000000001</v>
      </c>
      <c r="M116">
        <v>19.895</v>
      </c>
      <c r="N116">
        <v>810.03499999999997</v>
      </c>
      <c r="O116">
        <v>2.0710000000000002</v>
      </c>
      <c r="P116">
        <v>2.4900000000000002</v>
      </c>
      <c r="Q116">
        <v>0.71</v>
      </c>
      <c r="R116">
        <v>187</v>
      </c>
      <c r="S116">
        <v>16.135000000000002</v>
      </c>
      <c r="T116">
        <v>939</v>
      </c>
      <c r="U116">
        <v>81.021000000000001</v>
      </c>
      <c r="Z116">
        <v>13090</v>
      </c>
      <c r="AA116">
        <v>870435</v>
      </c>
      <c r="AB116">
        <v>75.105000000000004</v>
      </c>
      <c r="AC116">
        <v>1.129</v>
      </c>
      <c r="AD116">
        <v>12371</v>
      </c>
      <c r="AE116">
        <v>1.0669999999999999</v>
      </c>
      <c r="AF116">
        <v>2.3E-2</v>
      </c>
      <c r="AG116">
        <v>43.5</v>
      </c>
      <c r="AH116" t="s">
        <v>30</v>
      </c>
      <c r="AR116">
        <v>75</v>
      </c>
      <c r="AS116">
        <v>11589616</v>
      </c>
      <c r="AT116">
        <v>375.56400000000002</v>
      </c>
      <c r="AU116">
        <v>41.8</v>
      </c>
      <c r="AV116">
        <v>18.571000000000002</v>
      </c>
      <c r="AW116">
        <v>12.849</v>
      </c>
      <c r="AX116">
        <v>42658.576000000001</v>
      </c>
      <c r="AY116">
        <v>0.2</v>
      </c>
      <c r="AZ116">
        <v>114.898</v>
      </c>
      <c r="BA116">
        <v>4.29</v>
      </c>
      <c r="BB116">
        <v>25.1</v>
      </c>
      <c r="BC116">
        <v>31.4</v>
      </c>
      <c r="BE116">
        <v>5.64</v>
      </c>
      <c r="BF116">
        <v>81.63</v>
      </c>
      <c r="BG116">
        <v>0.93100000000000005</v>
      </c>
    </row>
    <row r="117" spans="1:59" x14ac:dyDescent="0.2">
      <c r="A117" t="s">
        <v>0</v>
      </c>
      <c r="B117" t="s">
        <v>1</v>
      </c>
      <c r="C117" t="s">
        <v>2</v>
      </c>
      <c r="D117" t="s">
        <v>119</v>
      </c>
      <c r="E117">
        <v>58061</v>
      </c>
      <c r="F117">
        <v>212</v>
      </c>
      <c r="G117">
        <v>221.429</v>
      </c>
      <c r="H117">
        <v>9430</v>
      </c>
      <c r="I117">
        <v>42</v>
      </c>
      <c r="J117">
        <v>31.143000000000001</v>
      </c>
      <c r="K117">
        <v>5009.7430000000004</v>
      </c>
      <c r="L117">
        <v>18.292000000000002</v>
      </c>
      <c r="M117">
        <v>19.106000000000002</v>
      </c>
      <c r="N117">
        <v>813.65899999999999</v>
      </c>
      <c r="O117">
        <v>3.6240000000000001</v>
      </c>
      <c r="P117">
        <v>2.6869999999999998</v>
      </c>
      <c r="Q117">
        <v>0.7</v>
      </c>
      <c r="R117">
        <v>173</v>
      </c>
      <c r="S117">
        <v>14.927</v>
      </c>
      <c r="T117">
        <v>892</v>
      </c>
      <c r="U117">
        <v>76.965000000000003</v>
      </c>
      <c r="Z117">
        <v>13616</v>
      </c>
      <c r="AA117">
        <v>884051</v>
      </c>
      <c r="AB117">
        <v>76.28</v>
      </c>
      <c r="AC117">
        <v>1.175</v>
      </c>
      <c r="AD117">
        <v>12419</v>
      </c>
      <c r="AE117">
        <v>1.0720000000000001</v>
      </c>
      <c r="AF117">
        <v>2.1999999999999999E-2</v>
      </c>
      <c r="AG117">
        <v>45.5</v>
      </c>
      <c r="AH117" t="s">
        <v>30</v>
      </c>
      <c r="AR117">
        <v>75</v>
      </c>
      <c r="AS117">
        <v>11589616</v>
      </c>
      <c r="AT117">
        <v>375.56400000000002</v>
      </c>
      <c r="AU117">
        <v>41.8</v>
      </c>
      <c r="AV117">
        <v>18.571000000000002</v>
      </c>
      <c r="AW117">
        <v>12.849</v>
      </c>
      <c r="AX117">
        <v>42658.576000000001</v>
      </c>
      <c r="AY117">
        <v>0.2</v>
      </c>
      <c r="AZ117">
        <v>114.898</v>
      </c>
      <c r="BA117">
        <v>4.29</v>
      </c>
      <c r="BB117">
        <v>25.1</v>
      </c>
      <c r="BC117">
        <v>31.4</v>
      </c>
      <c r="BE117">
        <v>5.64</v>
      </c>
      <c r="BF117">
        <v>81.63</v>
      </c>
      <c r="BG117">
        <v>0.93100000000000005</v>
      </c>
    </row>
    <row r="118" spans="1:59" x14ac:dyDescent="0.2">
      <c r="A118" t="s">
        <v>0</v>
      </c>
      <c r="B118" t="s">
        <v>1</v>
      </c>
      <c r="C118" t="s">
        <v>2</v>
      </c>
      <c r="D118" t="s">
        <v>120</v>
      </c>
      <c r="E118">
        <v>58186</v>
      </c>
      <c r="F118">
        <v>125</v>
      </c>
      <c r="G118">
        <v>196.571</v>
      </c>
      <c r="H118">
        <v>9453</v>
      </c>
      <c r="I118">
        <v>23</v>
      </c>
      <c r="J118">
        <v>30.856999999999999</v>
      </c>
      <c r="K118">
        <v>5020.5290000000005</v>
      </c>
      <c r="L118">
        <v>10.786</v>
      </c>
      <c r="M118">
        <v>16.960999999999999</v>
      </c>
      <c r="N118">
        <v>815.64400000000001</v>
      </c>
      <c r="O118">
        <v>1.9850000000000001</v>
      </c>
      <c r="P118">
        <v>2.6619999999999999</v>
      </c>
      <c r="Q118">
        <v>0.69</v>
      </c>
      <c r="R118">
        <v>168</v>
      </c>
      <c r="S118">
        <v>14.496</v>
      </c>
      <c r="T118">
        <v>823</v>
      </c>
      <c r="U118">
        <v>71.012</v>
      </c>
      <c r="Z118">
        <v>9729</v>
      </c>
      <c r="AA118">
        <v>893780</v>
      </c>
      <c r="AB118">
        <v>77.119</v>
      </c>
      <c r="AC118">
        <v>0.83899999999999997</v>
      </c>
      <c r="AD118">
        <v>12491</v>
      </c>
      <c r="AE118">
        <v>1.0780000000000001</v>
      </c>
      <c r="AF118">
        <v>0.02</v>
      </c>
      <c r="AG118">
        <v>50</v>
      </c>
      <c r="AH118" t="s">
        <v>30</v>
      </c>
      <c r="AR118">
        <v>75</v>
      </c>
      <c r="AS118">
        <v>11589616</v>
      </c>
      <c r="AT118">
        <v>375.56400000000002</v>
      </c>
      <c r="AU118">
        <v>41.8</v>
      </c>
      <c r="AV118">
        <v>18.571000000000002</v>
      </c>
      <c r="AW118">
        <v>12.849</v>
      </c>
      <c r="AX118">
        <v>42658.576000000001</v>
      </c>
      <c r="AY118">
        <v>0.2</v>
      </c>
      <c r="AZ118">
        <v>114.898</v>
      </c>
      <c r="BA118">
        <v>4.29</v>
      </c>
      <c r="BB118">
        <v>25.1</v>
      </c>
      <c r="BC118">
        <v>31.4</v>
      </c>
      <c r="BE118">
        <v>5.64</v>
      </c>
      <c r="BF118">
        <v>81.63</v>
      </c>
      <c r="BG118">
        <v>0.93100000000000005</v>
      </c>
    </row>
    <row r="119" spans="1:59" x14ac:dyDescent="0.2">
      <c r="A119" t="s">
        <v>0</v>
      </c>
      <c r="B119" t="s">
        <v>1</v>
      </c>
      <c r="C119" t="s">
        <v>2</v>
      </c>
      <c r="D119" t="s">
        <v>121</v>
      </c>
      <c r="E119">
        <v>58381</v>
      </c>
      <c r="F119">
        <v>195</v>
      </c>
      <c r="G119">
        <v>184.143</v>
      </c>
      <c r="H119">
        <v>9467</v>
      </c>
      <c r="I119">
        <v>14</v>
      </c>
      <c r="J119">
        <v>26.713999999999999</v>
      </c>
      <c r="K119">
        <v>5037.3540000000003</v>
      </c>
      <c r="L119">
        <v>16.824999999999999</v>
      </c>
      <c r="M119">
        <v>15.888999999999999</v>
      </c>
      <c r="N119">
        <v>816.85199999999998</v>
      </c>
      <c r="O119">
        <v>1.208</v>
      </c>
      <c r="P119">
        <v>2.3050000000000002</v>
      </c>
      <c r="Q119">
        <v>0.69</v>
      </c>
      <c r="R119">
        <v>164</v>
      </c>
      <c r="S119">
        <v>14.151</v>
      </c>
      <c r="T119">
        <v>818</v>
      </c>
      <c r="U119">
        <v>70.58</v>
      </c>
      <c r="X119">
        <v>256.48700000000002</v>
      </c>
      <c r="Y119">
        <v>22.131</v>
      </c>
      <c r="Z119">
        <v>6795</v>
      </c>
      <c r="AA119">
        <v>900575</v>
      </c>
      <c r="AB119">
        <v>77.704999999999998</v>
      </c>
      <c r="AC119">
        <v>0.58599999999999997</v>
      </c>
      <c r="AD119">
        <v>12458</v>
      </c>
      <c r="AE119">
        <v>1.075</v>
      </c>
      <c r="AF119">
        <v>1.9E-2</v>
      </c>
      <c r="AG119">
        <v>52.6</v>
      </c>
      <c r="AH119" t="s">
        <v>30</v>
      </c>
      <c r="AR119">
        <v>75</v>
      </c>
      <c r="AS119">
        <v>11589616</v>
      </c>
      <c r="AT119">
        <v>375.56400000000002</v>
      </c>
      <c r="AU119">
        <v>41.8</v>
      </c>
      <c r="AV119">
        <v>18.571000000000002</v>
      </c>
      <c r="AW119">
        <v>12.849</v>
      </c>
      <c r="AX119">
        <v>42658.576000000001</v>
      </c>
      <c r="AY119">
        <v>0.2</v>
      </c>
      <c r="AZ119">
        <v>114.898</v>
      </c>
      <c r="BA119">
        <v>4.29</v>
      </c>
      <c r="BB119">
        <v>25.1</v>
      </c>
      <c r="BC119">
        <v>31.4</v>
      </c>
      <c r="BE119">
        <v>5.64</v>
      </c>
      <c r="BF119">
        <v>81.63</v>
      </c>
      <c r="BG119">
        <v>0.93100000000000005</v>
      </c>
    </row>
    <row r="120" spans="1:59" x14ac:dyDescent="0.2">
      <c r="A120" t="s">
        <v>0</v>
      </c>
      <c r="B120" t="s">
        <v>1</v>
      </c>
      <c r="C120" t="s">
        <v>2</v>
      </c>
      <c r="D120" t="s">
        <v>122</v>
      </c>
      <c r="E120">
        <v>58517</v>
      </c>
      <c r="F120">
        <v>136</v>
      </c>
      <c r="G120">
        <v>167.857</v>
      </c>
      <c r="H120">
        <v>9486</v>
      </c>
      <c r="I120">
        <v>19</v>
      </c>
      <c r="J120">
        <v>24.856999999999999</v>
      </c>
      <c r="K120">
        <v>5049.0889999999999</v>
      </c>
      <c r="L120">
        <v>11.734999999999999</v>
      </c>
      <c r="M120">
        <v>14.483000000000001</v>
      </c>
      <c r="N120">
        <v>818.49099999999999</v>
      </c>
      <c r="O120">
        <v>1.639</v>
      </c>
      <c r="P120">
        <v>2.145</v>
      </c>
      <c r="Q120">
        <v>0.69</v>
      </c>
      <c r="R120">
        <v>166</v>
      </c>
      <c r="S120">
        <v>14.323</v>
      </c>
      <c r="T120">
        <v>821</v>
      </c>
      <c r="U120">
        <v>70.838999999999999</v>
      </c>
      <c r="Z120">
        <v>5438</v>
      </c>
      <c r="AA120">
        <v>906013</v>
      </c>
      <c r="AB120">
        <v>78.174999999999997</v>
      </c>
      <c r="AC120">
        <v>0.46899999999999997</v>
      </c>
      <c r="AD120">
        <v>11809</v>
      </c>
      <c r="AE120">
        <v>1.0189999999999999</v>
      </c>
      <c r="AF120">
        <v>1.9E-2</v>
      </c>
      <c r="AG120">
        <v>52.6</v>
      </c>
      <c r="AH120" t="s">
        <v>30</v>
      </c>
      <c r="AR120">
        <v>75</v>
      </c>
      <c r="AS120">
        <v>11589616</v>
      </c>
      <c r="AT120">
        <v>375.56400000000002</v>
      </c>
      <c r="AU120">
        <v>41.8</v>
      </c>
      <c r="AV120">
        <v>18.571000000000002</v>
      </c>
      <c r="AW120">
        <v>12.849</v>
      </c>
      <c r="AX120">
        <v>42658.576000000001</v>
      </c>
      <c r="AY120">
        <v>0.2</v>
      </c>
      <c r="AZ120">
        <v>114.898</v>
      </c>
      <c r="BA120">
        <v>4.29</v>
      </c>
      <c r="BB120">
        <v>25.1</v>
      </c>
      <c r="BC120">
        <v>31.4</v>
      </c>
      <c r="BE120">
        <v>5.64</v>
      </c>
      <c r="BF120">
        <v>81.63</v>
      </c>
      <c r="BG120">
        <v>0.93100000000000005</v>
      </c>
    </row>
    <row r="121" spans="1:59" x14ac:dyDescent="0.2">
      <c r="A121" t="s">
        <v>0</v>
      </c>
      <c r="B121" t="s">
        <v>1</v>
      </c>
      <c r="C121" t="s">
        <v>2</v>
      </c>
      <c r="D121" t="s">
        <v>123</v>
      </c>
      <c r="E121">
        <v>58615</v>
      </c>
      <c r="F121">
        <v>98</v>
      </c>
      <c r="G121">
        <v>165.714</v>
      </c>
      <c r="H121">
        <v>9505</v>
      </c>
      <c r="I121">
        <v>19</v>
      </c>
      <c r="J121">
        <v>24.428999999999998</v>
      </c>
      <c r="K121">
        <v>5057.5450000000001</v>
      </c>
      <c r="L121">
        <v>8.4559999999999995</v>
      </c>
      <c r="M121">
        <v>14.298999999999999</v>
      </c>
      <c r="N121">
        <v>820.13099999999997</v>
      </c>
      <c r="O121">
        <v>1.639</v>
      </c>
      <c r="P121">
        <v>2.1080000000000001</v>
      </c>
      <c r="Q121">
        <v>0.69</v>
      </c>
      <c r="R121">
        <v>172</v>
      </c>
      <c r="S121">
        <v>14.840999999999999</v>
      </c>
      <c r="T121">
        <v>821</v>
      </c>
      <c r="U121">
        <v>70.838999999999999</v>
      </c>
      <c r="Z121">
        <v>10656</v>
      </c>
      <c r="AA121">
        <v>916669</v>
      </c>
      <c r="AB121">
        <v>79.093999999999994</v>
      </c>
      <c r="AC121">
        <v>0.91900000000000004</v>
      </c>
      <c r="AD121">
        <v>11014</v>
      </c>
      <c r="AE121">
        <v>0.95</v>
      </c>
      <c r="AF121">
        <v>1.7000000000000001E-2</v>
      </c>
      <c r="AG121">
        <v>58.8</v>
      </c>
      <c r="AH121" t="s">
        <v>30</v>
      </c>
      <c r="AR121">
        <v>75</v>
      </c>
      <c r="AS121">
        <v>11589616</v>
      </c>
      <c r="AT121">
        <v>375.56400000000002</v>
      </c>
      <c r="AU121">
        <v>41.8</v>
      </c>
      <c r="AV121">
        <v>18.571000000000002</v>
      </c>
      <c r="AW121">
        <v>12.849</v>
      </c>
      <c r="AX121">
        <v>42658.576000000001</v>
      </c>
      <c r="AY121">
        <v>0.2</v>
      </c>
      <c r="AZ121">
        <v>114.898</v>
      </c>
      <c r="BA121">
        <v>4.29</v>
      </c>
      <c r="BB121">
        <v>25.1</v>
      </c>
      <c r="BC121">
        <v>31.4</v>
      </c>
      <c r="BE121">
        <v>5.64</v>
      </c>
      <c r="BF121">
        <v>81.63</v>
      </c>
      <c r="BG121">
        <v>0.93100000000000005</v>
      </c>
    </row>
    <row r="122" spans="1:59" x14ac:dyDescent="0.2">
      <c r="A122" t="s">
        <v>0</v>
      </c>
      <c r="B122" t="s">
        <v>1</v>
      </c>
      <c r="C122" t="s">
        <v>2</v>
      </c>
      <c r="D122" t="s">
        <v>124</v>
      </c>
      <c r="E122">
        <v>58685</v>
      </c>
      <c r="F122">
        <v>70</v>
      </c>
      <c r="G122">
        <v>156.143</v>
      </c>
      <c r="H122">
        <v>9522</v>
      </c>
      <c r="I122">
        <v>17</v>
      </c>
      <c r="J122">
        <v>22.571000000000002</v>
      </c>
      <c r="K122">
        <v>5063.585</v>
      </c>
      <c r="L122">
        <v>6.04</v>
      </c>
      <c r="M122">
        <v>13.473000000000001</v>
      </c>
      <c r="N122">
        <v>821.59799999999996</v>
      </c>
      <c r="O122">
        <v>1.4670000000000001</v>
      </c>
      <c r="P122">
        <v>1.948</v>
      </c>
      <c r="Q122">
        <v>0.68</v>
      </c>
      <c r="R122">
        <v>145</v>
      </c>
      <c r="S122">
        <v>12.510999999999999</v>
      </c>
      <c r="T122">
        <v>739</v>
      </c>
      <c r="U122">
        <v>63.764000000000003</v>
      </c>
      <c r="Z122">
        <v>14800</v>
      </c>
      <c r="AA122">
        <v>931469</v>
      </c>
      <c r="AB122">
        <v>80.370999999999995</v>
      </c>
      <c r="AC122">
        <v>1.2769999999999999</v>
      </c>
      <c r="AD122">
        <v>10589</v>
      </c>
      <c r="AE122">
        <v>0.91400000000000003</v>
      </c>
      <c r="AF122">
        <v>1.7000000000000001E-2</v>
      </c>
      <c r="AG122">
        <v>58.8</v>
      </c>
      <c r="AH122" t="s">
        <v>30</v>
      </c>
      <c r="AR122">
        <v>75</v>
      </c>
      <c r="AS122">
        <v>11589616</v>
      </c>
      <c r="AT122">
        <v>375.56400000000002</v>
      </c>
      <c r="AU122">
        <v>41.8</v>
      </c>
      <c r="AV122">
        <v>18.571000000000002</v>
      </c>
      <c r="AW122">
        <v>12.849</v>
      </c>
      <c r="AX122">
        <v>42658.576000000001</v>
      </c>
      <c r="AY122">
        <v>0.2</v>
      </c>
      <c r="AZ122">
        <v>114.898</v>
      </c>
      <c r="BA122">
        <v>4.29</v>
      </c>
      <c r="BB122">
        <v>25.1</v>
      </c>
      <c r="BC122">
        <v>31.4</v>
      </c>
      <c r="BE122">
        <v>5.64</v>
      </c>
      <c r="BF122">
        <v>81.63</v>
      </c>
      <c r="BG122">
        <v>0.93100000000000005</v>
      </c>
    </row>
    <row r="123" spans="1:59" x14ac:dyDescent="0.2">
      <c r="A123" t="s">
        <v>0</v>
      </c>
      <c r="B123" t="s">
        <v>1</v>
      </c>
      <c r="C123" t="s">
        <v>2</v>
      </c>
      <c r="D123" t="s">
        <v>125</v>
      </c>
      <c r="E123">
        <v>58767</v>
      </c>
      <c r="F123">
        <v>82</v>
      </c>
      <c r="G123">
        <v>131.143</v>
      </c>
      <c r="H123">
        <v>9548</v>
      </c>
      <c r="I123">
        <v>26</v>
      </c>
      <c r="J123">
        <v>22.856999999999999</v>
      </c>
      <c r="K123">
        <v>5070.66</v>
      </c>
      <c r="L123">
        <v>7.0750000000000002</v>
      </c>
      <c r="M123">
        <v>11.316000000000001</v>
      </c>
      <c r="N123">
        <v>823.84100000000001</v>
      </c>
      <c r="O123">
        <v>2.2429999999999999</v>
      </c>
      <c r="P123">
        <v>1.972</v>
      </c>
      <c r="Q123">
        <v>0.7</v>
      </c>
      <c r="R123">
        <v>137</v>
      </c>
      <c r="S123">
        <v>11.821</v>
      </c>
      <c r="T123">
        <v>702</v>
      </c>
      <c r="U123">
        <v>60.570999999999998</v>
      </c>
      <c r="Z123">
        <v>12842</v>
      </c>
      <c r="AA123">
        <v>944311</v>
      </c>
      <c r="AB123">
        <v>81.478999999999999</v>
      </c>
      <c r="AC123">
        <v>1.1080000000000001</v>
      </c>
      <c r="AD123">
        <v>10554</v>
      </c>
      <c r="AE123">
        <v>0.91100000000000003</v>
      </c>
      <c r="AF123">
        <v>1.7999999999999999E-2</v>
      </c>
      <c r="AG123">
        <v>55.6</v>
      </c>
      <c r="AH123" t="s">
        <v>30</v>
      </c>
      <c r="AR123">
        <v>75</v>
      </c>
      <c r="AS123">
        <v>11589616</v>
      </c>
      <c r="AT123">
        <v>375.56400000000002</v>
      </c>
      <c r="AU123">
        <v>41.8</v>
      </c>
      <c r="AV123">
        <v>18.571000000000002</v>
      </c>
      <c r="AW123">
        <v>12.849</v>
      </c>
      <c r="AX123">
        <v>42658.576000000001</v>
      </c>
      <c r="AY123">
        <v>0.2</v>
      </c>
      <c r="AZ123">
        <v>114.898</v>
      </c>
      <c r="BA123">
        <v>4.29</v>
      </c>
      <c r="BB123">
        <v>25.1</v>
      </c>
      <c r="BC123">
        <v>31.4</v>
      </c>
      <c r="BE123">
        <v>5.64</v>
      </c>
      <c r="BF123">
        <v>81.63</v>
      </c>
      <c r="BG123">
        <v>0.93100000000000005</v>
      </c>
    </row>
    <row r="124" spans="1:59" x14ac:dyDescent="0.2">
      <c r="A124" t="s">
        <v>0</v>
      </c>
      <c r="B124" t="s">
        <v>1</v>
      </c>
      <c r="C124" t="s">
        <v>2</v>
      </c>
      <c r="D124" t="s">
        <v>126</v>
      </c>
      <c r="E124">
        <v>58907</v>
      </c>
      <c r="F124">
        <v>140</v>
      </c>
      <c r="G124">
        <v>120.857</v>
      </c>
      <c r="H124">
        <v>9566</v>
      </c>
      <c r="I124">
        <v>18</v>
      </c>
      <c r="J124">
        <v>19.428999999999998</v>
      </c>
      <c r="K124">
        <v>5082.74</v>
      </c>
      <c r="L124">
        <v>12.08</v>
      </c>
      <c r="M124">
        <v>10.428000000000001</v>
      </c>
      <c r="N124">
        <v>825.39400000000001</v>
      </c>
      <c r="O124">
        <v>1.5529999999999999</v>
      </c>
      <c r="P124">
        <v>1.6759999999999999</v>
      </c>
      <c r="Q124">
        <v>0.72</v>
      </c>
      <c r="R124">
        <v>121</v>
      </c>
      <c r="S124">
        <v>10.44</v>
      </c>
      <c r="T124">
        <v>647</v>
      </c>
      <c r="U124">
        <v>55.826000000000001</v>
      </c>
      <c r="Z124">
        <v>13083</v>
      </c>
      <c r="AA124">
        <v>957394</v>
      </c>
      <c r="AB124">
        <v>82.608000000000004</v>
      </c>
      <c r="AC124">
        <v>1.129</v>
      </c>
      <c r="AD124">
        <v>10478</v>
      </c>
      <c r="AE124">
        <v>0.90400000000000003</v>
      </c>
      <c r="AF124">
        <v>1.7000000000000001E-2</v>
      </c>
      <c r="AG124">
        <v>58.8</v>
      </c>
      <c r="AH124" t="s">
        <v>30</v>
      </c>
      <c r="AR124">
        <v>73.150000000000006</v>
      </c>
      <c r="AS124">
        <v>11589616</v>
      </c>
      <c r="AT124">
        <v>375.56400000000002</v>
      </c>
      <c r="AU124">
        <v>41.8</v>
      </c>
      <c r="AV124">
        <v>18.571000000000002</v>
      </c>
      <c r="AW124">
        <v>12.849</v>
      </c>
      <c r="AX124">
        <v>42658.576000000001</v>
      </c>
      <c r="AY124">
        <v>0.2</v>
      </c>
      <c r="AZ124">
        <v>114.898</v>
      </c>
      <c r="BA124">
        <v>4.29</v>
      </c>
      <c r="BB124">
        <v>25.1</v>
      </c>
      <c r="BC124">
        <v>31.4</v>
      </c>
      <c r="BE124">
        <v>5.64</v>
      </c>
      <c r="BF124">
        <v>81.63</v>
      </c>
      <c r="BG124">
        <v>0.93100000000000005</v>
      </c>
    </row>
    <row r="125" spans="1:59" x14ac:dyDescent="0.2">
      <c r="A125" t="s">
        <v>0</v>
      </c>
      <c r="B125" t="s">
        <v>1</v>
      </c>
      <c r="C125" t="s">
        <v>2</v>
      </c>
      <c r="D125" t="s">
        <v>127</v>
      </c>
      <c r="E125">
        <v>59072</v>
      </c>
      <c r="F125">
        <v>165</v>
      </c>
      <c r="G125">
        <v>126.571</v>
      </c>
      <c r="H125">
        <v>9580</v>
      </c>
      <c r="I125">
        <v>14</v>
      </c>
      <c r="J125">
        <v>18.143000000000001</v>
      </c>
      <c r="K125">
        <v>5096.9759999999997</v>
      </c>
      <c r="L125">
        <v>14.237</v>
      </c>
      <c r="M125">
        <v>10.920999999999999</v>
      </c>
      <c r="N125">
        <v>826.60199999999998</v>
      </c>
      <c r="O125">
        <v>1.208</v>
      </c>
      <c r="P125">
        <v>1.5649999999999999</v>
      </c>
      <c r="Q125">
        <v>0.74</v>
      </c>
      <c r="R125">
        <v>111</v>
      </c>
      <c r="S125">
        <v>9.5779999999999994</v>
      </c>
      <c r="T125">
        <v>573</v>
      </c>
      <c r="U125">
        <v>49.441000000000003</v>
      </c>
      <c r="Z125">
        <v>11865</v>
      </c>
      <c r="AA125">
        <v>969259</v>
      </c>
      <c r="AB125">
        <v>83.632000000000005</v>
      </c>
      <c r="AC125">
        <v>1.024</v>
      </c>
      <c r="AD125">
        <v>10783</v>
      </c>
      <c r="AE125">
        <v>0.93</v>
      </c>
      <c r="AF125">
        <v>1.7000000000000001E-2</v>
      </c>
      <c r="AG125">
        <v>58.8</v>
      </c>
      <c r="AH125" t="s">
        <v>30</v>
      </c>
      <c r="AR125">
        <v>73.150000000000006</v>
      </c>
      <c r="AS125">
        <v>11589616</v>
      </c>
      <c r="AT125">
        <v>375.56400000000002</v>
      </c>
      <c r="AU125">
        <v>41.8</v>
      </c>
      <c r="AV125">
        <v>18.571000000000002</v>
      </c>
      <c r="AW125">
        <v>12.849</v>
      </c>
      <c r="AX125">
        <v>42658.576000000001</v>
      </c>
      <c r="AY125">
        <v>0.2</v>
      </c>
      <c r="AZ125">
        <v>114.898</v>
      </c>
      <c r="BA125">
        <v>4.29</v>
      </c>
      <c r="BB125">
        <v>25.1</v>
      </c>
      <c r="BC125">
        <v>31.4</v>
      </c>
      <c r="BE125">
        <v>5.64</v>
      </c>
      <c r="BF125">
        <v>81.63</v>
      </c>
      <c r="BG125">
        <v>0.93100000000000005</v>
      </c>
    </row>
    <row r="126" spans="1:59" x14ac:dyDescent="0.2">
      <c r="A126" t="s">
        <v>0</v>
      </c>
      <c r="B126" t="s">
        <v>1</v>
      </c>
      <c r="C126" t="s">
        <v>2</v>
      </c>
      <c r="D126" t="s">
        <v>128</v>
      </c>
      <c r="E126">
        <v>59226</v>
      </c>
      <c r="F126">
        <v>154</v>
      </c>
      <c r="G126">
        <v>120.714</v>
      </c>
      <c r="H126">
        <v>9595</v>
      </c>
      <c r="I126">
        <v>15</v>
      </c>
      <c r="J126">
        <v>18.286000000000001</v>
      </c>
      <c r="K126">
        <v>5110.2640000000001</v>
      </c>
      <c r="L126">
        <v>13.288</v>
      </c>
      <c r="M126">
        <v>10.416</v>
      </c>
      <c r="N126">
        <v>827.89599999999996</v>
      </c>
      <c r="O126">
        <v>1.294</v>
      </c>
      <c r="P126">
        <v>1.5780000000000001</v>
      </c>
      <c r="Q126">
        <v>0.76</v>
      </c>
      <c r="R126">
        <v>116</v>
      </c>
      <c r="S126">
        <v>10.009</v>
      </c>
      <c r="T126">
        <v>576</v>
      </c>
      <c r="U126">
        <v>49.7</v>
      </c>
      <c r="X126">
        <v>199.154</v>
      </c>
      <c r="Y126">
        <v>17.184000000000001</v>
      </c>
      <c r="Z126">
        <v>7307</v>
      </c>
      <c r="AA126">
        <v>976566</v>
      </c>
      <c r="AB126">
        <v>84.262</v>
      </c>
      <c r="AC126">
        <v>0.63</v>
      </c>
      <c r="AD126">
        <v>10856</v>
      </c>
      <c r="AE126">
        <v>0.93700000000000006</v>
      </c>
      <c r="AF126">
        <v>1.6E-2</v>
      </c>
      <c r="AG126">
        <v>62.5</v>
      </c>
      <c r="AH126" t="s">
        <v>30</v>
      </c>
      <c r="AR126">
        <v>73.150000000000006</v>
      </c>
      <c r="AS126">
        <v>11589616</v>
      </c>
      <c r="AT126">
        <v>375.56400000000002</v>
      </c>
      <c r="AU126">
        <v>41.8</v>
      </c>
      <c r="AV126">
        <v>18.571000000000002</v>
      </c>
      <c r="AW126">
        <v>12.849</v>
      </c>
      <c r="AX126">
        <v>42658.576000000001</v>
      </c>
      <c r="AY126">
        <v>0.2</v>
      </c>
      <c r="AZ126">
        <v>114.898</v>
      </c>
      <c r="BA126">
        <v>4.29</v>
      </c>
      <c r="BB126">
        <v>25.1</v>
      </c>
      <c r="BC126">
        <v>31.4</v>
      </c>
      <c r="BE126">
        <v>5.64</v>
      </c>
      <c r="BF126">
        <v>81.63</v>
      </c>
      <c r="BG126">
        <v>0.93100000000000005</v>
      </c>
    </row>
    <row r="127" spans="1:59" x14ac:dyDescent="0.2">
      <c r="A127" t="s">
        <v>0</v>
      </c>
      <c r="B127" t="s">
        <v>1</v>
      </c>
      <c r="C127" t="s">
        <v>2</v>
      </c>
      <c r="D127" t="s">
        <v>129</v>
      </c>
      <c r="E127">
        <v>59348</v>
      </c>
      <c r="F127">
        <v>122</v>
      </c>
      <c r="G127">
        <v>118.714</v>
      </c>
      <c r="H127">
        <v>9606</v>
      </c>
      <c r="I127">
        <v>11</v>
      </c>
      <c r="J127">
        <v>17.143000000000001</v>
      </c>
      <c r="K127">
        <v>5120.7910000000002</v>
      </c>
      <c r="L127">
        <v>10.526999999999999</v>
      </c>
      <c r="M127">
        <v>10.243</v>
      </c>
      <c r="N127">
        <v>828.84500000000003</v>
      </c>
      <c r="O127">
        <v>0.94899999999999995</v>
      </c>
      <c r="P127">
        <v>1.4790000000000001</v>
      </c>
      <c r="Q127">
        <v>0.77</v>
      </c>
      <c r="R127">
        <v>115</v>
      </c>
      <c r="S127">
        <v>9.923</v>
      </c>
      <c r="T127">
        <v>575</v>
      </c>
      <c r="U127">
        <v>49.613</v>
      </c>
      <c r="Z127">
        <v>11013</v>
      </c>
      <c r="AA127">
        <v>987579</v>
      </c>
      <c r="AB127">
        <v>85.212000000000003</v>
      </c>
      <c r="AC127">
        <v>0.95</v>
      </c>
      <c r="AD127">
        <v>11652</v>
      </c>
      <c r="AE127">
        <v>1.0049999999999999</v>
      </c>
      <c r="AF127">
        <v>1.6E-2</v>
      </c>
      <c r="AG127">
        <v>62.5</v>
      </c>
      <c r="AH127" t="s">
        <v>30</v>
      </c>
      <c r="AR127">
        <v>51.85</v>
      </c>
      <c r="AS127">
        <v>11589616</v>
      </c>
      <c r="AT127">
        <v>375.56400000000002</v>
      </c>
      <c r="AU127">
        <v>41.8</v>
      </c>
      <c r="AV127">
        <v>18.571000000000002</v>
      </c>
      <c r="AW127">
        <v>12.849</v>
      </c>
      <c r="AX127">
        <v>42658.576000000001</v>
      </c>
      <c r="AY127">
        <v>0.2</v>
      </c>
      <c r="AZ127">
        <v>114.898</v>
      </c>
      <c r="BA127">
        <v>4.29</v>
      </c>
      <c r="BB127">
        <v>25.1</v>
      </c>
      <c r="BC127">
        <v>31.4</v>
      </c>
      <c r="BE127">
        <v>5.64</v>
      </c>
      <c r="BF127">
        <v>81.63</v>
      </c>
      <c r="BG127">
        <v>0.93100000000000005</v>
      </c>
    </row>
    <row r="128" spans="1:59" x14ac:dyDescent="0.2">
      <c r="A128" t="s">
        <v>0</v>
      </c>
      <c r="B128" t="s">
        <v>1</v>
      </c>
      <c r="C128" t="s">
        <v>2</v>
      </c>
      <c r="D128" t="s">
        <v>130</v>
      </c>
      <c r="E128">
        <v>59437</v>
      </c>
      <c r="F128">
        <v>89</v>
      </c>
      <c r="G128">
        <v>117.429</v>
      </c>
      <c r="H128">
        <v>9619</v>
      </c>
      <c r="I128">
        <v>13</v>
      </c>
      <c r="J128">
        <v>16.286000000000001</v>
      </c>
      <c r="K128">
        <v>5128.47</v>
      </c>
      <c r="L128">
        <v>7.6790000000000003</v>
      </c>
      <c r="M128">
        <v>10.132</v>
      </c>
      <c r="N128">
        <v>829.96699999999998</v>
      </c>
      <c r="O128">
        <v>1.1220000000000001</v>
      </c>
      <c r="P128">
        <v>1.405</v>
      </c>
      <c r="Q128">
        <v>0.77</v>
      </c>
      <c r="R128">
        <v>102</v>
      </c>
      <c r="S128">
        <v>8.8010000000000002</v>
      </c>
      <c r="T128">
        <v>527</v>
      </c>
      <c r="U128">
        <v>45.472000000000001</v>
      </c>
      <c r="Z128">
        <v>15085</v>
      </c>
      <c r="AA128">
        <v>1002664</v>
      </c>
      <c r="AB128">
        <v>86.513999999999996</v>
      </c>
      <c r="AC128">
        <v>1.302</v>
      </c>
      <c r="AD128">
        <v>12285</v>
      </c>
      <c r="AE128">
        <v>1.06</v>
      </c>
      <c r="AF128">
        <v>1.6E-2</v>
      </c>
      <c r="AG128">
        <v>62.5</v>
      </c>
      <c r="AH128" t="s">
        <v>30</v>
      </c>
      <c r="AR128">
        <v>51.85</v>
      </c>
      <c r="AS128">
        <v>11589616</v>
      </c>
      <c r="AT128">
        <v>375.56400000000002</v>
      </c>
      <c r="AU128">
        <v>41.8</v>
      </c>
      <c r="AV128">
        <v>18.571000000000002</v>
      </c>
      <c r="AW128">
        <v>12.849</v>
      </c>
      <c r="AX128">
        <v>42658.576000000001</v>
      </c>
      <c r="AY128">
        <v>0.2</v>
      </c>
      <c r="AZ128">
        <v>114.898</v>
      </c>
      <c r="BA128">
        <v>4.29</v>
      </c>
      <c r="BB128">
        <v>25.1</v>
      </c>
      <c r="BC128">
        <v>31.4</v>
      </c>
      <c r="BE128">
        <v>5.64</v>
      </c>
      <c r="BF128">
        <v>81.63</v>
      </c>
      <c r="BG128">
        <v>0.93100000000000005</v>
      </c>
    </row>
    <row r="129" spans="1:59" x14ac:dyDescent="0.2">
      <c r="A129" t="s">
        <v>0</v>
      </c>
      <c r="B129" t="s">
        <v>1</v>
      </c>
      <c r="C129" t="s">
        <v>2</v>
      </c>
      <c r="D129" t="s">
        <v>131</v>
      </c>
      <c r="E129">
        <v>59569</v>
      </c>
      <c r="F129">
        <v>132</v>
      </c>
      <c r="G129">
        <v>126.286</v>
      </c>
      <c r="H129">
        <v>9629</v>
      </c>
      <c r="I129">
        <v>10</v>
      </c>
      <c r="J129">
        <v>15.286</v>
      </c>
      <c r="K129">
        <v>5139.8599999999997</v>
      </c>
      <c r="L129">
        <v>11.39</v>
      </c>
      <c r="M129">
        <v>10.896000000000001</v>
      </c>
      <c r="N129">
        <v>830.83</v>
      </c>
      <c r="O129">
        <v>0.86299999999999999</v>
      </c>
      <c r="P129">
        <v>1.319</v>
      </c>
      <c r="Q129">
        <v>0.78</v>
      </c>
      <c r="R129">
        <v>99</v>
      </c>
      <c r="S129">
        <v>8.5419999999999998</v>
      </c>
      <c r="T129">
        <v>484</v>
      </c>
      <c r="U129">
        <v>41.762</v>
      </c>
      <c r="Z129">
        <v>14326</v>
      </c>
      <c r="AA129">
        <v>1016990</v>
      </c>
      <c r="AB129">
        <v>87.75</v>
      </c>
      <c r="AC129">
        <v>1.236</v>
      </c>
      <c r="AD129">
        <v>12217</v>
      </c>
      <c r="AE129">
        <v>1.054</v>
      </c>
      <c r="AF129">
        <v>1.4999999999999999E-2</v>
      </c>
      <c r="AG129">
        <v>66.7</v>
      </c>
      <c r="AH129" t="s">
        <v>30</v>
      </c>
      <c r="AR129">
        <v>51.85</v>
      </c>
      <c r="AS129">
        <v>11589616</v>
      </c>
      <c r="AT129">
        <v>375.56400000000002</v>
      </c>
      <c r="AU129">
        <v>41.8</v>
      </c>
      <c r="AV129">
        <v>18.571000000000002</v>
      </c>
      <c r="AW129">
        <v>12.849</v>
      </c>
      <c r="AX129">
        <v>42658.576000000001</v>
      </c>
      <c r="AY129">
        <v>0.2</v>
      </c>
      <c r="AZ129">
        <v>114.898</v>
      </c>
      <c r="BA129">
        <v>4.29</v>
      </c>
      <c r="BB129">
        <v>25.1</v>
      </c>
      <c r="BC129">
        <v>31.4</v>
      </c>
      <c r="BE129">
        <v>5.64</v>
      </c>
      <c r="BF129">
        <v>81.63</v>
      </c>
      <c r="BG129">
        <v>0.93100000000000005</v>
      </c>
    </row>
    <row r="130" spans="1:59" x14ac:dyDescent="0.2">
      <c r="A130" t="s">
        <v>0</v>
      </c>
      <c r="B130" t="s">
        <v>1</v>
      </c>
      <c r="C130" t="s">
        <v>2</v>
      </c>
      <c r="D130" t="s">
        <v>132</v>
      </c>
      <c r="E130">
        <v>59711</v>
      </c>
      <c r="F130">
        <v>142</v>
      </c>
      <c r="G130">
        <v>134.857</v>
      </c>
      <c r="H130">
        <v>9636</v>
      </c>
      <c r="I130">
        <v>7</v>
      </c>
      <c r="J130">
        <v>12.571</v>
      </c>
      <c r="K130">
        <v>5152.1120000000001</v>
      </c>
      <c r="L130">
        <v>12.252000000000001</v>
      </c>
      <c r="M130">
        <v>11.635999999999999</v>
      </c>
      <c r="N130">
        <v>831.43399999999997</v>
      </c>
      <c r="O130">
        <v>0.60399999999999998</v>
      </c>
      <c r="P130">
        <v>1.085</v>
      </c>
      <c r="Q130">
        <v>0.78</v>
      </c>
      <c r="R130">
        <v>89</v>
      </c>
      <c r="S130">
        <v>7.6790000000000003</v>
      </c>
      <c r="T130">
        <v>479</v>
      </c>
      <c r="U130">
        <v>41.33</v>
      </c>
      <c r="Z130">
        <v>13941</v>
      </c>
      <c r="AA130">
        <v>1030931</v>
      </c>
      <c r="AB130">
        <v>88.953000000000003</v>
      </c>
      <c r="AC130">
        <v>1.2030000000000001</v>
      </c>
      <c r="AD130">
        <v>12374</v>
      </c>
      <c r="AE130">
        <v>1.0680000000000001</v>
      </c>
      <c r="AF130">
        <v>1.4E-2</v>
      </c>
      <c r="AG130">
        <v>71.400000000000006</v>
      </c>
      <c r="AH130" t="s">
        <v>30</v>
      </c>
      <c r="AR130">
        <v>51.85</v>
      </c>
      <c r="AS130">
        <v>11589616</v>
      </c>
      <c r="AT130">
        <v>375.56400000000002</v>
      </c>
      <c r="AU130">
        <v>41.8</v>
      </c>
      <c r="AV130">
        <v>18.571000000000002</v>
      </c>
      <c r="AW130">
        <v>12.849</v>
      </c>
      <c r="AX130">
        <v>42658.576000000001</v>
      </c>
      <c r="AY130">
        <v>0.2</v>
      </c>
      <c r="AZ130">
        <v>114.898</v>
      </c>
      <c r="BA130">
        <v>4.29</v>
      </c>
      <c r="BB130">
        <v>25.1</v>
      </c>
      <c r="BC130">
        <v>31.4</v>
      </c>
      <c r="BE130">
        <v>5.64</v>
      </c>
      <c r="BF130">
        <v>81.63</v>
      </c>
      <c r="BG130">
        <v>0.93100000000000005</v>
      </c>
    </row>
    <row r="131" spans="1:59" x14ac:dyDescent="0.2">
      <c r="A131" t="s">
        <v>0</v>
      </c>
      <c r="B131" t="s">
        <v>1</v>
      </c>
      <c r="C131" t="s">
        <v>2</v>
      </c>
      <c r="D131" t="s">
        <v>133</v>
      </c>
      <c r="E131">
        <v>59819</v>
      </c>
      <c r="F131">
        <v>108</v>
      </c>
      <c r="G131">
        <v>130.286</v>
      </c>
      <c r="H131">
        <v>9646</v>
      </c>
      <c r="I131">
        <v>10</v>
      </c>
      <c r="J131">
        <v>11.429</v>
      </c>
      <c r="K131">
        <v>5161.4309999999996</v>
      </c>
      <c r="L131">
        <v>9.3190000000000008</v>
      </c>
      <c r="M131">
        <v>11.242000000000001</v>
      </c>
      <c r="N131">
        <v>832.29700000000003</v>
      </c>
      <c r="O131">
        <v>0.86299999999999999</v>
      </c>
      <c r="P131">
        <v>0.98599999999999999</v>
      </c>
      <c r="Q131">
        <v>0.77</v>
      </c>
      <c r="R131">
        <v>88</v>
      </c>
      <c r="S131">
        <v>7.593</v>
      </c>
      <c r="T131">
        <v>425</v>
      </c>
      <c r="U131">
        <v>36.670999999999999</v>
      </c>
      <c r="Z131">
        <v>13743</v>
      </c>
      <c r="AA131">
        <v>1044674</v>
      </c>
      <c r="AB131">
        <v>90.138999999999996</v>
      </c>
      <c r="AC131">
        <v>1.1859999999999999</v>
      </c>
      <c r="AD131">
        <v>12469</v>
      </c>
      <c r="AE131">
        <v>1.0760000000000001</v>
      </c>
      <c r="AF131">
        <v>1.2999999999999999E-2</v>
      </c>
      <c r="AG131">
        <v>76.900000000000006</v>
      </c>
      <c r="AH131" t="s">
        <v>30</v>
      </c>
      <c r="AR131">
        <v>51.85</v>
      </c>
      <c r="AS131">
        <v>11589616</v>
      </c>
      <c r="AT131">
        <v>375.56400000000002</v>
      </c>
      <c r="AU131">
        <v>41.8</v>
      </c>
      <c r="AV131">
        <v>18.571000000000002</v>
      </c>
      <c r="AW131">
        <v>12.849</v>
      </c>
      <c r="AX131">
        <v>42658.576000000001</v>
      </c>
      <c r="AY131">
        <v>0.2</v>
      </c>
      <c r="AZ131">
        <v>114.898</v>
      </c>
      <c r="BA131">
        <v>4.29</v>
      </c>
      <c r="BB131">
        <v>25.1</v>
      </c>
      <c r="BC131">
        <v>31.4</v>
      </c>
      <c r="BE131">
        <v>5.64</v>
      </c>
      <c r="BF131">
        <v>81.63</v>
      </c>
      <c r="BG131">
        <v>0.93100000000000005</v>
      </c>
    </row>
    <row r="132" spans="1:59" x14ac:dyDescent="0.2">
      <c r="A132" t="s">
        <v>0</v>
      </c>
      <c r="B132" t="s">
        <v>1</v>
      </c>
      <c r="C132" t="s">
        <v>2</v>
      </c>
      <c r="D132" t="s">
        <v>134</v>
      </c>
      <c r="E132">
        <v>59918</v>
      </c>
      <c r="F132">
        <v>99</v>
      </c>
      <c r="G132">
        <v>120.857</v>
      </c>
      <c r="H132">
        <v>9650</v>
      </c>
      <c r="I132">
        <v>4</v>
      </c>
      <c r="J132">
        <v>10</v>
      </c>
      <c r="K132">
        <v>5169.973</v>
      </c>
      <c r="L132">
        <v>8.5419999999999998</v>
      </c>
      <c r="M132">
        <v>10.428000000000001</v>
      </c>
      <c r="N132">
        <v>832.64200000000005</v>
      </c>
      <c r="O132">
        <v>0.34499999999999997</v>
      </c>
      <c r="P132">
        <v>0.86299999999999999</v>
      </c>
      <c r="Q132">
        <v>0.78</v>
      </c>
      <c r="R132">
        <v>82</v>
      </c>
      <c r="S132">
        <v>7.0750000000000002</v>
      </c>
      <c r="T132">
        <v>395</v>
      </c>
      <c r="U132">
        <v>34.082000000000001</v>
      </c>
      <c r="Z132">
        <v>12521</v>
      </c>
      <c r="AA132">
        <v>1057195</v>
      </c>
      <c r="AB132">
        <v>91.218999999999994</v>
      </c>
      <c r="AC132">
        <v>1.08</v>
      </c>
      <c r="AD132">
        <v>12562</v>
      </c>
      <c r="AE132">
        <v>1.0840000000000001</v>
      </c>
      <c r="AF132">
        <v>1.2E-2</v>
      </c>
      <c r="AG132">
        <v>83.3</v>
      </c>
      <c r="AH132" t="s">
        <v>30</v>
      </c>
      <c r="AR132">
        <v>51.85</v>
      </c>
      <c r="AS132">
        <v>11589616</v>
      </c>
      <c r="AT132">
        <v>375.56400000000002</v>
      </c>
      <c r="AU132">
        <v>41.8</v>
      </c>
      <c r="AV132">
        <v>18.571000000000002</v>
      </c>
      <c r="AW132">
        <v>12.849</v>
      </c>
      <c r="AX132">
        <v>42658.576000000001</v>
      </c>
      <c r="AY132">
        <v>0.2</v>
      </c>
      <c r="AZ132">
        <v>114.898</v>
      </c>
      <c r="BA132">
        <v>4.29</v>
      </c>
      <c r="BB132">
        <v>25.1</v>
      </c>
      <c r="BC132">
        <v>31.4</v>
      </c>
      <c r="BE132">
        <v>5.64</v>
      </c>
      <c r="BF132">
        <v>81.63</v>
      </c>
      <c r="BG132">
        <v>0.93100000000000005</v>
      </c>
    </row>
    <row r="133" spans="1:59" x14ac:dyDescent="0.2">
      <c r="A133" t="s">
        <v>0</v>
      </c>
      <c r="B133" t="s">
        <v>1</v>
      </c>
      <c r="C133" t="s">
        <v>2</v>
      </c>
      <c r="D133" t="s">
        <v>135</v>
      </c>
      <c r="E133">
        <v>60029</v>
      </c>
      <c r="F133">
        <v>111</v>
      </c>
      <c r="G133">
        <v>114.714</v>
      </c>
      <c r="H133">
        <v>9655</v>
      </c>
      <c r="I133">
        <v>5</v>
      </c>
      <c r="J133">
        <v>8.5709999999999997</v>
      </c>
      <c r="K133">
        <v>5179.55</v>
      </c>
      <c r="L133">
        <v>9.5779999999999994</v>
      </c>
      <c r="M133">
        <v>9.8979999999999997</v>
      </c>
      <c r="N133">
        <v>833.07299999999998</v>
      </c>
      <c r="O133">
        <v>0.43099999999999999</v>
      </c>
      <c r="P133">
        <v>0.74</v>
      </c>
      <c r="Q133">
        <v>0.78</v>
      </c>
      <c r="R133">
        <v>85</v>
      </c>
      <c r="S133">
        <v>7.3339999999999996</v>
      </c>
      <c r="T133">
        <v>400</v>
      </c>
      <c r="U133">
        <v>34.514000000000003</v>
      </c>
      <c r="X133">
        <v>147.857</v>
      </c>
      <c r="Y133">
        <v>12.757999999999999</v>
      </c>
      <c r="Z133">
        <v>6245</v>
      </c>
      <c r="AA133">
        <v>1063440</v>
      </c>
      <c r="AB133">
        <v>91.757999999999996</v>
      </c>
      <c r="AC133">
        <v>0.53900000000000003</v>
      </c>
      <c r="AD133">
        <v>12411</v>
      </c>
      <c r="AE133">
        <v>1.071</v>
      </c>
      <c r="AF133">
        <v>1.2E-2</v>
      </c>
      <c r="AG133">
        <v>83.3</v>
      </c>
      <c r="AH133" t="s">
        <v>30</v>
      </c>
      <c r="AR133">
        <v>51.85</v>
      </c>
      <c r="AS133">
        <v>11589616</v>
      </c>
      <c r="AT133">
        <v>375.56400000000002</v>
      </c>
      <c r="AU133">
        <v>41.8</v>
      </c>
      <c r="AV133">
        <v>18.571000000000002</v>
      </c>
      <c r="AW133">
        <v>12.849</v>
      </c>
      <c r="AX133">
        <v>42658.576000000001</v>
      </c>
      <c r="AY133">
        <v>0.2</v>
      </c>
      <c r="AZ133">
        <v>114.898</v>
      </c>
      <c r="BA133">
        <v>4.29</v>
      </c>
      <c r="BB133">
        <v>25.1</v>
      </c>
      <c r="BC133">
        <v>31.4</v>
      </c>
      <c r="BE133">
        <v>5.64</v>
      </c>
      <c r="BF133">
        <v>81.63</v>
      </c>
      <c r="BG133">
        <v>0.93100000000000005</v>
      </c>
    </row>
    <row r="134" spans="1:59" x14ac:dyDescent="0.2">
      <c r="A134" t="s">
        <v>0</v>
      </c>
      <c r="B134" t="s">
        <v>1</v>
      </c>
      <c r="C134" t="s">
        <v>2</v>
      </c>
      <c r="D134" t="s">
        <v>136</v>
      </c>
      <c r="E134">
        <v>60100</v>
      </c>
      <c r="F134">
        <v>71</v>
      </c>
      <c r="G134">
        <v>107.429</v>
      </c>
      <c r="H134">
        <v>9661</v>
      </c>
      <c r="I134">
        <v>6</v>
      </c>
      <c r="J134">
        <v>7.8570000000000002</v>
      </c>
      <c r="K134">
        <v>5185.6769999999997</v>
      </c>
      <c r="L134">
        <v>6.1260000000000003</v>
      </c>
      <c r="M134">
        <v>9.2690000000000001</v>
      </c>
      <c r="N134">
        <v>833.59100000000001</v>
      </c>
      <c r="O134">
        <v>0.51800000000000002</v>
      </c>
      <c r="P134">
        <v>0.67800000000000005</v>
      </c>
      <c r="Q134">
        <v>0.79</v>
      </c>
      <c r="R134">
        <v>75</v>
      </c>
      <c r="S134">
        <v>6.4710000000000001</v>
      </c>
      <c r="T134">
        <v>393</v>
      </c>
      <c r="U134">
        <v>33.909999999999997</v>
      </c>
      <c r="Z134">
        <v>11905</v>
      </c>
      <c r="AA134">
        <v>1075345</v>
      </c>
      <c r="AB134">
        <v>92.784999999999997</v>
      </c>
      <c r="AC134">
        <v>1.0269999999999999</v>
      </c>
      <c r="AD134">
        <v>12538</v>
      </c>
      <c r="AE134">
        <v>1.0820000000000001</v>
      </c>
      <c r="AF134">
        <v>1.0999999999999999E-2</v>
      </c>
      <c r="AG134">
        <v>90.9</v>
      </c>
      <c r="AH134" t="s">
        <v>30</v>
      </c>
      <c r="AR134">
        <v>51.85</v>
      </c>
      <c r="AS134">
        <v>11589616</v>
      </c>
      <c r="AT134">
        <v>375.56400000000002</v>
      </c>
      <c r="AU134">
        <v>41.8</v>
      </c>
      <c r="AV134">
        <v>18.571000000000002</v>
      </c>
      <c r="AW134">
        <v>12.849</v>
      </c>
      <c r="AX134">
        <v>42658.576000000001</v>
      </c>
      <c r="AY134">
        <v>0.2</v>
      </c>
      <c r="AZ134">
        <v>114.898</v>
      </c>
      <c r="BA134">
        <v>4.29</v>
      </c>
      <c r="BB134">
        <v>25.1</v>
      </c>
      <c r="BC134">
        <v>31.4</v>
      </c>
      <c r="BE134">
        <v>5.64</v>
      </c>
      <c r="BF134">
        <v>81.63</v>
      </c>
      <c r="BG134">
        <v>0.93100000000000005</v>
      </c>
    </row>
    <row r="135" spans="1:59" x14ac:dyDescent="0.2">
      <c r="A135" t="s">
        <v>0</v>
      </c>
      <c r="B135" t="s">
        <v>1</v>
      </c>
      <c r="C135" t="s">
        <v>2</v>
      </c>
      <c r="D135" t="s">
        <v>137</v>
      </c>
      <c r="E135">
        <v>60155</v>
      </c>
      <c r="F135">
        <v>55</v>
      </c>
      <c r="G135">
        <v>102.571</v>
      </c>
      <c r="H135">
        <v>9663</v>
      </c>
      <c r="I135">
        <v>2</v>
      </c>
      <c r="J135">
        <v>6.2859999999999996</v>
      </c>
      <c r="K135">
        <v>5190.4219999999996</v>
      </c>
      <c r="L135">
        <v>4.7460000000000004</v>
      </c>
      <c r="M135">
        <v>8.85</v>
      </c>
      <c r="N135">
        <v>833.76400000000001</v>
      </c>
      <c r="O135">
        <v>0.17299999999999999</v>
      </c>
      <c r="P135">
        <v>0.54200000000000004</v>
      </c>
      <c r="Q135">
        <v>0.79</v>
      </c>
      <c r="R135">
        <v>67</v>
      </c>
      <c r="S135">
        <v>5.7809999999999997</v>
      </c>
      <c r="T135">
        <v>371</v>
      </c>
      <c r="U135">
        <v>32.011000000000003</v>
      </c>
      <c r="Z135">
        <v>15194</v>
      </c>
      <c r="AA135">
        <v>1090539</v>
      </c>
      <c r="AB135">
        <v>94.096000000000004</v>
      </c>
      <c r="AC135">
        <v>1.3109999999999999</v>
      </c>
      <c r="AD135">
        <v>12554</v>
      </c>
      <c r="AE135">
        <v>1.083</v>
      </c>
      <c r="AF135">
        <v>1.0999999999999999E-2</v>
      </c>
      <c r="AG135">
        <v>90.9</v>
      </c>
      <c r="AH135" t="s">
        <v>30</v>
      </c>
      <c r="AR135">
        <v>51.85</v>
      </c>
      <c r="AS135">
        <v>11589616</v>
      </c>
      <c r="AT135">
        <v>375.56400000000002</v>
      </c>
      <c r="AU135">
        <v>41.8</v>
      </c>
      <c r="AV135">
        <v>18.571000000000002</v>
      </c>
      <c r="AW135">
        <v>12.849</v>
      </c>
      <c r="AX135">
        <v>42658.576000000001</v>
      </c>
      <c r="AY135">
        <v>0.2</v>
      </c>
      <c r="AZ135">
        <v>114.898</v>
      </c>
      <c r="BA135">
        <v>4.29</v>
      </c>
      <c r="BB135">
        <v>25.1</v>
      </c>
      <c r="BC135">
        <v>31.4</v>
      </c>
      <c r="BE135">
        <v>5.64</v>
      </c>
      <c r="BF135">
        <v>81.63</v>
      </c>
      <c r="BG135">
        <v>0.93100000000000005</v>
      </c>
    </row>
    <row r="136" spans="1:59" x14ac:dyDescent="0.2">
      <c r="A136" t="s">
        <v>0</v>
      </c>
      <c r="B136" t="s">
        <v>1</v>
      </c>
      <c r="C136" t="s">
        <v>2</v>
      </c>
      <c r="D136" t="s">
        <v>138</v>
      </c>
      <c r="E136">
        <v>60244</v>
      </c>
      <c r="F136">
        <v>89</v>
      </c>
      <c r="G136">
        <v>96.429000000000002</v>
      </c>
      <c r="H136">
        <v>9675</v>
      </c>
      <c r="I136">
        <v>12</v>
      </c>
      <c r="J136">
        <v>6.5709999999999997</v>
      </c>
      <c r="K136">
        <v>5198.1009999999997</v>
      </c>
      <c r="L136">
        <v>7.6790000000000003</v>
      </c>
      <c r="M136">
        <v>8.32</v>
      </c>
      <c r="N136">
        <v>834.79899999999998</v>
      </c>
      <c r="O136">
        <v>1.0349999999999999</v>
      </c>
      <c r="P136">
        <v>0.56699999999999995</v>
      </c>
      <c r="Q136">
        <v>0.81</v>
      </c>
      <c r="R136">
        <v>60</v>
      </c>
      <c r="S136">
        <v>5.1769999999999996</v>
      </c>
      <c r="T136">
        <v>344</v>
      </c>
      <c r="U136">
        <v>29.681999999999999</v>
      </c>
      <c r="Z136">
        <v>15312</v>
      </c>
      <c r="AA136">
        <v>1105851</v>
      </c>
      <c r="AB136">
        <v>95.417000000000002</v>
      </c>
      <c r="AC136">
        <v>1.321</v>
      </c>
      <c r="AD136">
        <v>12694</v>
      </c>
      <c r="AE136">
        <v>1.095</v>
      </c>
      <c r="AF136">
        <v>0.01</v>
      </c>
      <c r="AG136">
        <v>100</v>
      </c>
      <c r="AH136" t="s">
        <v>30</v>
      </c>
      <c r="AR136">
        <v>51.85</v>
      </c>
      <c r="AS136">
        <v>11589616</v>
      </c>
      <c r="AT136">
        <v>375.56400000000002</v>
      </c>
      <c r="AU136">
        <v>41.8</v>
      </c>
      <c r="AV136">
        <v>18.571000000000002</v>
      </c>
      <c r="AW136">
        <v>12.849</v>
      </c>
      <c r="AX136">
        <v>42658.576000000001</v>
      </c>
      <c r="AY136">
        <v>0.2</v>
      </c>
      <c r="AZ136">
        <v>114.898</v>
      </c>
      <c r="BA136">
        <v>4.29</v>
      </c>
      <c r="BB136">
        <v>25.1</v>
      </c>
      <c r="BC136">
        <v>31.4</v>
      </c>
      <c r="BE136">
        <v>5.64</v>
      </c>
      <c r="BF136">
        <v>81.63</v>
      </c>
      <c r="BG136">
        <v>0.93100000000000005</v>
      </c>
    </row>
    <row r="137" spans="1:59" x14ac:dyDescent="0.2">
      <c r="A137" t="s">
        <v>0</v>
      </c>
      <c r="B137" t="s">
        <v>1</v>
      </c>
      <c r="C137" t="s">
        <v>2</v>
      </c>
      <c r="D137" t="s">
        <v>139</v>
      </c>
      <c r="E137">
        <v>60348</v>
      </c>
      <c r="F137">
        <v>104</v>
      </c>
      <c r="G137">
        <v>91</v>
      </c>
      <c r="H137">
        <v>9683</v>
      </c>
      <c r="I137">
        <v>8</v>
      </c>
      <c r="J137">
        <v>6.7140000000000004</v>
      </c>
      <c r="K137">
        <v>5207.0749999999998</v>
      </c>
      <c r="L137">
        <v>8.9740000000000002</v>
      </c>
      <c r="M137">
        <v>7.8520000000000003</v>
      </c>
      <c r="N137">
        <v>835.48900000000003</v>
      </c>
      <c r="O137">
        <v>0.69</v>
      </c>
      <c r="P137">
        <v>0.57899999999999996</v>
      </c>
      <c r="Q137">
        <v>0.83</v>
      </c>
      <c r="R137">
        <v>52</v>
      </c>
      <c r="S137">
        <v>4.4870000000000001</v>
      </c>
      <c r="T137">
        <v>340</v>
      </c>
      <c r="U137">
        <v>29.337</v>
      </c>
      <c r="Z137">
        <v>13959</v>
      </c>
      <c r="AA137">
        <v>1119810</v>
      </c>
      <c r="AB137">
        <v>96.622</v>
      </c>
      <c r="AC137">
        <v>1.204</v>
      </c>
      <c r="AD137">
        <v>12697</v>
      </c>
      <c r="AE137">
        <v>1.0960000000000001</v>
      </c>
      <c r="AF137">
        <v>0.01</v>
      </c>
      <c r="AG137">
        <v>100</v>
      </c>
      <c r="AH137" t="s">
        <v>30</v>
      </c>
      <c r="AR137">
        <v>51.85</v>
      </c>
      <c r="AS137">
        <v>11589616</v>
      </c>
      <c r="AT137">
        <v>375.56400000000002</v>
      </c>
      <c r="AU137">
        <v>41.8</v>
      </c>
      <c r="AV137">
        <v>18.571000000000002</v>
      </c>
      <c r="AW137">
        <v>12.849</v>
      </c>
      <c r="AX137">
        <v>42658.576000000001</v>
      </c>
      <c r="AY137">
        <v>0.2</v>
      </c>
      <c r="AZ137">
        <v>114.898</v>
      </c>
      <c r="BA137">
        <v>4.29</v>
      </c>
      <c r="BB137">
        <v>25.1</v>
      </c>
      <c r="BC137">
        <v>31.4</v>
      </c>
      <c r="BE137">
        <v>5.64</v>
      </c>
      <c r="BF137">
        <v>81.63</v>
      </c>
      <c r="BG137">
        <v>0.93100000000000005</v>
      </c>
    </row>
    <row r="138" spans="1:59" x14ac:dyDescent="0.2">
      <c r="A138" t="s">
        <v>0</v>
      </c>
      <c r="B138" t="s">
        <v>1</v>
      </c>
      <c r="C138" t="s">
        <v>2</v>
      </c>
      <c r="D138" t="s">
        <v>140</v>
      </c>
      <c r="E138">
        <v>60476</v>
      </c>
      <c r="F138">
        <v>128</v>
      </c>
      <c r="G138">
        <v>93.856999999999999</v>
      </c>
      <c r="H138">
        <v>9695</v>
      </c>
      <c r="I138">
        <v>12</v>
      </c>
      <c r="J138">
        <v>7</v>
      </c>
      <c r="K138">
        <v>5218.1189999999997</v>
      </c>
      <c r="L138">
        <v>11.044</v>
      </c>
      <c r="M138">
        <v>8.0980000000000008</v>
      </c>
      <c r="N138">
        <v>836.52499999999998</v>
      </c>
      <c r="O138">
        <v>1.0349999999999999</v>
      </c>
      <c r="P138">
        <v>0.60399999999999998</v>
      </c>
      <c r="Q138">
        <v>0.84</v>
      </c>
      <c r="R138">
        <v>50</v>
      </c>
      <c r="S138">
        <v>4.3140000000000001</v>
      </c>
      <c r="T138">
        <v>308</v>
      </c>
      <c r="U138">
        <v>26.576000000000001</v>
      </c>
      <c r="Z138">
        <v>13395</v>
      </c>
      <c r="AA138">
        <v>1133205</v>
      </c>
      <c r="AB138">
        <v>97.778000000000006</v>
      </c>
      <c r="AC138">
        <v>1.1559999999999999</v>
      </c>
      <c r="AD138">
        <v>12647</v>
      </c>
      <c r="AE138">
        <v>1.091</v>
      </c>
      <c r="AF138">
        <v>0.01</v>
      </c>
      <c r="AG138">
        <v>100</v>
      </c>
      <c r="AH138" t="s">
        <v>30</v>
      </c>
      <c r="AR138">
        <v>51.85</v>
      </c>
      <c r="AS138">
        <v>11589616</v>
      </c>
      <c r="AT138">
        <v>375.56400000000002</v>
      </c>
      <c r="AU138">
        <v>41.8</v>
      </c>
      <c r="AV138">
        <v>18.571000000000002</v>
      </c>
      <c r="AW138">
        <v>12.849</v>
      </c>
      <c r="AX138">
        <v>42658.576000000001</v>
      </c>
      <c r="AY138">
        <v>0.2</v>
      </c>
      <c r="AZ138">
        <v>114.898</v>
      </c>
      <c r="BA138">
        <v>4.29</v>
      </c>
      <c r="BB138">
        <v>25.1</v>
      </c>
      <c r="BC138">
        <v>31.4</v>
      </c>
      <c r="BE138">
        <v>5.64</v>
      </c>
      <c r="BF138">
        <v>81.63</v>
      </c>
      <c r="BG138">
        <v>0.93100000000000005</v>
      </c>
    </row>
    <row r="139" spans="1:59" x14ac:dyDescent="0.2">
      <c r="A139" t="s">
        <v>0</v>
      </c>
      <c r="B139" t="s">
        <v>1</v>
      </c>
      <c r="C139" t="s">
        <v>2</v>
      </c>
      <c r="D139" t="s">
        <v>141</v>
      </c>
      <c r="E139">
        <v>60550</v>
      </c>
      <c r="F139">
        <v>74</v>
      </c>
      <c r="G139">
        <v>90.286000000000001</v>
      </c>
      <c r="H139">
        <v>9696</v>
      </c>
      <c r="I139">
        <v>1</v>
      </c>
      <c r="J139">
        <v>6.5709999999999997</v>
      </c>
      <c r="K139">
        <v>5224.5039999999999</v>
      </c>
      <c r="L139">
        <v>6.3849999999999998</v>
      </c>
      <c r="M139">
        <v>7.79</v>
      </c>
      <c r="N139">
        <v>836.61099999999999</v>
      </c>
      <c r="O139">
        <v>8.5999999999999993E-2</v>
      </c>
      <c r="P139">
        <v>0.56699999999999995</v>
      </c>
      <c r="Q139">
        <v>0.86</v>
      </c>
      <c r="R139">
        <v>53</v>
      </c>
      <c r="S139">
        <v>4.5730000000000004</v>
      </c>
      <c r="T139">
        <v>292</v>
      </c>
      <c r="U139">
        <v>25.195</v>
      </c>
      <c r="Z139">
        <v>12534</v>
      </c>
      <c r="AA139">
        <v>1145739</v>
      </c>
      <c r="AB139">
        <v>98.858999999999995</v>
      </c>
      <c r="AC139">
        <v>1.081</v>
      </c>
      <c r="AD139">
        <v>12649</v>
      </c>
      <c r="AE139">
        <v>1.091</v>
      </c>
      <c r="AF139">
        <v>0.01</v>
      </c>
      <c r="AG139">
        <v>100</v>
      </c>
      <c r="AH139" t="s">
        <v>30</v>
      </c>
      <c r="AR139">
        <v>51.85</v>
      </c>
      <c r="AS139">
        <v>11589616</v>
      </c>
      <c r="AT139">
        <v>375.56400000000002</v>
      </c>
      <c r="AU139">
        <v>41.8</v>
      </c>
      <c r="AV139">
        <v>18.571000000000002</v>
      </c>
      <c r="AW139">
        <v>12.849</v>
      </c>
      <c r="AX139">
        <v>42658.576000000001</v>
      </c>
      <c r="AY139">
        <v>0.2</v>
      </c>
      <c r="AZ139">
        <v>114.898</v>
      </c>
      <c r="BA139">
        <v>4.29</v>
      </c>
      <c r="BB139">
        <v>25.1</v>
      </c>
      <c r="BC139">
        <v>31.4</v>
      </c>
      <c r="BE139">
        <v>5.64</v>
      </c>
      <c r="BF139">
        <v>81.63</v>
      </c>
      <c r="BG139">
        <v>0.93100000000000005</v>
      </c>
    </row>
    <row r="140" spans="1:59" x14ac:dyDescent="0.2">
      <c r="A140" t="s">
        <v>0</v>
      </c>
      <c r="B140" t="s">
        <v>1</v>
      </c>
      <c r="C140" t="s">
        <v>2</v>
      </c>
      <c r="D140" t="s">
        <v>142</v>
      </c>
      <c r="E140">
        <v>60550</v>
      </c>
      <c r="F140">
        <v>0</v>
      </c>
      <c r="G140">
        <v>74.429000000000002</v>
      </c>
      <c r="H140">
        <v>9696</v>
      </c>
      <c r="I140">
        <v>0</v>
      </c>
      <c r="J140">
        <v>5.8570000000000002</v>
      </c>
      <c r="K140">
        <v>5224.5039999999999</v>
      </c>
      <c r="L140">
        <v>0</v>
      </c>
      <c r="M140">
        <v>6.4219999999999997</v>
      </c>
      <c r="N140">
        <v>836.61099999999999</v>
      </c>
      <c r="O140">
        <v>0</v>
      </c>
      <c r="P140">
        <v>0.505</v>
      </c>
      <c r="Q140">
        <v>0.88</v>
      </c>
      <c r="R140">
        <v>50</v>
      </c>
      <c r="S140">
        <v>4.3140000000000001</v>
      </c>
      <c r="T140">
        <v>295</v>
      </c>
      <c r="U140">
        <v>25.454000000000001</v>
      </c>
      <c r="X140">
        <v>130.75800000000001</v>
      </c>
      <c r="Y140">
        <v>11.282</v>
      </c>
      <c r="Z140">
        <v>6602</v>
      </c>
      <c r="AA140">
        <v>1152341</v>
      </c>
      <c r="AB140">
        <v>99.429000000000002</v>
      </c>
      <c r="AC140">
        <v>0.56999999999999995</v>
      </c>
      <c r="AD140">
        <v>12700</v>
      </c>
      <c r="AE140">
        <v>1.0960000000000001</v>
      </c>
      <c r="AF140">
        <v>0.01</v>
      </c>
      <c r="AG140">
        <v>100</v>
      </c>
      <c r="AH140" t="s">
        <v>30</v>
      </c>
      <c r="AR140">
        <v>51.85</v>
      </c>
      <c r="AS140">
        <v>11589616</v>
      </c>
      <c r="AT140">
        <v>375.56400000000002</v>
      </c>
      <c r="AU140">
        <v>41.8</v>
      </c>
      <c r="AV140">
        <v>18.571000000000002</v>
      </c>
      <c r="AW140">
        <v>12.849</v>
      </c>
      <c r="AX140">
        <v>42658.576000000001</v>
      </c>
      <c r="AY140">
        <v>0.2</v>
      </c>
      <c r="AZ140">
        <v>114.898</v>
      </c>
      <c r="BA140">
        <v>4.29</v>
      </c>
      <c r="BB140">
        <v>25.1</v>
      </c>
      <c r="BC140">
        <v>31.4</v>
      </c>
      <c r="BE140">
        <v>5.64</v>
      </c>
      <c r="BF140">
        <v>81.63</v>
      </c>
      <c r="BG140">
        <v>0.93100000000000005</v>
      </c>
    </row>
    <row r="141" spans="1:59" x14ac:dyDescent="0.2">
      <c r="A141" t="s">
        <v>0</v>
      </c>
      <c r="B141" t="s">
        <v>1</v>
      </c>
      <c r="C141" t="s">
        <v>2</v>
      </c>
      <c r="D141" t="s">
        <v>143</v>
      </c>
      <c r="E141">
        <v>60550</v>
      </c>
      <c r="F141">
        <v>0</v>
      </c>
      <c r="G141">
        <v>64.286000000000001</v>
      </c>
      <c r="H141">
        <v>9696</v>
      </c>
      <c r="I141">
        <v>0</v>
      </c>
      <c r="J141">
        <v>5</v>
      </c>
      <c r="K141">
        <v>5224.5039999999999</v>
      </c>
      <c r="L141">
        <v>0</v>
      </c>
      <c r="M141">
        <v>5.5469999999999997</v>
      </c>
      <c r="N141">
        <v>836.61099999999999</v>
      </c>
      <c r="O141">
        <v>0</v>
      </c>
      <c r="P141">
        <v>0.43099999999999999</v>
      </c>
      <c r="Q141">
        <v>0.94</v>
      </c>
      <c r="R141">
        <v>42</v>
      </c>
      <c r="S141">
        <v>3.6240000000000001</v>
      </c>
      <c r="T141">
        <v>293</v>
      </c>
      <c r="U141">
        <v>25.280999999999999</v>
      </c>
      <c r="Z141">
        <v>11129</v>
      </c>
      <c r="AA141">
        <v>1163470</v>
      </c>
      <c r="AB141">
        <v>100.389</v>
      </c>
      <c r="AC141">
        <v>0.96</v>
      </c>
      <c r="AD141">
        <v>12589</v>
      </c>
      <c r="AE141">
        <v>1.0860000000000001</v>
      </c>
      <c r="AF141">
        <v>0.01</v>
      </c>
      <c r="AG141">
        <v>100</v>
      </c>
      <c r="AH141" t="s">
        <v>30</v>
      </c>
      <c r="AR141">
        <v>51.85</v>
      </c>
      <c r="AS141">
        <v>11589616</v>
      </c>
      <c r="AT141">
        <v>375.56400000000002</v>
      </c>
      <c r="AU141">
        <v>41.8</v>
      </c>
      <c r="AV141">
        <v>18.571000000000002</v>
      </c>
      <c r="AW141">
        <v>12.849</v>
      </c>
      <c r="AX141">
        <v>42658.576000000001</v>
      </c>
      <c r="AY141">
        <v>0.2</v>
      </c>
      <c r="AZ141">
        <v>114.898</v>
      </c>
      <c r="BA141">
        <v>4.29</v>
      </c>
      <c r="BB141">
        <v>25.1</v>
      </c>
      <c r="BC141">
        <v>31.4</v>
      </c>
      <c r="BE141">
        <v>5.64</v>
      </c>
      <c r="BF141">
        <v>81.63</v>
      </c>
      <c r="BG141">
        <v>0.93100000000000005</v>
      </c>
    </row>
    <row r="142" spans="1:59" x14ac:dyDescent="0.2">
      <c r="A142" t="s">
        <v>0</v>
      </c>
      <c r="B142" t="s">
        <v>1</v>
      </c>
      <c r="C142" t="s">
        <v>2</v>
      </c>
      <c r="D142" t="s">
        <v>144</v>
      </c>
      <c r="E142">
        <v>60810</v>
      </c>
      <c r="F142">
        <v>260</v>
      </c>
      <c r="G142">
        <v>93.570999999999998</v>
      </c>
      <c r="H142">
        <v>9713</v>
      </c>
      <c r="I142">
        <v>17</v>
      </c>
      <c r="J142">
        <v>7.1429999999999998</v>
      </c>
      <c r="K142">
        <v>5246.9380000000001</v>
      </c>
      <c r="L142">
        <v>22.434000000000001</v>
      </c>
      <c r="M142">
        <v>8.0739999999999998</v>
      </c>
      <c r="N142">
        <v>838.07799999999997</v>
      </c>
      <c r="O142">
        <v>1.4670000000000001</v>
      </c>
      <c r="P142">
        <v>0.61599999999999999</v>
      </c>
      <c r="Q142">
        <v>1.01</v>
      </c>
      <c r="R142">
        <v>41</v>
      </c>
      <c r="S142">
        <v>3.5379999999999998</v>
      </c>
      <c r="T142">
        <v>281</v>
      </c>
      <c r="U142">
        <v>24.245999999999999</v>
      </c>
      <c r="Z142">
        <v>17383</v>
      </c>
      <c r="AA142">
        <v>1180853</v>
      </c>
      <c r="AB142">
        <v>101.889</v>
      </c>
      <c r="AC142">
        <v>1.5</v>
      </c>
      <c r="AD142">
        <v>12902</v>
      </c>
      <c r="AE142">
        <v>1.113</v>
      </c>
      <c r="AF142">
        <v>0.01</v>
      </c>
      <c r="AG142">
        <v>100</v>
      </c>
      <c r="AH142" t="s">
        <v>30</v>
      </c>
      <c r="AR142">
        <v>51.85</v>
      </c>
      <c r="AS142">
        <v>11589616</v>
      </c>
      <c r="AT142">
        <v>375.56400000000002</v>
      </c>
      <c r="AU142">
        <v>41.8</v>
      </c>
      <c r="AV142">
        <v>18.571000000000002</v>
      </c>
      <c r="AW142">
        <v>12.849</v>
      </c>
      <c r="AX142">
        <v>42658.576000000001</v>
      </c>
      <c r="AY142">
        <v>0.2</v>
      </c>
      <c r="AZ142">
        <v>114.898</v>
      </c>
      <c r="BA142">
        <v>4.29</v>
      </c>
      <c r="BB142">
        <v>25.1</v>
      </c>
      <c r="BC142">
        <v>31.4</v>
      </c>
      <c r="BE142">
        <v>5.64</v>
      </c>
      <c r="BF142">
        <v>81.63</v>
      </c>
      <c r="BG142">
        <v>0.93100000000000005</v>
      </c>
    </row>
    <row r="143" spans="1:59" x14ac:dyDescent="0.2">
      <c r="A143" t="s">
        <v>0</v>
      </c>
      <c r="B143" t="s">
        <v>1</v>
      </c>
      <c r="C143" t="s">
        <v>2</v>
      </c>
      <c r="D143" t="s">
        <v>145</v>
      </c>
      <c r="E143">
        <v>60898</v>
      </c>
      <c r="F143">
        <v>88</v>
      </c>
      <c r="G143">
        <v>93.429000000000002</v>
      </c>
      <c r="H143">
        <v>9722</v>
      </c>
      <c r="I143">
        <v>9</v>
      </c>
      <c r="J143">
        <v>6.7140000000000004</v>
      </c>
      <c r="K143">
        <v>5254.5309999999999</v>
      </c>
      <c r="L143">
        <v>7.593</v>
      </c>
      <c r="M143">
        <v>8.0609999999999999</v>
      </c>
      <c r="N143">
        <v>838.85400000000004</v>
      </c>
      <c r="O143">
        <v>0.77700000000000002</v>
      </c>
      <c r="P143">
        <v>0.57899999999999996</v>
      </c>
      <c r="Q143">
        <v>1</v>
      </c>
      <c r="R143">
        <v>40</v>
      </c>
      <c r="S143">
        <v>3.4510000000000001</v>
      </c>
      <c r="T143">
        <v>268</v>
      </c>
      <c r="U143">
        <v>23.123999999999999</v>
      </c>
      <c r="Z143">
        <v>18466</v>
      </c>
      <c r="AA143">
        <v>1199319</v>
      </c>
      <c r="AB143">
        <v>103.482</v>
      </c>
      <c r="AC143">
        <v>1.593</v>
      </c>
      <c r="AD143">
        <v>13353</v>
      </c>
      <c r="AE143">
        <v>1.1519999999999999</v>
      </c>
      <c r="AF143">
        <v>0.01</v>
      </c>
      <c r="AG143">
        <v>100</v>
      </c>
      <c r="AH143" t="s">
        <v>30</v>
      </c>
      <c r="AR143">
        <v>51.85</v>
      </c>
      <c r="AS143">
        <v>11589616</v>
      </c>
      <c r="AT143">
        <v>375.56400000000002</v>
      </c>
      <c r="AU143">
        <v>41.8</v>
      </c>
      <c r="AV143">
        <v>18.571000000000002</v>
      </c>
      <c r="AW143">
        <v>12.849</v>
      </c>
      <c r="AX143">
        <v>42658.576000000001</v>
      </c>
      <c r="AY143">
        <v>0.2</v>
      </c>
      <c r="AZ143">
        <v>114.898</v>
      </c>
      <c r="BA143">
        <v>4.29</v>
      </c>
      <c r="BB143">
        <v>25.1</v>
      </c>
      <c r="BC143">
        <v>31.4</v>
      </c>
      <c r="BE143">
        <v>5.64</v>
      </c>
      <c r="BF143">
        <v>81.63</v>
      </c>
      <c r="BG143">
        <v>0.93100000000000005</v>
      </c>
    </row>
    <row r="144" spans="1:59" x14ac:dyDescent="0.2">
      <c r="A144" t="s">
        <v>0</v>
      </c>
      <c r="B144" t="s">
        <v>1</v>
      </c>
      <c r="C144" t="s">
        <v>2</v>
      </c>
      <c r="D144" t="s">
        <v>146</v>
      </c>
      <c r="E144">
        <v>61007</v>
      </c>
      <c r="F144">
        <v>109</v>
      </c>
      <c r="G144">
        <v>94.143000000000001</v>
      </c>
      <c r="H144">
        <v>9726</v>
      </c>
      <c r="I144">
        <v>4</v>
      </c>
      <c r="J144">
        <v>6.1429999999999998</v>
      </c>
      <c r="K144">
        <v>5263.9359999999997</v>
      </c>
      <c r="L144">
        <v>9.4049999999999994</v>
      </c>
      <c r="M144">
        <v>8.1229999999999993</v>
      </c>
      <c r="N144">
        <v>839.2</v>
      </c>
      <c r="O144">
        <v>0.34499999999999997</v>
      </c>
      <c r="P144">
        <v>0.53</v>
      </c>
      <c r="Q144">
        <v>0.99</v>
      </c>
      <c r="R144">
        <v>38</v>
      </c>
      <c r="S144">
        <v>3.2789999999999999</v>
      </c>
      <c r="T144">
        <v>256</v>
      </c>
      <c r="U144">
        <v>22.088999999999999</v>
      </c>
      <c r="Z144">
        <v>15202</v>
      </c>
      <c r="AA144">
        <v>1214521</v>
      </c>
      <c r="AB144">
        <v>104.794</v>
      </c>
      <c r="AC144">
        <v>1.3120000000000001</v>
      </c>
      <c r="AD144">
        <v>13530</v>
      </c>
      <c r="AE144">
        <v>1.167</v>
      </c>
      <c r="AF144">
        <v>8.9999999999999993E-3</v>
      </c>
      <c r="AG144">
        <v>111.1</v>
      </c>
      <c r="AH144" t="s">
        <v>30</v>
      </c>
      <c r="AR144">
        <v>51.85</v>
      </c>
      <c r="AS144">
        <v>11589616</v>
      </c>
      <c r="AT144">
        <v>375.56400000000002</v>
      </c>
      <c r="AU144">
        <v>41.8</v>
      </c>
      <c r="AV144">
        <v>18.571000000000002</v>
      </c>
      <c r="AW144">
        <v>12.849</v>
      </c>
      <c r="AX144">
        <v>42658.576000000001</v>
      </c>
      <c r="AY144">
        <v>0.2</v>
      </c>
      <c r="AZ144">
        <v>114.898</v>
      </c>
      <c r="BA144">
        <v>4.29</v>
      </c>
      <c r="BB144">
        <v>25.1</v>
      </c>
      <c r="BC144">
        <v>31.4</v>
      </c>
      <c r="BE144">
        <v>5.64</v>
      </c>
      <c r="BF144">
        <v>81.63</v>
      </c>
      <c r="BG144">
        <v>0.93100000000000005</v>
      </c>
    </row>
    <row r="145" spans="1:59" x14ac:dyDescent="0.2">
      <c r="A145" t="s">
        <v>0</v>
      </c>
      <c r="B145" t="s">
        <v>1</v>
      </c>
      <c r="C145" t="s">
        <v>2</v>
      </c>
      <c r="D145" t="s">
        <v>147</v>
      </c>
      <c r="E145">
        <v>61106</v>
      </c>
      <c r="F145">
        <v>99</v>
      </c>
      <c r="G145">
        <v>90</v>
      </c>
      <c r="H145">
        <v>9731</v>
      </c>
      <c r="I145">
        <v>5</v>
      </c>
      <c r="J145">
        <v>5.1429999999999998</v>
      </c>
      <c r="K145">
        <v>5272.4780000000001</v>
      </c>
      <c r="L145">
        <v>8.5419999999999998</v>
      </c>
      <c r="M145">
        <v>7.766</v>
      </c>
      <c r="N145">
        <v>839.63099999999997</v>
      </c>
      <c r="O145">
        <v>0.43099999999999999</v>
      </c>
      <c r="P145">
        <v>0.44400000000000001</v>
      </c>
      <c r="Q145">
        <v>0.98</v>
      </c>
      <c r="R145">
        <v>36</v>
      </c>
      <c r="S145">
        <v>3.1059999999999999</v>
      </c>
      <c r="T145">
        <v>247</v>
      </c>
      <c r="U145">
        <v>21.312000000000001</v>
      </c>
      <c r="Z145">
        <v>14554</v>
      </c>
      <c r="AA145">
        <v>1229075</v>
      </c>
      <c r="AB145">
        <v>106.05</v>
      </c>
      <c r="AC145">
        <v>1.256</v>
      </c>
      <c r="AD145">
        <v>13696</v>
      </c>
      <c r="AE145">
        <v>1.1819999999999999</v>
      </c>
      <c r="AF145">
        <v>8.9999999999999993E-3</v>
      </c>
      <c r="AG145">
        <v>111.1</v>
      </c>
      <c r="AH145" t="s">
        <v>30</v>
      </c>
      <c r="AR145">
        <v>51.85</v>
      </c>
      <c r="AS145">
        <v>11589616</v>
      </c>
      <c r="AT145">
        <v>375.56400000000002</v>
      </c>
      <c r="AU145">
        <v>41.8</v>
      </c>
      <c r="AV145">
        <v>18.571000000000002</v>
      </c>
      <c r="AW145">
        <v>12.849</v>
      </c>
      <c r="AX145">
        <v>42658.576000000001</v>
      </c>
      <c r="AY145">
        <v>0.2</v>
      </c>
      <c r="AZ145">
        <v>114.898</v>
      </c>
      <c r="BA145">
        <v>4.29</v>
      </c>
      <c r="BB145">
        <v>25.1</v>
      </c>
      <c r="BC145">
        <v>31.4</v>
      </c>
      <c r="BE145">
        <v>5.64</v>
      </c>
      <c r="BF145">
        <v>81.63</v>
      </c>
      <c r="BG145">
        <v>0.93100000000000005</v>
      </c>
    </row>
    <row r="146" spans="1:59" x14ac:dyDescent="0.2">
      <c r="A146" t="s">
        <v>0</v>
      </c>
      <c r="B146" t="s">
        <v>1</v>
      </c>
      <c r="C146" t="s">
        <v>2</v>
      </c>
      <c r="D146" t="s">
        <v>148</v>
      </c>
      <c r="E146">
        <v>61209</v>
      </c>
      <c r="F146">
        <v>103</v>
      </c>
      <c r="G146">
        <v>94.143000000000001</v>
      </c>
      <c r="H146">
        <v>9732</v>
      </c>
      <c r="I146">
        <v>1</v>
      </c>
      <c r="J146">
        <v>5.1429999999999998</v>
      </c>
      <c r="K146">
        <v>5281.366</v>
      </c>
      <c r="L146">
        <v>8.8870000000000005</v>
      </c>
      <c r="M146">
        <v>8.1229999999999993</v>
      </c>
      <c r="N146">
        <v>839.71699999999998</v>
      </c>
      <c r="O146">
        <v>8.5999999999999993E-2</v>
      </c>
      <c r="P146">
        <v>0.44400000000000001</v>
      </c>
      <c r="Q146">
        <v>0.97</v>
      </c>
      <c r="R146">
        <v>34</v>
      </c>
      <c r="S146">
        <v>2.9340000000000002</v>
      </c>
      <c r="T146">
        <v>237</v>
      </c>
      <c r="U146">
        <v>20.449000000000002</v>
      </c>
      <c r="Z146">
        <v>10950</v>
      </c>
      <c r="AA146">
        <v>1240025</v>
      </c>
      <c r="AB146">
        <v>106.994</v>
      </c>
      <c r="AC146">
        <v>0.94499999999999995</v>
      </c>
      <c r="AD146">
        <v>13469</v>
      </c>
      <c r="AE146">
        <v>1.1619999999999999</v>
      </c>
      <c r="AF146">
        <v>8.9999999999999993E-3</v>
      </c>
      <c r="AG146">
        <v>111.1</v>
      </c>
      <c r="AH146" t="s">
        <v>30</v>
      </c>
      <c r="AR146">
        <v>51.85</v>
      </c>
      <c r="AS146">
        <v>11589616</v>
      </c>
      <c r="AT146">
        <v>375.56400000000002</v>
      </c>
      <c r="AU146">
        <v>41.8</v>
      </c>
      <c r="AV146">
        <v>18.571000000000002</v>
      </c>
      <c r="AW146">
        <v>12.849</v>
      </c>
      <c r="AX146">
        <v>42658.576000000001</v>
      </c>
      <c r="AY146">
        <v>0.2</v>
      </c>
      <c r="AZ146">
        <v>114.898</v>
      </c>
      <c r="BA146">
        <v>4.29</v>
      </c>
      <c r="BB146">
        <v>25.1</v>
      </c>
      <c r="BC146">
        <v>31.4</v>
      </c>
      <c r="BE146">
        <v>5.64</v>
      </c>
      <c r="BF146">
        <v>81.63</v>
      </c>
      <c r="BG146">
        <v>0.93100000000000005</v>
      </c>
    </row>
    <row r="147" spans="1:59" x14ac:dyDescent="0.2">
      <c r="A147" t="s">
        <v>0</v>
      </c>
      <c r="B147" t="s">
        <v>1</v>
      </c>
      <c r="C147" t="s">
        <v>2</v>
      </c>
      <c r="D147" t="s">
        <v>149</v>
      </c>
      <c r="E147">
        <v>61295</v>
      </c>
      <c r="F147">
        <v>86</v>
      </c>
      <c r="G147">
        <v>106.429</v>
      </c>
      <c r="H147">
        <v>9732</v>
      </c>
      <c r="I147">
        <v>0</v>
      </c>
      <c r="J147">
        <v>5.1429999999999998</v>
      </c>
      <c r="K147">
        <v>5288.7860000000001</v>
      </c>
      <c r="L147">
        <v>7.42</v>
      </c>
      <c r="M147">
        <v>9.1829999999999998</v>
      </c>
      <c r="N147">
        <v>839.71699999999998</v>
      </c>
      <c r="O147">
        <v>0</v>
      </c>
      <c r="P147">
        <v>0.44400000000000001</v>
      </c>
      <c r="Q147">
        <v>0.98</v>
      </c>
      <c r="R147">
        <v>36</v>
      </c>
      <c r="S147">
        <v>3.1059999999999999</v>
      </c>
      <c r="T147">
        <v>237</v>
      </c>
      <c r="U147">
        <v>20.449000000000002</v>
      </c>
      <c r="X147">
        <v>104.60599999999999</v>
      </c>
      <c r="Y147">
        <v>9.0259999999999998</v>
      </c>
      <c r="Z147">
        <v>6184</v>
      </c>
      <c r="AA147">
        <v>1246209</v>
      </c>
      <c r="AB147">
        <v>107.52800000000001</v>
      </c>
      <c r="AC147">
        <v>0.53400000000000003</v>
      </c>
      <c r="AD147">
        <v>13410</v>
      </c>
      <c r="AE147">
        <v>1.157</v>
      </c>
      <c r="AF147">
        <v>8.9999999999999993E-3</v>
      </c>
      <c r="AG147">
        <v>111.1</v>
      </c>
      <c r="AH147" t="s">
        <v>30</v>
      </c>
      <c r="AR147">
        <v>51.85</v>
      </c>
      <c r="AS147">
        <v>11589616</v>
      </c>
      <c r="AT147">
        <v>375.56400000000002</v>
      </c>
      <c r="AU147">
        <v>41.8</v>
      </c>
      <c r="AV147">
        <v>18.571000000000002</v>
      </c>
      <c r="AW147">
        <v>12.849</v>
      </c>
      <c r="AX147">
        <v>42658.576000000001</v>
      </c>
      <c r="AY147">
        <v>0.2</v>
      </c>
      <c r="AZ147">
        <v>114.898</v>
      </c>
      <c r="BA147">
        <v>4.29</v>
      </c>
      <c r="BB147">
        <v>25.1</v>
      </c>
      <c r="BC147">
        <v>31.4</v>
      </c>
      <c r="BE147">
        <v>5.64</v>
      </c>
      <c r="BF147">
        <v>81.63</v>
      </c>
      <c r="BG147">
        <v>0.93100000000000005</v>
      </c>
    </row>
    <row r="148" spans="1:59" x14ac:dyDescent="0.2">
      <c r="A148" t="s">
        <v>0</v>
      </c>
      <c r="B148" t="s">
        <v>1</v>
      </c>
      <c r="C148" t="s">
        <v>2</v>
      </c>
      <c r="D148" t="s">
        <v>150</v>
      </c>
      <c r="E148">
        <v>61361</v>
      </c>
      <c r="F148">
        <v>66</v>
      </c>
      <c r="G148">
        <v>115.857</v>
      </c>
      <c r="H148">
        <v>9732</v>
      </c>
      <c r="I148">
        <v>0</v>
      </c>
      <c r="J148">
        <v>5.1429999999999998</v>
      </c>
      <c r="K148">
        <v>5294.4809999999998</v>
      </c>
      <c r="L148">
        <v>5.6950000000000003</v>
      </c>
      <c r="M148">
        <v>9.9969999999999999</v>
      </c>
      <c r="N148">
        <v>839.71699999999998</v>
      </c>
      <c r="O148">
        <v>0</v>
      </c>
      <c r="P148">
        <v>0.44400000000000001</v>
      </c>
      <c r="Q148">
        <v>0.99</v>
      </c>
      <c r="R148">
        <v>41</v>
      </c>
      <c r="S148">
        <v>3.5379999999999998</v>
      </c>
      <c r="T148">
        <v>244</v>
      </c>
      <c r="U148">
        <v>21.053000000000001</v>
      </c>
      <c r="Z148">
        <v>11992</v>
      </c>
      <c r="AA148">
        <v>1258201</v>
      </c>
      <c r="AB148">
        <v>108.563</v>
      </c>
      <c r="AC148">
        <v>1.0349999999999999</v>
      </c>
      <c r="AD148">
        <v>13533</v>
      </c>
      <c r="AE148">
        <v>1.1679999999999999</v>
      </c>
      <c r="AF148">
        <v>8.9999999999999993E-3</v>
      </c>
      <c r="AG148">
        <v>111.1</v>
      </c>
      <c r="AH148" t="s">
        <v>30</v>
      </c>
      <c r="AR148">
        <v>51.85</v>
      </c>
      <c r="AS148">
        <v>11589616</v>
      </c>
      <c r="AT148">
        <v>375.56400000000002</v>
      </c>
      <c r="AU148">
        <v>41.8</v>
      </c>
      <c r="AV148">
        <v>18.571000000000002</v>
      </c>
      <c r="AW148">
        <v>12.849</v>
      </c>
      <c r="AX148">
        <v>42658.576000000001</v>
      </c>
      <c r="AY148">
        <v>0.2</v>
      </c>
      <c r="AZ148">
        <v>114.898</v>
      </c>
      <c r="BA148">
        <v>4.29</v>
      </c>
      <c r="BB148">
        <v>25.1</v>
      </c>
      <c r="BC148">
        <v>31.4</v>
      </c>
      <c r="BE148">
        <v>5.64</v>
      </c>
      <c r="BF148">
        <v>81.63</v>
      </c>
      <c r="BG148">
        <v>0.93100000000000005</v>
      </c>
    </row>
    <row r="149" spans="1:59" x14ac:dyDescent="0.2">
      <c r="A149" t="s">
        <v>0</v>
      </c>
      <c r="B149" t="s">
        <v>1</v>
      </c>
      <c r="C149" t="s">
        <v>2</v>
      </c>
      <c r="D149" t="s">
        <v>151</v>
      </c>
      <c r="E149">
        <v>61427</v>
      </c>
      <c r="F149">
        <v>66</v>
      </c>
      <c r="G149">
        <v>88.143000000000001</v>
      </c>
      <c r="H149">
        <v>9747</v>
      </c>
      <c r="I149">
        <v>15</v>
      </c>
      <c r="J149">
        <v>4.8570000000000002</v>
      </c>
      <c r="K149">
        <v>5300.1760000000004</v>
      </c>
      <c r="L149">
        <v>5.6950000000000003</v>
      </c>
      <c r="M149">
        <v>7.6050000000000004</v>
      </c>
      <c r="N149">
        <v>841.01099999999997</v>
      </c>
      <c r="O149">
        <v>1.294</v>
      </c>
      <c r="P149">
        <v>0.41899999999999998</v>
      </c>
      <c r="Q149">
        <v>0.99</v>
      </c>
      <c r="R149">
        <v>37</v>
      </c>
      <c r="S149">
        <v>3.1930000000000001</v>
      </c>
      <c r="T149">
        <v>222</v>
      </c>
      <c r="U149">
        <v>19.155000000000001</v>
      </c>
      <c r="Z149">
        <v>16062</v>
      </c>
      <c r="AA149">
        <v>1274263</v>
      </c>
      <c r="AB149">
        <v>109.949</v>
      </c>
      <c r="AC149">
        <v>1.3859999999999999</v>
      </c>
      <c r="AD149">
        <v>13344</v>
      </c>
      <c r="AE149">
        <v>1.151</v>
      </c>
      <c r="AF149">
        <v>8.9999999999999993E-3</v>
      </c>
      <c r="AG149">
        <v>111.1</v>
      </c>
      <c r="AH149" t="s">
        <v>30</v>
      </c>
      <c r="AR149">
        <v>51.85</v>
      </c>
      <c r="AS149">
        <v>11589616</v>
      </c>
      <c r="AT149">
        <v>375.56400000000002</v>
      </c>
      <c r="AU149">
        <v>41.8</v>
      </c>
      <c r="AV149">
        <v>18.571000000000002</v>
      </c>
      <c r="AW149">
        <v>12.849</v>
      </c>
      <c r="AX149">
        <v>42658.576000000001</v>
      </c>
      <c r="AY149">
        <v>0.2</v>
      </c>
      <c r="AZ149">
        <v>114.898</v>
      </c>
      <c r="BA149">
        <v>4.29</v>
      </c>
      <c r="BB149">
        <v>25.1</v>
      </c>
      <c r="BC149">
        <v>31.4</v>
      </c>
      <c r="BE149">
        <v>5.64</v>
      </c>
      <c r="BF149">
        <v>81.63</v>
      </c>
      <c r="BG149">
        <v>0.93100000000000005</v>
      </c>
    </row>
    <row r="150" spans="1:59" x14ac:dyDescent="0.2">
      <c r="A150" t="s">
        <v>0</v>
      </c>
      <c r="B150" t="s">
        <v>1</v>
      </c>
      <c r="C150" t="s">
        <v>2</v>
      </c>
      <c r="D150" t="s">
        <v>152</v>
      </c>
      <c r="E150">
        <v>61509</v>
      </c>
      <c r="F150">
        <v>82</v>
      </c>
      <c r="G150">
        <v>87.286000000000001</v>
      </c>
      <c r="H150">
        <v>9754</v>
      </c>
      <c r="I150">
        <v>7</v>
      </c>
      <c r="J150">
        <v>4.5709999999999997</v>
      </c>
      <c r="K150">
        <v>5307.2510000000002</v>
      </c>
      <c r="L150">
        <v>7.0750000000000002</v>
      </c>
      <c r="M150">
        <v>7.5309999999999997</v>
      </c>
      <c r="N150">
        <v>841.61500000000001</v>
      </c>
      <c r="O150">
        <v>0.60399999999999998</v>
      </c>
      <c r="P150">
        <v>0.39400000000000002</v>
      </c>
      <c r="Q150">
        <v>1</v>
      </c>
      <c r="R150">
        <v>36</v>
      </c>
      <c r="S150">
        <v>3.1059999999999999</v>
      </c>
      <c r="T150">
        <v>203</v>
      </c>
      <c r="U150">
        <v>17.515999999999998</v>
      </c>
      <c r="Z150">
        <v>15172</v>
      </c>
      <c r="AA150">
        <v>1289435</v>
      </c>
      <c r="AB150">
        <v>111.258</v>
      </c>
      <c r="AC150">
        <v>1.3089999999999999</v>
      </c>
      <c r="AD150">
        <v>12874</v>
      </c>
      <c r="AE150">
        <v>1.111</v>
      </c>
      <c r="AF150">
        <v>8.9999999999999993E-3</v>
      </c>
      <c r="AG150">
        <v>111.1</v>
      </c>
      <c r="AH150" t="s">
        <v>30</v>
      </c>
      <c r="AR150">
        <v>50</v>
      </c>
      <c r="AS150">
        <v>11589616</v>
      </c>
      <c r="AT150">
        <v>375.56400000000002</v>
      </c>
      <c r="AU150">
        <v>41.8</v>
      </c>
      <c r="AV150">
        <v>18.571000000000002</v>
      </c>
      <c r="AW150">
        <v>12.849</v>
      </c>
      <c r="AX150">
        <v>42658.576000000001</v>
      </c>
      <c r="AY150">
        <v>0.2</v>
      </c>
      <c r="AZ150">
        <v>114.898</v>
      </c>
      <c r="BA150">
        <v>4.29</v>
      </c>
      <c r="BB150">
        <v>25.1</v>
      </c>
      <c r="BC150">
        <v>31.4</v>
      </c>
      <c r="BE150">
        <v>5.64</v>
      </c>
      <c r="BF150">
        <v>81.63</v>
      </c>
      <c r="BG150">
        <v>0.93100000000000005</v>
      </c>
    </row>
    <row r="151" spans="1:59" x14ac:dyDescent="0.2">
      <c r="A151" t="s">
        <v>0</v>
      </c>
      <c r="B151" t="s">
        <v>1</v>
      </c>
      <c r="C151" t="s">
        <v>2</v>
      </c>
      <c r="D151" t="s">
        <v>153</v>
      </c>
      <c r="E151">
        <v>61598</v>
      </c>
      <c r="F151">
        <v>89</v>
      </c>
      <c r="G151">
        <v>84.429000000000002</v>
      </c>
      <c r="H151">
        <v>9761</v>
      </c>
      <c r="I151">
        <v>7</v>
      </c>
      <c r="J151">
        <v>5</v>
      </c>
      <c r="K151">
        <v>5314.93</v>
      </c>
      <c r="L151">
        <v>7.6790000000000003</v>
      </c>
      <c r="M151">
        <v>7.2850000000000001</v>
      </c>
      <c r="N151">
        <v>842.21900000000005</v>
      </c>
      <c r="O151">
        <v>0.60399999999999998</v>
      </c>
      <c r="P151">
        <v>0.43099999999999999</v>
      </c>
      <c r="Q151">
        <v>1.01</v>
      </c>
      <c r="R151">
        <v>35</v>
      </c>
      <c r="S151">
        <v>3.02</v>
      </c>
      <c r="T151">
        <v>187</v>
      </c>
      <c r="U151">
        <v>16.135000000000002</v>
      </c>
      <c r="Z151">
        <v>13607</v>
      </c>
      <c r="AA151">
        <v>1303042</v>
      </c>
      <c r="AB151">
        <v>112.432</v>
      </c>
      <c r="AC151">
        <v>1.1739999999999999</v>
      </c>
      <c r="AD151">
        <v>12646</v>
      </c>
      <c r="AE151">
        <v>1.091</v>
      </c>
      <c r="AF151">
        <v>8.9999999999999993E-3</v>
      </c>
      <c r="AG151">
        <v>111.1</v>
      </c>
      <c r="AH151" t="s">
        <v>30</v>
      </c>
      <c r="AR151">
        <v>50</v>
      </c>
      <c r="AS151">
        <v>11589616</v>
      </c>
      <c r="AT151">
        <v>375.56400000000002</v>
      </c>
      <c r="AU151">
        <v>41.8</v>
      </c>
      <c r="AV151">
        <v>18.571000000000002</v>
      </c>
      <c r="AW151">
        <v>12.849</v>
      </c>
      <c r="AX151">
        <v>42658.576000000001</v>
      </c>
      <c r="AY151">
        <v>0.2</v>
      </c>
      <c r="AZ151">
        <v>114.898</v>
      </c>
      <c r="BA151">
        <v>4.29</v>
      </c>
      <c r="BB151">
        <v>25.1</v>
      </c>
      <c r="BC151">
        <v>31.4</v>
      </c>
      <c r="BE151">
        <v>5.64</v>
      </c>
      <c r="BF151">
        <v>81.63</v>
      </c>
      <c r="BG151">
        <v>0.93100000000000005</v>
      </c>
    </row>
    <row r="152" spans="1:59" x14ac:dyDescent="0.2">
      <c r="A152" t="s">
        <v>0</v>
      </c>
      <c r="B152" t="s">
        <v>1</v>
      </c>
      <c r="C152" t="s">
        <v>2</v>
      </c>
      <c r="D152" t="s">
        <v>154</v>
      </c>
      <c r="E152">
        <v>61727</v>
      </c>
      <c r="F152">
        <v>129</v>
      </c>
      <c r="G152">
        <v>88.713999999999999</v>
      </c>
      <c r="H152">
        <v>9765</v>
      </c>
      <c r="I152">
        <v>4</v>
      </c>
      <c r="J152">
        <v>4.8570000000000002</v>
      </c>
      <c r="K152">
        <v>5326.0609999999997</v>
      </c>
      <c r="L152">
        <v>11.131</v>
      </c>
      <c r="M152">
        <v>7.6550000000000002</v>
      </c>
      <c r="N152">
        <v>842.56500000000005</v>
      </c>
      <c r="O152">
        <v>0.34499999999999997</v>
      </c>
      <c r="P152">
        <v>0.41899999999999998</v>
      </c>
      <c r="Q152">
        <v>1.04</v>
      </c>
      <c r="R152">
        <v>32</v>
      </c>
      <c r="S152">
        <v>2.7610000000000001</v>
      </c>
      <c r="T152">
        <v>168</v>
      </c>
      <c r="U152">
        <v>14.496</v>
      </c>
      <c r="Z152">
        <v>12376</v>
      </c>
      <c r="AA152">
        <v>1315418</v>
      </c>
      <c r="AB152">
        <v>113.5</v>
      </c>
      <c r="AC152">
        <v>1.0680000000000001</v>
      </c>
      <c r="AD152">
        <v>12335</v>
      </c>
      <c r="AE152">
        <v>1.0640000000000001</v>
      </c>
      <c r="AF152">
        <v>8.9999999999999993E-3</v>
      </c>
      <c r="AG152">
        <v>111.1</v>
      </c>
      <c r="AH152" t="s">
        <v>30</v>
      </c>
      <c r="AR152">
        <v>50</v>
      </c>
      <c r="AS152">
        <v>11589616</v>
      </c>
      <c r="AT152">
        <v>375.56400000000002</v>
      </c>
      <c r="AU152">
        <v>41.8</v>
      </c>
      <c r="AV152">
        <v>18.571000000000002</v>
      </c>
      <c r="AW152">
        <v>12.849</v>
      </c>
      <c r="AX152">
        <v>42658.576000000001</v>
      </c>
      <c r="AY152">
        <v>0.2</v>
      </c>
      <c r="AZ152">
        <v>114.898</v>
      </c>
      <c r="BA152">
        <v>4.29</v>
      </c>
      <c r="BB152">
        <v>25.1</v>
      </c>
      <c r="BC152">
        <v>31.4</v>
      </c>
      <c r="BE152">
        <v>5.64</v>
      </c>
      <c r="BF152">
        <v>81.63</v>
      </c>
      <c r="BG152">
        <v>0.93100000000000005</v>
      </c>
    </row>
    <row r="153" spans="1:59" x14ac:dyDescent="0.2">
      <c r="A153" t="s">
        <v>0</v>
      </c>
      <c r="B153" t="s">
        <v>1</v>
      </c>
      <c r="C153" t="s">
        <v>2</v>
      </c>
      <c r="D153" t="s">
        <v>155</v>
      </c>
      <c r="E153">
        <v>61838</v>
      </c>
      <c r="F153">
        <v>111</v>
      </c>
      <c r="G153">
        <v>89.856999999999999</v>
      </c>
      <c r="H153">
        <v>9771</v>
      </c>
      <c r="I153">
        <v>6</v>
      </c>
      <c r="J153">
        <v>5.5709999999999997</v>
      </c>
      <c r="K153">
        <v>5335.6379999999999</v>
      </c>
      <c r="L153">
        <v>9.5779999999999994</v>
      </c>
      <c r="M153">
        <v>7.7530000000000001</v>
      </c>
      <c r="N153">
        <v>843.08199999999999</v>
      </c>
      <c r="O153">
        <v>0.51800000000000002</v>
      </c>
      <c r="P153">
        <v>0.48099999999999998</v>
      </c>
      <c r="Q153">
        <v>1.06</v>
      </c>
      <c r="R153">
        <v>29</v>
      </c>
      <c r="S153">
        <v>2.5019999999999998</v>
      </c>
      <c r="T153">
        <v>170</v>
      </c>
      <c r="U153">
        <v>14.667999999999999</v>
      </c>
      <c r="Z153">
        <v>10003</v>
      </c>
      <c r="AA153">
        <v>1325421</v>
      </c>
      <c r="AB153">
        <v>114.363</v>
      </c>
      <c r="AC153">
        <v>0.86299999999999999</v>
      </c>
      <c r="AD153">
        <v>12199</v>
      </c>
      <c r="AE153">
        <v>1.0529999999999999</v>
      </c>
      <c r="AF153">
        <v>8.9999999999999993E-3</v>
      </c>
      <c r="AG153">
        <v>111.1</v>
      </c>
      <c r="AH153" t="s">
        <v>30</v>
      </c>
      <c r="AR153">
        <v>50</v>
      </c>
      <c r="AS153">
        <v>11589616</v>
      </c>
      <c r="AT153">
        <v>375.56400000000002</v>
      </c>
      <c r="AU153">
        <v>41.8</v>
      </c>
      <c r="AV153">
        <v>18.571000000000002</v>
      </c>
      <c r="AW153">
        <v>12.849</v>
      </c>
      <c r="AX153">
        <v>42658.576000000001</v>
      </c>
      <c r="AY153">
        <v>0.2</v>
      </c>
      <c r="AZ153">
        <v>114.898</v>
      </c>
      <c r="BA153">
        <v>4.29</v>
      </c>
      <c r="BB153">
        <v>25.1</v>
      </c>
      <c r="BC153">
        <v>31.4</v>
      </c>
      <c r="BE153">
        <v>5.64</v>
      </c>
      <c r="BF153">
        <v>81.63</v>
      </c>
      <c r="BG153">
        <v>0.93100000000000005</v>
      </c>
    </row>
    <row r="154" spans="1:59" x14ac:dyDescent="0.2">
      <c r="A154" t="s">
        <v>0</v>
      </c>
      <c r="B154" t="s">
        <v>1</v>
      </c>
      <c r="C154" t="s">
        <v>2</v>
      </c>
      <c r="D154" t="s">
        <v>156</v>
      </c>
      <c r="E154">
        <v>62016</v>
      </c>
      <c r="F154">
        <v>178</v>
      </c>
      <c r="G154">
        <v>103</v>
      </c>
      <c r="H154">
        <v>9771</v>
      </c>
      <c r="I154">
        <v>0</v>
      </c>
      <c r="J154">
        <v>5.5709999999999997</v>
      </c>
      <c r="K154">
        <v>5350.9970000000003</v>
      </c>
      <c r="L154">
        <v>15.359</v>
      </c>
      <c r="M154">
        <v>8.8870000000000005</v>
      </c>
      <c r="N154">
        <v>843.08199999999999</v>
      </c>
      <c r="O154">
        <v>0</v>
      </c>
      <c r="P154">
        <v>0.48099999999999998</v>
      </c>
      <c r="Q154">
        <v>1.07</v>
      </c>
      <c r="R154">
        <v>30</v>
      </c>
      <c r="S154">
        <v>2.589</v>
      </c>
      <c r="T154">
        <v>170</v>
      </c>
      <c r="U154">
        <v>14.667999999999999</v>
      </c>
      <c r="X154">
        <v>82.477999999999994</v>
      </c>
      <c r="Y154">
        <v>7.117</v>
      </c>
      <c r="Z154">
        <v>5800</v>
      </c>
      <c r="AA154">
        <v>1331221</v>
      </c>
      <c r="AB154">
        <v>114.863</v>
      </c>
      <c r="AC154">
        <v>0.5</v>
      </c>
      <c r="AD154">
        <v>12145</v>
      </c>
      <c r="AE154">
        <v>1.048</v>
      </c>
      <c r="AF154">
        <v>8.9999999999999993E-3</v>
      </c>
      <c r="AG154">
        <v>111.1</v>
      </c>
      <c r="AH154" t="s">
        <v>30</v>
      </c>
      <c r="AR154">
        <v>50</v>
      </c>
      <c r="AS154">
        <v>11589616</v>
      </c>
      <c r="AT154">
        <v>375.56400000000002</v>
      </c>
      <c r="AU154">
        <v>41.8</v>
      </c>
      <c r="AV154">
        <v>18.571000000000002</v>
      </c>
      <c r="AW154">
        <v>12.849</v>
      </c>
      <c r="AX154">
        <v>42658.576000000001</v>
      </c>
      <c r="AY154">
        <v>0.2</v>
      </c>
      <c r="AZ154">
        <v>114.898</v>
      </c>
      <c r="BA154">
        <v>4.29</v>
      </c>
      <c r="BB154">
        <v>25.1</v>
      </c>
      <c r="BC154">
        <v>31.4</v>
      </c>
      <c r="BE154">
        <v>5.64</v>
      </c>
      <c r="BF154">
        <v>81.63</v>
      </c>
      <c r="BG154">
        <v>0.93100000000000005</v>
      </c>
    </row>
    <row r="155" spans="1:59" x14ac:dyDescent="0.2">
      <c r="A155" t="s">
        <v>0</v>
      </c>
      <c r="B155" t="s">
        <v>1</v>
      </c>
      <c r="C155" t="s">
        <v>2</v>
      </c>
      <c r="D155" t="s">
        <v>157</v>
      </c>
      <c r="E155">
        <v>62058</v>
      </c>
      <c r="F155">
        <v>42</v>
      </c>
      <c r="G155">
        <v>99.570999999999998</v>
      </c>
      <c r="H155">
        <v>9774</v>
      </c>
      <c r="I155">
        <v>3</v>
      </c>
      <c r="J155">
        <v>6</v>
      </c>
      <c r="K155">
        <v>5354.6210000000001</v>
      </c>
      <c r="L155">
        <v>3.6240000000000001</v>
      </c>
      <c r="M155">
        <v>8.5909999999999993</v>
      </c>
      <c r="N155">
        <v>843.34100000000001</v>
      </c>
      <c r="O155">
        <v>0.25900000000000001</v>
      </c>
      <c r="P155">
        <v>0.51800000000000002</v>
      </c>
      <c r="Q155">
        <v>1.07</v>
      </c>
      <c r="R155">
        <v>27</v>
      </c>
      <c r="S155">
        <v>2.33</v>
      </c>
      <c r="T155">
        <v>169</v>
      </c>
      <c r="U155">
        <v>14.582000000000001</v>
      </c>
      <c r="Z155">
        <v>10721</v>
      </c>
      <c r="AA155">
        <v>1341942</v>
      </c>
      <c r="AB155">
        <v>115.788</v>
      </c>
      <c r="AC155">
        <v>0.92500000000000004</v>
      </c>
      <c r="AD155">
        <v>11963</v>
      </c>
      <c r="AE155">
        <v>1.032</v>
      </c>
      <c r="AF155">
        <v>8.9999999999999993E-3</v>
      </c>
      <c r="AG155">
        <v>111.1</v>
      </c>
      <c r="AH155" t="s">
        <v>30</v>
      </c>
      <c r="AR155">
        <v>50</v>
      </c>
      <c r="AS155">
        <v>11589616</v>
      </c>
      <c r="AT155">
        <v>375.56400000000002</v>
      </c>
      <c r="AU155">
        <v>41.8</v>
      </c>
      <c r="AV155">
        <v>18.571000000000002</v>
      </c>
      <c r="AW155">
        <v>12.849</v>
      </c>
      <c r="AX155">
        <v>42658.576000000001</v>
      </c>
      <c r="AY155">
        <v>0.2</v>
      </c>
      <c r="AZ155">
        <v>114.898</v>
      </c>
      <c r="BA155">
        <v>4.29</v>
      </c>
      <c r="BB155">
        <v>25.1</v>
      </c>
      <c r="BC155">
        <v>31.4</v>
      </c>
      <c r="BE155">
        <v>5.64</v>
      </c>
      <c r="BF155">
        <v>81.63</v>
      </c>
      <c r="BG155">
        <v>0.93100000000000005</v>
      </c>
    </row>
    <row r="156" spans="1:59" x14ac:dyDescent="0.2">
      <c r="A156" t="s">
        <v>0</v>
      </c>
      <c r="B156" t="s">
        <v>1</v>
      </c>
      <c r="C156" t="s">
        <v>2</v>
      </c>
      <c r="D156" t="s">
        <v>158</v>
      </c>
      <c r="E156">
        <v>62058</v>
      </c>
      <c r="F156">
        <v>0</v>
      </c>
      <c r="G156">
        <v>90.143000000000001</v>
      </c>
      <c r="H156">
        <v>9774</v>
      </c>
      <c r="I156">
        <v>0</v>
      </c>
      <c r="J156">
        <v>3.8570000000000002</v>
      </c>
      <c r="K156">
        <v>5354.6210000000001</v>
      </c>
      <c r="L156">
        <v>0</v>
      </c>
      <c r="M156">
        <v>7.7779999999999996</v>
      </c>
      <c r="N156">
        <v>843.34100000000001</v>
      </c>
      <c r="O156">
        <v>0</v>
      </c>
      <c r="P156">
        <v>0.33300000000000002</v>
      </c>
      <c r="Q156">
        <v>1.07</v>
      </c>
      <c r="R156">
        <v>32</v>
      </c>
      <c r="S156">
        <v>2.7610000000000001</v>
      </c>
      <c r="T156">
        <v>178</v>
      </c>
      <c r="U156">
        <v>15.359</v>
      </c>
      <c r="Z156">
        <v>13924</v>
      </c>
      <c r="AA156">
        <v>1355866</v>
      </c>
      <c r="AB156">
        <v>116.99</v>
      </c>
      <c r="AC156">
        <v>1.2010000000000001</v>
      </c>
      <c r="AD156">
        <v>11658</v>
      </c>
      <c r="AE156">
        <v>1.006</v>
      </c>
      <c r="AF156">
        <v>8.9999999999999993E-3</v>
      </c>
      <c r="AG156">
        <v>111.1</v>
      </c>
      <c r="AH156" t="s">
        <v>30</v>
      </c>
      <c r="AR156">
        <v>50</v>
      </c>
      <c r="AS156">
        <v>11589616</v>
      </c>
      <c r="AT156">
        <v>375.56400000000002</v>
      </c>
      <c r="AU156">
        <v>41.8</v>
      </c>
      <c r="AV156">
        <v>18.571000000000002</v>
      </c>
      <c r="AW156">
        <v>12.849</v>
      </c>
      <c r="AX156">
        <v>42658.576000000001</v>
      </c>
      <c r="AY156">
        <v>0.2</v>
      </c>
      <c r="AZ156">
        <v>114.898</v>
      </c>
      <c r="BA156">
        <v>4.29</v>
      </c>
      <c r="BB156">
        <v>25.1</v>
      </c>
      <c r="BC156">
        <v>31.4</v>
      </c>
      <c r="BE156">
        <v>5.64</v>
      </c>
      <c r="BF156">
        <v>81.63</v>
      </c>
      <c r="BG156">
        <v>0.93100000000000005</v>
      </c>
    </row>
    <row r="157" spans="1:59" x14ac:dyDescent="0.2">
      <c r="A157" t="s">
        <v>0</v>
      </c>
      <c r="B157" t="s">
        <v>1</v>
      </c>
      <c r="C157" t="s">
        <v>2</v>
      </c>
      <c r="D157" t="s">
        <v>159</v>
      </c>
      <c r="E157">
        <v>62123</v>
      </c>
      <c r="F157">
        <v>65</v>
      </c>
      <c r="G157">
        <v>87.713999999999999</v>
      </c>
      <c r="H157">
        <v>9776</v>
      </c>
      <c r="I157">
        <v>2</v>
      </c>
      <c r="J157">
        <v>3.1429999999999998</v>
      </c>
      <c r="K157">
        <v>5360.2290000000003</v>
      </c>
      <c r="L157">
        <v>5.6079999999999997</v>
      </c>
      <c r="M157">
        <v>7.5679999999999996</v>
      </c>
      <c r="N157">
        <v>843.51400000000001</v>
      </c>
      <c r="O157">
        <v>0.17299999999999999</v>
      </c>
      <c r="P157">
        <v>0.27100000000000002</v>
      </c>
      <c r="Q157">
        <v>1.1000000000000001</v>
      </c>
      <c r="R157">
        <v>32</v>
      </c>
      <c r="S157">
        <v>2.7610000000000001</v>
      </c>
      <c r="T157">
        <v>165</v>
      </c>
      <c r="U157">
        <v>14.237</v>
      </c>
      <c r="Z157">
        <v>13859</v>
      </c>
      <c r="AA157">
        <v>1369725</v>
      </c>
      <c r="AB157">
        <v>118.18600000000001</v>
      </c>
      <c r="AC157">
        <v>1.196</v>
      </c>
      <c r="AD157">
        <v>11470</v>
      </c>
      <c r="AE157">
        <v>0.99</v>
      </c>
      <c r="AF157">
        <v>0.01</v>
      </c>
      <c r="AG157">
        <v>100</v>
      </c>
      <c r="AH157" t="s">
        <v>30</v>
      </c>
      <c r="AR157">
        <v>50</v>
      </c>
      <c r="AS157">
        <v>11589616</v>
      </c>
      <c r="AT157">
        <v>375.56400000000002</v>
      </c>
      <c r="AU157">
        <v>41.8</v>
      </c>
      <c r="AV157">
        <v>18.571000000000002</v>
      </c>
      <c r="AW157">
        <v>12.849</v>
      </c>
      <c r="AX157">
        <v>42658.576000000001</v>
      </c>
      <c r="AY157">
        <v>0.2</v>
      </c>
      <c r="AZ157">
        <v>114.898</v>
      </c>
      <c r="BA157">
        <v>4.29</v>
      </c>
      <c r="BB157">
        <v>25.1</v>
      </c>
      <c r="BC157">
        <v>31.4</v>
      </c>
      <c r="BE157">
        <v>5.64</v>
      </c>
      <c r="BF157">
        <v>81.63</v>
      </c>
      <c r="BG157">
        <v>0.93100000000000005</v>
      </c>
    </row>
    <row r="158" spans="1:59" x14ac:dyDescent="0.2">
      <c r="A158" t="s">
        <v>0</v>
      </c>
      <c r="B158" t="s">
        <v>1</v>
      </c>
      <c r="C158" t="s">
        <v>2</v>
      </c>
      <c r="D158" t="s">
        <v>160</v>
      </c>
      <c r="E158">
        <v>62210</v>
      </c>
      <c r="F158">
        <v>87</v>
      </c>
      <c r="G158">
        <v>87.429000000000002</v>
      </c>
      <c r="H158">
        <v>9778</v>
      </c>
      <c r="I158">
        <v>2</v>
      </c>
      <c r="J158">
        <v>2.4289999999999998</v>
      </c>
      <c r="K158">
        <v>5367.7359999999999</v>
      </c>
      <c r="L158">
        <v>7.5069999999999997</v>
      </c>
      <c r="M158">
        <v>7.5439999999999996</v>
      </c>
      <c r="N158">
        <v>843.68600000000004</v>
      </c>
      <c r="O158">
        <v>0.17299999999999999</v>
      </c>
      <c r="P158">
        <v>0.21</v>
      </c>
      <c r="Q158">
        <v>1.1399999999999999</v>
      </c>
      <c r="R158">
        <v>36</v>
      </c>
      <c r="S158">
        <v>3.1059999999999999</v>
      </c>
      <c r="T158">
        <v>160</v>
      </c>
      <c r="U158">
        <v>13.805</v>
      </c>
      <c r="Z158">
        <v>12535</v>
      </c>
      <c r="AA158">
        <v>1382260</v>
      </c>
      <c r="AB158">
        <v>119.267</v>
      </c>
      <c r="AC158">
        <v>1.0820000000000001</v>
      </c>
      <c r="AD158">
        <v>11317</v>
      </c>
      <c r="AE158">
        <v>0.97599999999999998</v>
      </c>
      <c r="AF158">
        <v>0.01</v>
      </c>
      <c r="AG158">
        <v>100</v>
      </c>
      <c r="AH158" t="s">
        <v>30</v>
      </c>
      <c r="AR158">
        <v>50</v>
      </c>
      <c r="AS158">
        <v>11589616</v>
      </c>
      <c r="AT158">
        <v>375.56400000000002</v>
      </c>
      <c r="AU158">
        <v>41.8</v>
      </c>
      <c r="AV158">
        <v>18.571000000000002</v>
      </c>
      <c r="AW158">
        <v>12.849</v>
      </c>
      <c r="AX158">
        <v>42658.576000000001</v>
      </c>
      <c r="AY158">
        <v>0.2</v>
      </c>
      <c r="AZ158">
        <v>114.898</v>
      </c>
      <c r="BA158">
        <v>4.29</v>
      </c>
      <c r="BB158">
        <v>25.1</v>
      </c>
      <c r="BC158">
        <v>31.4</v>
      </c>
      <c r="BE158">
        <v>5.64</v>
      </c>
      <c r="BF158">
        <v>81.63</v>
      </c>
      <c r="BG158">
        <v>0.93100000000000005</v>
      </c>
    </row>
    <row r="159" spans="1:59" x14ac:dyDescent="0.2">
      <c r="A159" t="s">
        <v>0</v>
      </c>
      <c r="B159" t="s">
        <v>1</v>
      </c>
      <c r="C159" t="s">
        <v>2</v>
      </c>
      <c r="D159" t="s">
        <v>161</v>
      </c>
      <c r="E159">
        <v>62357</v>
      </c>
      <c r="F159">
        <v>147</v>
      </c>
      <c r="G159">
        <v>90</v>
      </c>
      <c r="H159">
        <v>9781</v>
      </c>
      <c r="I159">
        <v>3</v>
      </c>
      <c r="J159">
        <v>2.286</v>
      </c>
      <c r="K159">
        <v>5380.42</v>
      </c>
      <c r="L159">
        <v>12.683999999999999</v>
      </c>
      <c r="M159">
        <v>7.766</v>
      </c>
      <c r="N159">
        <v>843.94500000000005</v>
      </c>
      <c r="O159">
        <v>0.25900000000000001</v>
      </c>
      <c r="P159">
        <v>0.19700000000000001</v>
      </c>
      <c r="Q159">
        <v>1.21</v>
      </c>
      <c r="R159">
        <v>32</v>
      </c>
      <c r="S159">
        <v>2.7610000000000001</v>
      </c>
      <c r="T159">
        <v>143</v>
      </c>
      <c r="U159">
        <v>12.339</v>
      </c>
      <c r="Z159">
        <v>12022</v>
      </c>
      <c r="AA159">
        <v>1394282</v>
      </c>
      <c r="AB159">
        <v>120.304</v>
      </c>
      <c r="AC159">
        <v>1.0369999999999999</v>
      </c>
      <c r="AD159">
        <v>11266</v>
      </c>
      <c r="AE159">
        <v>0.97199999999999998</v>
      </c>
      <c r="AF159">
        <v>0.01</v>
      </c>
      <c r="AG159">
        <v>100</v>
      </c>
      <c r="AH159" t="s">
        <v>30</v>
      </c>
      <c r="AR159">
        <v>50</v>
      </c>
      <c r="AS159">
        <v>11589616</v>
      </c>
      <c r="AT159">
        <v>375.56400000000002</v>
      </c>
      <c r="AU159">
        <v>41.8</v>
      </c>
      <c r="AV159">
        <v>18.571000000000002</v>
      </c>
      <c r="AW159">
        <v>12.849</v>
      </c>
      <c r="AX159">
        <v>42658.576000000001</v>
      </c>
      <c r="AY159">
        <v>0.2</v>
      </c>
      <c r="AZ159">
        <v>114.898</v>
      </c>
      <c r="BA159">
        <v>4.29</v>
      </c>
      <c r="BB159">
        <v>25.1</v>
      </c>
      <c r="BC159">
        <v>31.4</v>
      </c>
      <c r="BE159">
        <v>5.64</v>
      </c>
      <c r="BF159">
        <v>81.63</v>
      </c>
      <c r="BG159">
        <v>0.93100000000000005</v>
      </c>
    </row>
    <row r="160" spans="1:59" x14ac:dyDescent="0.2">
      <c r="A160" t="s">
        <v>0</v>
      </c>
      <c r="B160" t="s">
        <v>1</v>
      </c>
      <c r="C160" t="s">
        <v>2</v>
      </c>
      <c r="D160" t="s">
        <v>162</v>
      </c>
      <c r="E160">
        <v>62469</v>
      </c>
      <c r="F160">
        <v>112</v>
      </c>
      <c r="G160">
        <v>90.143000000000001</v>
      </c>
      <c r="H160">
        <v>9782</v>
      </c>
      <c r="I160">
        <v>1</v>
      </c>
      <c r="J160">
        <v>1.571</v>
      </c>
      <c r="K160">
        <v>5390.0839999999998</v>
      </c>
      <c r="L160">
        <v>9.6639999999999997</v>
      </c>
      <c r="M160">
        <v>7.7779999999999996</v>
      </c>
      <c r="N160">
        <v>844.03099999999995</v>
      </c>
      <c r="O160">
        <v>8.5999999999999993E-2</v>
      </c>
      <c r="P160">
        <v>0.13600000000000001</v>
      </c>
      <c r="Q160">
        <v>1.26</v>
      </c>
      <c r="R160">
        <v>28</v>
      </c>
      <c r="S160">
        <v>2.4159999999999999</v>
      </c>
      <c r="T160">
        <v>132</v>
      </c>
      <c r="U160">
        <v>11.39</v>
      </c>
      <c r="Z160">
        <v>9290</v>
      </c>
      <c r="AA160">
        <v>1403572</v>
      </c>
      <c r="AB160">
        <v>121.10599999999999</v>
      </c>
      <c r="AC160">
        <v>0.80200000000000005</v>
      </c>
      <c r="AD160">
        <v>11164</v>
      </c>
      <c r="AE160">
        <v>0.96299999999999997</v>
      </c>
      <c r="AF160">
        <v>0.01</v>
      </c>
      <c r="AG160">
        <v>100</v>
      </c>
      <c r="AH160" t="s">
        <v>30</v>
      </c>
      <c r="AR160">
        <v>50</v>
      </c>
      <c r="AS160">
        <v>11589616</v>
      </c>
      <c r="AT160">
        <v>375.56400000000002</v>
      </c>
      <c r="AU160">
        <v>41.8</v>
      </c>
      <c r="AV160">
        <v>18.571000000000002</v>
      </c>
      <c r="AW160">
        <v>12.849</v>
      </c>
      <c r="AX160">
        <v>42658.576000000001</v>
      </c>
      <c r="AY160">
        <v>0.2</v>
      </c>
      <c r="AZ160">
        <v>114.898</v>
      </c>
      <c r="BA160">
        <v>4.29</v>
      </c>
      <c r="BB160">
        <v>25.1</v>
      </c>
      <c r="BC160">
        <v>31.4</v>
      </c>
      <c r="BE160">
        <v>5.64</v>
      </c>
      <c r="BF160">
        <v>81.63</v>
      </c>
      <c r="BG160">
        <v>0.93100000000000005</v>
      </c>
    </row>
    <row r="161" spans="1:59" x14ac:dyDescent="0.2">
      <c r="A161" t="s">
        <v>0</v>
      </c>
      <c r="B161" t="s">
        <v>1</v>
      </c>
      <c r="C161" t="s">
        <v>2</v>
      </c>
      <c r="D161" t="s">
        <v>163</v>
      </c>
      <c r="E161">
        <v>62707</v>
      </c>
      <c r="F161">
        <v>238</v>
      </c>
      <c r="G161">
        <v>98.713999999999999</v>
      </c>
      <c r="H161">
        <v>9782</v>
      </c>
      <c r="I161">
        <v>0</v>
      </c>
      <c r="J161">
        <v>1.571</v>
      </c>
      <c r="K161">
        <v>5410.6189999999997</v>
      </c>
      <c r="L161">
        <v>20.536000000000001</v>
      </c>
      <c r="M161">
        <v>8.5169999999999995</v>
      </c>
      <c r="N161">
        <v>844.03099999999995</v>
      </c>
      <c r="O161">
        <v>0</v>
      </c>
      <c r="P161">
        <v>0.13600000000000001</v>
      </c>
      <c r="Q161">
        <v>1.32</v>
      </c>
      <c r="R161">
        <v>27</v>
      </c>
      <c r="S161">
        <v>2.33</v>
      </c>
      <c r="T161">
        <v>130</v>
      </c>
      <c r="U161">
        <v>11.217000000000001</v>
      </c>
      <c r="X161">
        <v>71.414000000000001</v>
      </c>
      <c r="Y161">
        <v>6.1619999999999999</v>
      </c>
      <c r="Z161">
        <v>5622</v>
      </c>
      <c r="AA161">
        <v>1409194</v>
      </c>
      <c r="AB161">
        <v>121.59099999999999</v>
      </c>
      <c r="AC161">
        <v>0.48499999999999999</v>
      </c>
      <c r="AD161">
        <v>11139</v>
      </c>
      <c r="AE161">
        <v>0.96099999999999997</v>
      </c>
      <c r="AF161">
        <v>1.0999999999999999E-2</v>
      </c>
      <c r="AG161">
        <v>90.9</v>
      </c>
      <c r="AH161" t="s">
        <v>30</v>
      </c>
      <c r="AR161">
        <v>50</v>
      </c>
      <c r="AS161">
        <v>11589616</v>
      </c>
      <c r="AT161">
        <v>375.56400000000002</v>
      </c>
      <c r="AU161">
        <v>41.8</v>
      </c>
      <c r="AV161">
        <v>18.571000000000002</v>
      </c>
      <c r="AW161">
        <v>12.849</v>
      </c>
      <c r="AX161">
        <v>42658.576000000001</v>
      </c>
      <c r="AY161">
        <v>0.2</v>
      </c>
      <c r="AZ161">
        <v>114.898</v>
      </c>
      <c r="BA161">
        <v>4.29</v>
      </c>
      <c r="BB161">
        <v>25.1</v>
      </c>
      <c r="BC161">
        <v>31.4</v>
      </c>
      <c r="BE161">
        <v>5.64</v>
      </c>
      <c r="BF161">
        <v>81.63</v>
      </c>
      <c r="BG161">
        <v>0.93100000000000005</v>
      </c>
    </row>
    <row r="162" spans="1:59" x14ac:dyDescent="0.2">
      <c r="A162" t="s">
        <v>0</v>
      </c>
      <c r="B162" t="s">
        <v>1</v>
      </c>
      <c r="C162" t="s">
        <v>2</v>
      </c>
      <c r="D162" t="s">
        <v>164</v>
      </c>
      <c r="E162">
        <v>62707</v>
      </c>
      <c r="F162">
        <v>0</v>
      </c>
      <c r="G162">
        <v>92.713999999999999</v>
      </c>
      <c r="H162">
        <v>9782</v>
      </c>
      <c r="I162">
        <v>0</v>
      </c>
      <c r="J162">
        <v>1.143</v>
      </c>
      <c r="K162">
        <v>5410.6189999999997</v>
      </c>
      <c r="L162">
        <v>0</v>
      </c>
      <c r="M162">
        <v>8</v>
      </c>
      <c r="N162">
        <v>844.03099999999995</v>
      </c>
      <c r="O162">
        <v>0</v>
      </c>
      <c r="P162">
        <v>9.9000000000000005E-2</v>
      </c>
      <c r="Q162">
        <v>1.33</v>
      </c>
      <c r="R162">
        <v>23</v>
      </c>
      <c r="S162">
        <v>1.9850000000000001</v>
      </c>
      <c r="T162">
        <v>138</v>
      </c>
      <c r="U162">
        <v>11.907</v>
      </c>
      <c r="Z162">
        <v>10241</v>
      </c>
      <c r="AA162">
        <v>1419435</v>
      </c>
      <c r="AB162">
        <v>122.47499999999999</v>
      </c>
      <c r="AC162">
        <v>0.88400000000000001</v>
      </c>
      <c r="AD162">
        <v>11070</v>
      </c>
      <c r="AE162">
        <v>0.95499999999999996</v>
      </c>
      <c r="AF162">
        <v>1.0999999999999999E-2</v>
      </c>
      <c r="AG162">
        <v>90.9</v>
      </c>
      <c r="AH162" t="s">
        <v>30</v>
      </c>
      <c r="AR162">
        <v>50</v>
      </c>
      <c r="AS162">
        <v>11589616</v>
      </c>
      <c r="AT162">
        <v>375.56400000000002</v>
      </c>
      <c r="AU162">
        <v>41.8</v>
      </c>
      <c r="AV162">
        <v>18.571000000000002</v>
      </c>
      <c r="AW162">
        <v>12.849</v>
      </c>
      <c r="AX162">
        <v>42658.576000000001</v>
      </c>
      <c r="AY162">
        <v>0.2</v>
      </c>
      <c r="AZ162">
        <v>114.898</v>
      </c>
      <c r="BA162">
        <v>4.29</v>
      </c>
      <c r="BB162">
        <v>25.1</v>
      </c>
      <c r="BC162">
        <v>31.4</v>
      </c>
      <c r="BE162">
        <v>5.64</v>
      </c>
      <c r="BF162">
        <v>81.63</v>
      </c>
      <c r="BG162">
        <v>0.93100000000000005</v>
      </c>
    </row>
    <row r="163" spans="1:59" x14ac:dyDescent="0.2">
      <c r="A163" t="s">
        <v>0</v>
      </c>
      <c r="B163" t="s">
        <v>1</v>
      </c>
      <c r="C163" t="s">
        <v>2</v>
      </c>
      <c r="D163" t="s">
        <v>165</v>
      </c>
      <c r="E163">
        <v>62781</v>
      </c>
      <c r="F163">
        <v>74</v>
      </c>
      <c r="G163">
        <v>103.286</v>
      </c>
      <c r="H163">
        <v>9787</v>
      </c>
      <c r="I163">
        <v>5</v>
      </c>
      <c r="J163">
        <v>1.857</v>
      </c>
      <c r="K163">
        <v>5417.0039999999999</v>
      </c>
      <c r="L163">
        <v>6.3849999999999998</v>
      </c>
      <c r="M163">
        <v>8.9120000000000008</v>
      </c>
      <c r="N163">
        <v>844.46299999999997</v>
      </c>
      <c r="O163">
        <v>0.43099999999999999</v>
      </c>
      <c r="P163">
        <v>0.16</v>
      </c>
      <c r="Q163">
        <v>1.38</v>
      </c>
      <c r="R163">
        <v>27</v>
      </c>
      <c r="S163">
        <v>2.33</v>
      </c>
      <c r="T163">
        <v>147</v>
      </c>
      <c r="U163">
        <v>12.683999999999999</v>
      </c>
      <c r="Z163">
        <v>15070</v>
      </c>
      <c r="AA163">
        <v>1434505</v>
      </c>
      <c r="AB163">
        <v>123.77500000000001</v>
      </c>
      <c r="AC163">
        <v>1.3</v>
      </c>
      <c r="AD163">
        <v>11234</v>
      </c>
      <c r="AE163">
        <v>0.96899999999999997</v>
      </c>
      <c r="AF163">
        <v>1.2E-2</v>
      </c>
      <c r="AG163">
        <v>83.3</v>
      </c>
      <c r="AH163" t="s">
        <v>30</v>
      </c>
      <c r="AR163">
        <v>50</v>
      </c>
      <c r="AS163">
        <v>11589616</v>
      </c>
      <c r="AT163">
        <v>375.56400000000002</v>
      </c>
      <c r="AU163">
        <v>41.8</v>
      </c>
      <c r="AV163">
        <v>18.571000000000002</v>
      </c>
      <c r="AW163">
        <v>12.849</v>
      </c>
      <c r="AX163">
        <v>42658.576000000001</v>
      </c>
      <c r="AY163">
        <v>0.2</v>
      </c>
      <c r="AZ163">
        <v>114.898</v>
      </c>
      <c r="BA163">
        <v>4.29</v>
      </c>
      <c r="BB163">
        <v>25.1</v>
      </c>
      <c r="BC163">
        <v>31.4</v>
      </c>
      <c r="BE163">
        <v>5.64</v>
      </c>
      <c r="BF163">
        <v>81.63</v>
      </c>
      <c r="BG163">
        <v>0.93100000000000005</v>
      </c>
    </row>
    <row r="164" spans="1:59" x14ac:dyDescent="0.2">
      <c r="A164" t="s">
        <v>0</v>
      </c>
      <c r="B164" t="s">
        <v>1</v>
      </c>
      <c r="C164" t="s">
        <v>2</v>
      </c>
      <c r="D164" t="s">
        <v>166</v>
      </c>
      <c r="E164">
        <v>62872</v>
      </c>
      <c r="F164">
        <v>91</v>
      </c>
      <c r="G164">
        <v>107</v>
      </c>
      <c r="H164">
        <v>9788</v>
      </c>
      <c r="I164">
        <v>1</v>
      </c>
      <c r="J164">
        <v>1.714</v>
      </c>
      <c r="K164">
        <v>5424.8559999999998</v>
      </c>
      <c r="L164">
        <v>7.8520000000000003</v>
      </c>
      <c r="M164">
        <v>9.2319999999999993</v>
      </c>
      <c r="N164">
        <v>844.54899999999998</v>
      </c>
      <c r="O164">
        <v>8.5999999999999993E-2</v>
      </c>
      <c r="P164">
        <v>0.14799999999999999</v>
      </c>
      <c r="Q164">
        <v>1.44</v>
      </c>
      <c r="R164">
        <v>27</v>
      </c>
      <c r="S164">
        <v>2.33</v>
      </c>
      <c r="T164">
        <v>150</v>
      </c>
      <c r="U164">
        <v>12.943</v>
      </c>
      <c r="Z164">
        <v>16354</v>
      </c>
      <c r="AA164">
        <v>1450859</v>
      </c>
      <c r="AB164">
        <v>125.18600000000001</v>
      </c>
      <c r="AC164">
        <v>1.411</v>
      </c>
      <c r="AD164">
        <v>11591</v>
      </c>
      <c r="AE164">
        <v>1</v>
      </c>
      <c r="AF164">
        <v>1.2999999999999999E-2</v>
      </c>
      <c r="AG164">
        <v>76.900000000000006</v>
      </c>
      <c r="AH164" t="s">
        <v>30</v>
      </c>
      <c r="AR164">
        <v>50</v>
      </c>
      <c r="AS164">
        <v>11589616</v>
      </c>
      <c r="AT164">
        <v>375.56400000000002</v>
      </c>
      <c r="AU164">
        <v>41.8</v>
      </c>
      <c r="AV164">
        <v>18.571000000000002</v>
      </c>
      <c r="AW164">
        <v>12.849</v>
      </c>
      <c r="AX164">
        <v>42658.576000000001</v>
      </c>
      <c r="AY164">
        <v>0.2</v>
      </c>
      <c r="AZ164">
        <v>114.898</v>
      </c>
      <c r="BA164">
        <v>4.29</v>
      </c>
      <c r="BB164">
        <v>25.1</v>
      </c>
      <c r="BC164">
        <v>31.4</v>
      </c>
      <c r="BE164">
        <v>5.64</v>
      </c>
      <c r="BF164">
        <v>81.63</v>
      </c>
      <c r="BG164">
        <v>0.93100000000000005</v>
      </c>
    </row>
    <row r="165" spans="1:59" x14ac:dyDescent="0.2">
      <c r="A165" t="s">
        <v>0</v>
      </c>
      <c r="B165" t="s">
        <v>1</v>
      </c>
      <c r="C165" t="s">
        <v>2</v>
      </c>
      <c r="D165" t="s">
        <v>167</v>
      </c>
      <c r="E165">
        <v>63238</v>
      </c>
      <c r="F165">
        <v>366</v>
      </c>
      <c r="G165">
        <v>146.857</v>
      </c>
      <c r="H165">
        <v>9795</v>
      </c>
      <c r="I165">
        <v>7</v>
      </c>
      <c r="J165">
        <v>2.4289999999999998</v>
      </c>
      <c r="K165">
        <v>5456.4359999999997</v>
      </c>
      <c r="L165">
        <v>31.58</v>
      </c>
      <c r="M165">
        <v>12.670999999999999</v>
      </c>
      <c r="N165">
        <v>845.15300000000002</v>
      </c>
      <c r="O165">
        <v>0.60399999999999998</v>
      </c>
      <c r="P165">
        <v>0.21</v>
      </c>
      <c r="Q165">
        <v>1.51</v>
      </c>
      <c r="R165">
        <v>28</v>
      </c>
      <c r="S165">
        <v>2.4159999999999999</v>
      </c>
      <c r="T165">
        <v>147</v>
      </c>
      <c r="U165">
        <v>12.683999999999999</v>
      </c>
      <c r="Z165">
        <v>14479</v>
      </c>
      <c r="AA165">
        <v>1465338</v>
      </c>
      <c r="AB165">
        <v>126.435</v>
      </c>
      <c r="AC165">
        <v>1.2490000000000001</v>
      </c>
      <c r="AD165">
        <v>11868</v>
      </c>
      <c r="AE165">
        <v>1.024</v>
      </c>
      <c r="AF165">
        <v>1.4999999999999999E-2</v>
      </c>
      <c r="AG165">
        <v>66.7</v>
      </c>
      <c r="AH165" t="s">
        <v>30</v>
      </c>
      <c r="AR165">
        <v>50</v>
      </c>
      <c r="AS165">
        <v>11589616</v>
      </c>
      <c r="AT165">
        <v>375.56400000000002</v>
      </c>
      <c r="AU165">
        <v>41.8</v>
      </c>
      <c r="AV165">
        <v>18.571000000000002</v>
      </c>
      <c r="AW165">
        <v>12.849</v>
      </c>
      <c r="AX165">
        <v>42658.576000000001</v>
      </c>
      <c r="AY165">
        <v>0.2</v>
      </c>
      <c r="AZ165">
        <v>114.898</v>
      </c>
      <c r="BA165">
        <v>4.29</v>
      </c>
      <c r="BB165">
        <v>25.1</v>
      </c>
      <c r="BC165">
        <v>31.4</v>
      </c>
      <c r="BE165">
        <v>5.64</v>
      </c>
      <c r="BF165">
        <v>81.63</v>
      </c>
      <c r="BG165">
        <v>0.93100000000000005</v>
      </c>
    </row>
    <row r="166" spans="1:59" x14ac:dyDescent="0.2">
      <c r="A166" t="s">
        <v>0</v>
      </c>
      <c r="B166" t="s">
        <v>1</v>
      </c>
      <c r="C166" t="s">
        <v>2</v>
      </c>
      <c r="D166" t="s">
        <v>168</v>
      </c>
      <c r="E166">
        <v>63499</v>
      </c>
      <c r="F166">
        <v>261</v>
      </c>
      <c r="G166">
        <v>163.143</v>
      </c>
      <c r="H166">
        <v>9800</v>
      </c>
      <c r="I166">
        <v>5</v>
      </c>
      <c r="J166">
        <v>2.714</v>
      </c>
      <c r="K166">
        <v>5478.9560000000001</v>
      </c>
      <c r="L166">
        <v>22.52</v>
      </c>
      <c r="M166">
        <v>14.077</v>
      </c>
      <c r="N166">
        <v>845.58500000000004</v>
      </c>
      <c r="O166">
        <v>0.43099999999999999</v>
      </c>
      <c r="P166">
        <v>0.23400000000000001</v>
      </c>
      <c r="Q166">
        <v>1.51</v>
      </c>
      <c r="R166">
        <v>28</v>
      </c>
      <c r="S166">
        <v>2.4159999999999999</v>
      </c>
      <c r="T166">
        <v>145</v>
      </c>
      <c r="U166">
        <v>12.510999999999999</v>
      </c>
      <c r="Z166">
        <v>13993</v>
      </c>
      <c r="AA166">
        <v>1479331</v>
      </c>
      <c r="AB166">
        <v>127.643</v>
      </c>
      <c r="AC166">
        <v>1.2070000000000001</v>
      </c>
      <c r="AD166">
        <v>12150</v>
      </c>
      <c r="AE166">
        <v>1.048</v>
      </c>
      <c r="AF166">
        <v>1.6E-2</v>
      </c>
      <c r="AG166">
        <v>62.5</v>
      </c>
      <c r="AH166" t="s">
        <v>30</v>
      </c>
      <c r="AR166">
        <v>50</v>
      </c>
      <c r="AS166">
        <v>11589616</v>
      </c>
      <c r="AT166">
        <v>375.56400000000002</v>
      </c>
      <c r="AU166">
        <v>41.8</v>
      </c>
      <c r="AV166">
        <v>18.571000000000002</v>
      </c>
      <c r="AW166">
        <v>12.849</v>
      </c>
      <c r="AX166">
        <v>42658.576000000001</v>
      </c>
      <c r="AY166">
        <v>0.2</v>
      </c>
      <c r="AZ166">
        <v>114.898</v>
      </c>
      <c r="BA166">
        <v>4.29</v>
      </c>
      <c r="BB166">
        <v>25.1</v>
      </c>
      <c r="BC166">
        <v>31.4</v>
      </c>
      <c r="BE166">
        <v>5.64</v>
      </c>
      <c r="BF166">
        <v>81.63</v>
      </c>
      <c r="BG166">
        <v>0.93100000000000005</v>
      </c>
    </row>
    <row r="167" spans="1:59" x14ac:dyDescent="0.2">
      <c r="A167" t="s">
        <v>0</v>
      </c>
      <c r="B167" t="s">
        <v>1</v>
      </c>
      <c r="C167" t="s">
        <v>2</v>
      </c>
      <c r="D167" t="s">
        <v>169</v>
      </c>
      <c r="E167">
        <v>63706</v>
      </c>
      <c r="F167">
        <v>207</v>
      </c>
      <c r="G167">
        <v>176.714</v>
      </c>
      <c r="H167">
        <v>9800</v>
      </c>
      <c r="I167">
        <v>0</v>
      </c>
      <c r="J167">
        <v>2.5710000000000002</v>
      </c>
      <c r="K167">
        <v>5496.817</v>
      </c>
      <c r="L167">
        <v>17.861000000000001</v>
      </c>
      <c r="M167">
        <v>15.247999999999999</v>
      </c>
      <c r="N167">
        <v>845.58500000000004</v>
      </c>
      <c r="O167">
        <v>0</v>
      </c>
      <c r="P167">
        <v>0.222</v>
      </c>
      <c r="Q167">
        <v>1.5</v>
      </c>
      <c r="R167">
        <v>30</v>
      </c>
      <c r="S167">
        <v>2.589</v>
      </c>
      <c r="T167">
        <v>161</v>
      </c>
      <c r="U167">
        <v>13.891999999999999</v>
      </c>
      <c r="Z167">
        <v>10449</v>
      </c>
      <c r="AA167">
        <v>1489780</v>
      </c>
      <c r="AB167">
        <v>128.54400000000001</v>
      </c>
      <c r="AC167">
        <v>0.90200000000000002</v>
      </c>
      <c r="AD167">
        <v>12315</v>
      </c>
      <c r="AE167">
        <v>1.0629999999999999</v>
      </c>
      <c r="AF167">
        <v>1.7000000000000001E-2</v>
      </c>
      <c r="AG167">
        <v>58.8</v>
      </c>
      <c r="AH167" t="s">
        <v>30</v>
      </c>
      <c r="AR167">
        <v>50</v>
      </c>
      <c r="AS167">
        <v>11589616</v>
      </c>
      <c r="AT167">
        <v>375.56400000000002</v>
      </c>
      <c r="AU167">
        <v>41.8</v>
      </c>
      <c r="AV167">
        <v>18.571000000000002</v>
      </c>
      <c r="AW167">
        <v>12.849</v>
      </c>
      <c r="AX167">
        <v>42658.576000000001</v>
      </c>
      <c r="AY167">
        <v>0.2</v>
      </c>
      <c r="AZ167">
        <v>114.898</v>
      </c>
      <c r="BA167">
        <v>4.29</v>
      </c>
      <c r="BB167">
        <v>25.1</v>
      </c>
      <c r="BC167">
        <v>31.4</v>
      </c>
      <c r="BE167">
        <v>5.64</v>
      </c>
      <c r="BF167">
        <v>81.63</v>
      </c>
      <c r="BG167">
        <v>0.93100000000000005</v>
      </c>
    </row>
    <row r="168" spans="1:59" x14ac:dyDescent="0.2">
      <c r="A168" t="s">
        <v>0</v>
      </c>
      <c r="B168" t="s">
        <v>1</v>
      </c>
      <c r="C168" t="s">
        <v>2</v>
      </c>
      <c r="D168" t="s">
        <v>170</v>
      </c>
      <c r="E168">
        <v>63706</v>
      </c>
      <c r="F168">
        <v>0</v>
      </c>
      <c r="G168">
        <v>142.714</v>
      </c>
      <c r="H168">
        <v>9800</v>
      </c>
      <c r="I168">
        <v>0</v>
      </c>
      <c r="J168">
        <v>2.5710000000000002</v>
      </c>
      <c r="K168">
        <v>5496.817</v>
      </c>
      <c r="L168">
        <v>0</v>
      </c>
      <c r="M168">
        <v>12.314</v>
      </c>
      <c r="N168">
        <v>845.58500000000004</v>
      </c>
      <c r="O168">
        <v>0</v>
      </c>
      <c r="P168">
        <v>0.222</v>
      </c>
      <c r="Q168">
        <v>1.51</v>
      </c>
      <c r="R168">
        <v>31</v>
      </c>
      <c r="S168">
        <v>2.6749999999999998</v>
      </c>
      <c r="T168">
        <v>168</v>
      </c>
      <c r="U168">
        <v>14.496</v>
      </c>
      <c r="X168">
        <v>107.624</v>
      </c>
      <c r="Y168">
        <v>9.2859999999999996</v>
      </c>
      <c r="Z168">
        <v>6279</v>
      </c>
      <c r="AA168">
        <v>1496059</v>
      </c>
      <c r="AB168">
        <v>129.08600000000001</v>
      </c>
      <c r="AC168">
        <v>0.54200000000000004</v>
      </c>
      <c r="AD168">
        <v>12409</v>
      </c>
      <c r="AE168">
        <v>1.071</v>
      </c>
      <c r="AF168">
        <v>1.7999999999999999E-2</v>
      </c>
      <c r="AG168">
        <v>55.6</v>
      </c>
      <c r="AH168" t="s">
        <v>30</v>
      </c>
      <c r="AR168">
        <v>50</v>
      </c>
      <c r="AS168">
        <v>11589616</v>
      </c>
      <c r="AT168">
        <v>375.56400000000002</v>
      </c>
      <c r="AU168">
        <v>41.8</v>
      </c>
      <c r="AV168">
        <v>18.571000000000002</v>
      </c>
      <c r="AW168">
        <v>12.849</v>
      </c>
      <c r="AX168">
        <v>42658.576000000001</v>
      </c>
      <c r="AY168">
        <v>0.2</v>
      </c>
      <c r="AZ168">
        <v>114.898</v>
      </c>
      <c r="BA168">
        <v>4.29</v>
      </c>
      <c r="BB168">
        <v>25.1</v>
      </c>
      <c r="BC168">
        <v>31.4</v>
      </c>
      <c r="BE168">
        <v>5.64</v>
      </c>
      <c r="BF168">
        <v>81.63</v>
      </c>
      <c r="BG168">
        <v>0.93100000000000005</v>
      </c>
    </row>
    <row r="169" spans="1:59" x14ac:dyDescent="0.2">
      <c r="A169" t="s">
        <v>0</v>
      </c>
      <c r="B169" t="s">
        <v>1</v>
      </c>
      <c r="C169" t="s">
        <v>2</v>
      </c>
      <c r="D169" t="s">
        <v>171</v>
      </c>
      <c r="E169">
        <v>64094</v>
      </c>
      <c r="F169">
        <v>388</v>
      </c>
      <c r="G169">
        <v>198.143</v>
      </c>
      <c r="H169">
        <v>9805</v>
      </c>
      <c r="I169">
        <v>5</v>
      </c>
      <c r="J169">
        <v>3.286</v>
      </c>
      <c r="K169">
        <v>5530.2950000000001</v>
      </c>
      <c r="L169">
        <v>33.478000000000002</v>
      </c>
      <c r="M169">
        <v>17.097000000000001</v>
      </c>
      <c r="N169">
        <v>846.01599999999996</v>
      </c>
      <c r="O169">
        <v>0.43099999999999999</v>
      </c>
      <c r="P169">
        <v>0.28399999999999997</v>
      </c>
      <c r="Q169">
        <v>1.56</v>
      </c>
      <c r="R169">
        <v>36</v>
      </c>
      <c r="S169">
        <v>3.1059999999999999</v>
      </c>
      <c r="T169">
        <v>181</v>
      </c>
      <c r="U169">
        <v>15.617000000000001</v>
      </c>
      <c r="Z169">
        <v>11901</v>
      </c>
      <c r="AA169">
        <v>1507960</v>
      </c>
      <c r="AB169">
        <v>130.113</v>
      </c>
      <c r="AC169">
        <v>1.0269999999999999</v>
      </c>
      <c r="AD169">
        <v>12646</v>
      </c>
      <c r="AE169">
        <v>1.091</v>
      </c>
      <c r="AF169">
        <v>1.9E-2</v>
      </c>
      <c r="AG169">
        <v>52.6</v>
      </c>
      <c r="AH169" t="s">
        <v>30</v>
      </c>
      <c r="AR169">
        <v>50</v>
      </c>
      <c r="AS169">
        <v>11589616</v>
      </c>
      <c r="AT169">
        <v>375.56400000000002</v>
      </c>
      <c r="AU169">
        <v>41.8</v>
      </c>
      <c r="AV169">
        <v>18.571000000000002</v>
      </c>
      <c r="AW169">
        <v>12.849</v>
      </c>
      <c r="AX169">
        <v>42658.576000000001</v>
      </c>
      <c r="AY169">
        <v>0.2</v>
      </c>
      <c r="AZ169">
        <v>114.898</v>
      </c>
      <c r="BA169">
        <v>4.29</v>
      </c>
      <c r="BB169">
        <v>25.1</v>
      </c>
      <c r="BC169">
        <v>31.4</v>
      </c>
      <c r="BE169">
        <v>5.64</v>
      </c>
      <c r="BF169">
        <v>81.63</v>
      </c>
      <c r="BG169">
        <v>0.93100000000000005</v>
      </c>
    </row>
    <row r="170" spans="1:59" x14ac:dyDescent="0.2">
      <c r="A170" t="s">
        <v>0</v>
      </c>
      <c r="B170" t="s">
        <v>1</v>
      </c>
      <c r="C170" t="s">
        <v>2</v>
      </c>
      <c r="D170" t="s">
        <v>172</v>
      </c>
      <c r="E170">
        <v>64258</v>
      </c>
      <c r="F170">
        <v>164</v>
      </c>
      <c r="G170">
        <v>211</v>
      </c>
      <c r="H170">
        <v>9805</v>
      </c>
      <c r="I170">
        <v>0</v>
      </c>
      <c r="J170">
        <v>2.5710000000000002</v>
      </c>
      <c r="K170">
        <v>5544.4459999999999</v>
      </c>
      <c r="L170">
        <v>14.151</v>
      </c>
      <c r="M170">
        <v>18.206</v>
      </c>
      <c r="N170">
        <v>846.01599999999996</v>
      </c>
      <c r="O170">
        <v>0</v>
      </c>
      <c r="P170">
        <v>0.222</v>
      </c>
      <c r="Q170">
        <v>1.55</v>
      </c>
      <c r="R170">
        <v>33</v>
      </c>
      <c r="S170">
        <v>2.847</v>
      </c>
      <c r="T170">
        <v>172</v>
      </c>
      <c r="U170">
        <v>14.840999999999999</v>
      </c>
      <c r="Z170">
        <v>11987</v>
      </c>
      <c r="AA170">
        <v>1519947</v>
      </c>
      <c r="AB170">
        <v>131.14699999999999</v>
      </c>
      <c r="AC170">
        <v>1.034</v>
      </c>
      <c r="AD170">
        <v>12206</v>
      </c>
      <c r="AE170">
        <v>1.0529999999999999</v>
      </c>
      <c r="AF170">
        <v>2.1999999999999999E-2</v>
      </c>
      <c r="AG170">
        <v>45.5</v>
      </c>
      <c r="AH170" t="s">
        <v>30</v>
      </c>
      <c r="AR170">
        <v>50</v>
      </c>
      <c r="AS170">
        <v>11589616</v>
      </c>
      <c r="AT170">
        <v>375.56400000000002</v>
      </c>
      <c r="AU170">
        <v>41.8</v>
      </c>
      <c r="AV170">
        <v>18.571000000000002</v>
      </c>
      <c r="AW170">
        <v>12.849</v>
      </c>
      <c r="AX170">
        <v>42658.576000000001</v>
      </c>
      <c r="AY170">
        <v>0.2</v>
      </c>
      <c r="AZ170">
        <v>114.898</v>
      </c>
      <c r="BA170">
        <v>4.29</v>
      </c>
      <c r="BB170">
        <v>25.1</v>
      </c>
      <c r="BC170">
        <v>31.4</v>
      </c>
      <c r="BE170">
        <v>5.64</v>
      </c>
      <c r="BF170">
        <v>81.63</v>
      </c>
      <c r="BG170">
        <v>0.93100000000000005</v>
      </c>
    </row>
    <row r="171" spans="1:59" x14ac:dyDescent="0.2">
      <c r="A171" t="s">
        <v>0</v>
      </c>
      <c r="B171" t="s">
        <v>1</v>
      </c>
      <c r="C171" t="s">
        <v>2</v>
      </c>
      <c r="D171" t="s">
        <v>173</v>
      </c>
      <c r="E171">
        <v>64627</v>
      </c>
      <c r="F171">
        <v>369</v>
      </c>
      <c r="G171">
        <v>250.714</v>
      </c>
      <c r="H171">
        <v>9808</v>
      </c>
      <c r="I171">
        <v>3</v>
      </c>
      <c r="J171">
        <v>2.8570000000000002</v>
      </c>
      <c r="K171">
        <v>5576.2849999999999</v>
      </c>
      <c r="L171">
        <v>31.838999999999999</v>
      </c>
      <c r="M171">
        <v>21.632999999999999</v>
      </c>
      <c r="N171">
        <v>846.27499999999998</v>
      </c>
      <c r="O171">
        <v>0.25900000000000001</v>
      </c>
      <c r="P171">
        <v>0.247</v>
      </c>
      <c r="Q171">
        <v>1.55</v>
      </c>
      <c r="R171">
        <v>41</v>
      </c>
      <c r="S171">
        <v>3.5379999999999998</v>
      </c>
      <c r="T171">
        <v>191</v>
      </c>
      <c r="U171">
        <v>16.48</v>
      </c>
      <c r="Z171">
        <v>13283</v>
      </c>
      <c r="AA171">
        <v>1533230</v>
      </c>
      <c r="AB171">
        <v>132.29300000000001</v>
      </c>
      <c r="AC171">
        <v>1.1459999999999999</v>
      </c>
      <c r="AD171">
        <v>11767</v>
      </c>
      <c r="AE171">
        <v>1.0149999999999999</v>
      </c>
      <c r="AF171">
        <v>2.1999999999999999E-2</v>
      </c>
      <c r="AG171">
        <v>45.5</v>
      </c>
      <c r="AH171" t="s">
        <v>30</v>
      </c>
      <c r="AR171">
        <v>50</v>
      </c>
      <c r="AS171">
        <v>11589616</v>
      </c>
      <c r="AT171">
        <v>375.56400000000002</v>
      </c>
      <c r="AU171">
        <v>41.8</v>
      </c>
      <c r="AV171">
        <v>18.571000000000002</v>
      </c>
      <c r="AW171">
        <v>12.849</v>
      </c>
      <c r="AX171">
        <v>42658.576000000001</v>
      </c>
      <c r="AY171">
        <v>0.2</v>
      </c>
      <c r="AZ171">
        <v>114.898</v>
      </c>
      <c r="BA171">
        <v>4.29</v>
      </c>
      <c r="BB171">
        <v>25.1</v>
      </c>
      <c r="BC171">
        <v>31.4</v>
      </c>
      <c r="BE171">
        <v>5.64</v>
      </c>
      <c r="BF171">
        <v>81.63</v>
      </c>
      <c r="BG171">
        <v>0.93100000000000005</v>
      </c>
    </row>
    <row r="172" spans="1:59" x14ac:dyDescent="0.2">
      <c r="A172" t="s">
        <v>0</v>
      </c>
      <c r="B172" t="s">
        <v>1</v>
      </c>
      <c r="C172" t="s">
        <v>2</v>
      </c>
      <c r="D172" t="s">
        <v>174</v>
      </c>
      <c r="E172">
        <v>64847</v>
      </c>
      <c r="F172">
        <v>220</v>
      </c>
      <c r="G172">
        <v>229.857</v>
      </c>
      <c r="H172">
        <v>9812</v>
      </c>
      <c r="I172">
        <v>4</v>
      </c>
      <c r="J172">
        <v>2.4289999999999998</v>
      </c>
      <c r="K172">
        <v>5595.2669999999998</v>
      </c>
      <c r="L172">
        <v>18.983000000000001</v>
      </c>
      <c r="M172">
        <v>19.832999999999998</v>
      </c>
      <c r="N172">
        <v>846.62</v>
      </c>
      <c r="O172">
        <v>0.34499999999999997</v>
      </c>
      <c r="P172">
        <v>0.21</v>
      </c>
      <c r="Q172">
        <v>1.53</v>
      </c>
      <c r="R172">
        <v>40</v>
      </c>
      <c r="S172">
        <v>3.4510000000000001</v>
      </c>
      <c r="T172">
        <v>203</v>
      </c>
      <c r="U172">
        <v>17.515999999999998</v>
      </c>
      <c r="Z172">
        <v>18285</v>
      </c>
      <c r="AA172">
        <v>1551515</v>
      </c>
      <c r="AB172">
        <v>133.87100000000001</v>
      </c>
      <c r="AC172">
        <v>1.5780000000000001</v>
      </c>
      <c r="AD172">
        <v>12311</v>
      </c>
      <c r="AE172">
        <v>1.0620000000000001</v>
      </c>
      <c r="AF172">
        <v>2.1999999999999999E-2</v>
      </c>
      <c r="AG172">
        <v>45.5</v>
      </c>
      <c r="AH172" t="s">
        <v>30</v>
      </c>
      <c r="AR172">
        <v>50</v>
      </c>
      <c r="AS172">
        <v>11589616</v>
      </c>
      <c r="AT172">
        <v>375.56400000000002</v>
      </c>
      <c r="AU172">
        <v>41.8</v>
      </c>
      <c r="AV172">
        <v>18.571000000000002</v>
      </c>
      <c r="AW172">
        <v>12.849</v>
      </c>
      <c r="AX172">
        <v>42658.576000000001</v>
      </c>
      <c r="AY172">
        <v>0.2</v>
      </c>
      <c r="AZ172">
        <v>114.898</v>
      </c>
      <c r="BA172">
        <v>4.29</v>
      </c>
      <c r="BB172">
        <v>25.1</v>
      </c>
      <c r="BC172">
        <v>31.4</v>
      </c>
      <c r="BE172">
        <v>5.64</v>
      </c>
      <c r="BF172">
        <v>81.63</v>
      </c>
      <c r="BG172">
        <v>0.93100000000000005</v>
      </c>
    </row>
    <row r="173" spans="1:59" x14ac:dyDescent="0.2">
      <c r="A173" t="s">
        <v>0</v>
      </c>
      <c r="B173" t="s">
        <v>1</v>
      </c>
      <c r="C173" t="s">
        <v>2</v>
      </c>
      <c r="D173" t="s">
        <v>175</v>
      </c>
      <c r="E173">
        <v>65199</v>
      </c>
      <c r="F173">
        <v>352</v>
      </c>
      <c r="G173">
        <v>242.857</v>
      </c>
      <c r="H173">
        <v>9817</v>
      </c>
      <c r="I173">
        <v>5</v>
      </c>
      <c r="J173">
        <v>2.4289999999999998</v>
      </c>
      <c r="K173">
        <v>5625.6390000000001</v>
      </c>
      <c r="L173">
        <v>30.372</v>
      </c>
      <c r="M173">
        <v>20.954999999999998</v>
      </c>
      <c r="N173">
        <v>847.05100000000004</v>
      </c>
      <c r="O173">
        <v>0.43099999999999999</v>
      </c>
      <c r="P173">
        <v>0.21</v>
      </c>
      <c r="Q173">
        <v>1.54</v>
      </c>
      <c r="R173">
        <v>41</v>
      </c>
      <c r="S173">
        <v>3.5379999999999998</v>
      </c>
      <c r="T173">
        <v>218</v>
      </c>
      <c r="U173">
        <v>18.809999999999999</v>
      </c>
      <c r="Z173">
        <v>18678</v>
      </c>
      <c r="AA173">
        <v>1570193</v>
      </c>
      <c r="AB173">
        <v>135.483</v>
      </c>
      <c r="AC173">
        <v>1.6120000000000001</v>
      </c>
      <c r="AD173">
        <v>12980</v>
      </c>
      <c r="AE173">
        <v>1.1200000000000001</v>
      </c>
      <c r="AF173">
        <v>2.5000000000000001E-2</v>
      </c>
      <c r="AG173">
        <v>40</v>
      </c>
      <c r="AH173" t="s">
        <v>30</v>
      </c>
      <c r="AR173">
        <v>50</v>
      </c>
      <c r="AS173">
        <v>11589616</v>
      </c>
      <c r="AT173">
        <v>375.56400000000002</v>
      </c>
      <c r="AU173">
        <v>41.8</v>
      </c>
      <c r="AV173">
        <v>18.571000000000002</v>
      </c>
      <c r="AW173">
        <v>12.849</v>
      </c>
      <c r="AX173">
        <v>42658.576000000001</v>
      </c>
      <c r="AY173">
        <v>0.2</v>
      </c>
      <c r="AZ173">
        <v>114.898</v>
      </c>
      <c r="BA173">
        <v>4.29</v>
      </c>
      <c r="BB173">
        <v>25.1</v>
      </c>
      <c r="BC173">
        <v>31.4</v>
      </c>
      <c r="BE173">
        <v>5.64</v>
      </c>
      <c r="BF173">
        <v>81.63</v>
      </c>
      <c r="BG173">
        <v>0.93100000000000005</v>
      </c>
    </row>
    <row r="174" spans="1:59" x14ac:dyDescent="0.2">
      <c r="A174" t="s">
        <v>0</v>
      </c>
      <c r="B174" t="s">
        <v>1</v>
      </c>
      <c r="C174" t="s">
        <v>2</v>
      </c>
      <c r="D174" t="s">
        <v>176</v>
      </c>
      <c r="E174">
        <v>65727</v>
      </c>
      <c r="F174">
        <v>528</v>
      </c>
      <c r="G174">
        <v>288.714</v>
      </c>
      <c r="H174">
        <v>9821</v>
      </c>
      <c r="I174">
        <v>4</v>
      </c>
      <c r="J174">
        <v>3</v>
      </c>
      <c r="K174">
        <v>5671.1970000000001</v>
      </c>
      <c r="L174">
        <v>45.558</v>
      </c>
      <c r="M174">
        <v>24.911000000000001</v>
      </c>
      <c r="N174">
        <v>847.39599999999996</v>
      </c>
      <c r="O174">
        <v>0.34499999999999997</v>
      </c>
      <c r="P174">
        <v>0.25900000000000001</v>
      </c>
      <c r="Q174">
        <v>1.55</v>
      </c>
      <c r="R174">
        <v>44</v>
      </c>
      <c r="S174">
        <v>3.7970000000000002</v>
      </c>
      <c r="T174">
        <v>210</v>
      </c>
      <c r="U174">
        <v>18.12</v>
      </c>
      <c r="Z174">
        <v>14507</v>
      </c>
      <c r="AA174">
        <v>1584700</v>
      </c>
      <c r="AB174">
        <v>136.73400000000001</v>
      </c>
      <c r="AC174">
        <v>1.252</v>
      </c>
      <c r="AD174">
        <v>13560</v>
      </c>
      <c r="AE174">
        <v>1.17</v>
      </c>
      <c r="AF174">
        <v>2.4E-2</v>
      </c>
      <c r="AG174">
        <v>41.7</v>
      </c>
      <c r="AH174" t="s">
        <v>30</v>
      </c>
      <c r="AR174">
        <v>50</v>
      </c>
      <c r="AS174">
        <v>11589616</v>
      </c>
      <c r="AT174">
        <v>375.56400000000002</v>
      </c>
      <c r="AU174">
        <v>41.8</v>
      </c>
      <c r="AV174">
        <v>18.571000000000002</v>
      </c>
      <c r="AW174">
        <v>12.849</v>
      </c>
      <c r="AX174">
        <v>42658.576000000001</v>
      </c>
      <c r="AY174">
        <v>0.2</v>
      </c>
      <c r="AZ174">
        <v>114.898</v>
      </c>
      <c r="BA174">
        <v>4.29</v>
      </c>
      <c r="BB174">
        <v>25.1</v>
      </c>
      <c r="BC174">
        <v>31.4</v>
      </c>
      <c r="BE174">
        <v>5.64</v>
      </c>
      <c r="BF174">
        <v>81.63</v>
      </c>
      <c r="BG174">
        <v>0.93100000000000005</v>
      </c>
    </row>
    <row r="175" spans="1:59" x14ac:dyDescent="0.2">
      <c r="A175" t="s">
        <v>0</v>
      </c>
      <c r="B175" t="s">
        <v>1</v>
      </c>
      <c r="C175" t="s">
        <v>2</v>
      </c>
      <c r="D175" t="s">
        <v>177</v>
      </c>
      <c r="E175">
        <v>66026</v>
      </c>
      <c r="F175">
        <v>299</v>
      </c>
      <c r="G175">
        <v>331.42899999999997</v>
      </c>
      <c r="H175">
        <v>9821</v>
      </c>
      <c r="I175">
        <v>0</v>
      </c>
      <c r="J175">
        <v>3</v>
      </c>
      <c r="K175">
        <v>5696.9960000000001</v>
      </c>
      <c r="L175">
        <v>25.798999999999999</v>
      </c>
      <c r="M175">
        <v>28.597000000000001</v>
      </c>
      <c r="N175">
        <v>847.39599999999996</v>
      </c>
      <c r="O175">
        <v>0</v>
      </c>
      <c r="P175">
        <v>0.25900000000000001</v>
      </c>
      <c r="Q175">
        <v>1.55</v>
      </c>
      <c r="R175">
        <v>47</v>
      </c>
      <c r="S175">
        <v>4.0549999999999997</v>
      </c>
      <c r="T175">
        <v>211</v>
      </c>
      <c r="U175">
        <v>18.206</v>
      </c>
      <c r="X175">
        <v>153.892</v>
      </c>
      <c r="Y175">
        <v>13.278</v>
      </c>
      <c r="Z175">
        <v>10981</v>
      </c>
      <c r="AA175">
        <v>1595681</v>
      </c>
      <c r="AB175">
        <v>137.68199999999999</v>
      </c>
      <c r="AC175">
        <v>0.94699999999999995</v>
      </c>
      <c r="AD175">
        <v>14232</v>
      </c>
      <c r="AE175">
        <v>1.228</v>
      </c>
      <c r="AF175">
        <v>2.5999999999999999E-2</v>
      </c>
      <c r="AG175">
        <v>38.5</v>
      </c>
      <c r="AH175" t="s">
        <v>30</v>
      </c>
      <c r="AR175">
        <v>50</v>
      </c>
      <c r="AS175">
        <v>11589616</v>
      </c>
      <c r="AT175">
        <v>375.56400000000002</v>
      </c>
      <c r="AU175">
        <v>41.8</v>
      </c>
      <c r="AV175">
        <v>18.571000000000002</v>
      </c>
      <c r="AW175">
        <v>12.849</v>
      </c>
      <c r="AX175">
        <v>42658.576000000001</v>
      </c>
      <c r="AY175">
        <v>0.2</v>
      </c>
      <c r="AZ175">
        <v>114.898</v>
      </c>
      <c r="BA175">
        <v>4.29</v>
      </c>
      <c r="BB175">
        <v>25.1</v>
      </c>
      <c r="BC175">
        <v>31.4</v>
      </c>
      <c r="BE175">
        <v>5.64</v>
      </c>
      <c r="BF175">
        <v>81.63</v>
      </c>
      <c r="BG175">
        <v>0.93100000000000005</v>
      </c>
    </row>
    <row r="176" spans="1:59" x14ac:dyDescent="0.2">
      <c r="A176" t="s">
        <v>0</v>
      </c>
      <c r="B176" t="s">
        <v>1</v>
      </c>
      <c r="C176" t="s">
        <v>2</v>
      </c>
      <c r="D176" t="s">
        <v>178</v>
      </c>
      <c r="E176">
        <v>66428</v>
      </c>
      <c r="F176">
        <v>402</v>
      </c>
      <c r="G176">
        <v>333.42899999999997</v>
      </c>
      <c r="H176">
        <v>9822</v>
      </c>
      <c r="I176">
        <v>1</v>
      </c>
      <c r="J176">
        <v>2.4289999999999998</v>
      </c>
      <c r="K176">
        <v>5731.683</v>
      </c>
      <c r="L176">
        <v>34.686</v>
      </c>
      <c r="M176">
        <v>28.77</v>
      </c>
      <c r="N176">
        <v>847.48299999999995</v>
      </c>
      <c r="O176">
        <v>8.5999999999999993E-2</v>
      </c>
      <c r="P176">
        <v>0.21</v>
      </c>
      <c r="Q176">
        <v>1.54</v>
      </c>
      <c r="R176">
        <v>52</v>
      </c>
      <c r="S176">
        <v>4.4870000000000001</v>
      </c>
      <c r="T176">
        <v>222</v>
      </c>
      <c r="U176">
        <v>19.155000000000001</v>
      </c>
      <c r="Z176">
        <v>14560</v>
      </c>
      <c r="AA176">
        <v>1610241</v>
      </c>
      <c r="AB176">
        <v>138.93799999999999</v>
      </c>
      <c r="AC176">
        <v>1.256</v>
      </c>
      <c r="AD176">
        <v>14612</v>
      </c>
      <c r="AE176">
        <v>1.2609999999999999</v>
      </c>
      <c r="AF176">
        <v>2.5999999999999999E-2</v>
      </c>
      <c r="AG176">
        <v>38.5</v>
      </c>
      <c r="AH176" t="s">
        <v>30</v>
      </c>
      <c r="AR176">
        <v>50</v>
      </c>
      <c r="AS176">
        <v>11589616</v>
      </c>
      <c r="AT176">
        <v>375.56400000000002</v>
      </c>
      <c r="AU176">
        <v>41.8</v>
      </c>
      <c r="AV176">
        <v>18.571000000000002</v>
      </c>
      <c r="AW176">
        <v>12.849</v>
      </c>
      <c r="AX176">
        <v>42658.576000000001</v>
      </c>
      <c r="AY176">
        <v>0.2</v>
      </c>
      <c r="AZ176">
        <v>114.898</v>
      </c>
      <c r="BA176">
        <v>4.29</v>
      </c>
      <c r="BB176">
        <v>25.1</v>
      </c>
      <c r="BC176">
        <v>31.4</v>
      </c>
      <c r="BE176">
        <v>5.64</v>
      </c>
      <c r="BF176">
        <v>81.63</v>
      </c>
      <c r="BG176">
        <v>0.93100000000000005</v>
      </c>
    </row>
    <row r="177" spans="1:59" x14ac:dyDescent="0.2">
      <c r="A177" t="s">
        <v>0</v>
      </c>
      <c r="B177" t="s">
        <v>1</v>
      </c>
      <c r="C177" t="s">
        <v>2</v>
      </c>
      <c r="D177" t="s">
        <v>179</v>
      </c>
      <c r="E177">
        <v>66662</v>
      </c>
      <c r="F177">
        <v>234</v>
      </c>
      <c r="G177">
        <v>343.42899999999997</v>
      </c>
      <c r="H177">
        <v>9833</v>
      </c>
      <c r="I177">
        <v>11</v>
      </c>
      <c r="J177">
        <v>4</v>
      </c>
      <c r="K177">
        <v>5751.8729999999996</v>
      </c>
      <c r="L177">
        <v>20.190000000000001</v>
      </c>
      <c r="M177">
        <v>29.632000000000001</v>
      </c>
      <c r="N177">
        <v>848.43200000000002</v>
      </c>
      <c r="O177">
        <v>0.94899999999999995</v>
      </c>
      <c r="P177">
        <v>0.34499999999999997</v>
      </c>
      <c r="Q177">
        <v>1.53</v>
      </c>
      <c r="R177">
        <v>49</v>
      </c>
      <c r="S177">
        <v>4.2279999999999998</v>
      </c>
      <c r="T177">
        <v>232</v>
      </c>
      <c r="U177">
        <v>20.018000000000001</v>
      </c>
      <c r="Z177">
        <v>25521</v>
      </c>
      <c r="AA177">
        <v>1635762</v>
      </c>
      <c r="AB177">
        <v>141.13999999999999</v>
      </c>
      <c r="AC177">
        <v>2.202</v>
      </c>
      <c r="AD177">
        <v>16545</v>
      </c>
      <c r="AE177">
        <v>1.4279999999999999</v>
      </c>
      <c r="AF177">
        <v>2.5999999999999999E-2</v>
      </c>
      <c r="AG177">
        <v>38.5</v>
      </c>
      <c r="AH177" t="s">
        <v>30</v>
      </c>
      <c r="AR177">
        <v>52.78</v>
      </c>
      <c r="AS177">
        <v>11589616</v>
      </c>
      <c r="AT177">
        <v>375.56400000000002</v>
      </c>
      <c r="AU177">
        <v>41.8</v>
      </c>
      <c r="AV177">
        <v>18.571000000000002</v>
      </c>
      <c r="AW177">
        <v>12.849</v>
      </c>
      <c r="AX177">
        <v>42658.576000000001</v>
      </c>
      <c r="AY177">
        <v>0.2</v>
      </c>
      <c r="AZ177">
        <v>114.898</v>
      </c>
      <c r="BA177">
        <v>4.29</v>
      </c>
      <c r="BB177">
        <v>25.1</v>
      </c>
      <c r="BC177">
        <v>31.4</v>
      </c>
      <c r="BE177">
        <v>5.64</v>
      </c>
      <c r="BF177">
        <v>81.63</v>
      </c>
      <c r="BG177">
        <v>0.93100000000000005</v>
      </c>
    </row>
    <row r="178" spans="1:59" x14ac:dyDescent="0.2">
      <c r="A178" t="s">
        <v>0</v>
      </c>
      <c r="B178" t="s">
        <v>1</v>
      </c>
      <c r="C178" t="s">
        <v>2</v>
      </c>
      <c r="D178" t="s">
        <v>180</v>
      </c>
      <c r="E178">
        <v>67335</v>
      </c>
      <c r="F178">
        <v>673</v>
      </c>
      <c r="G178">
        <v>386.85700000000003</v>
      </c>
      <c r="H178">
        <v>9836</v>
      </c>
      <c r="I178">
        <v>3</v>
      </c>
      <c r="J178">
        <v>4</v>
      </c>
      <c r="K178">
        <v>5809.942</v>
      </c>
      <c r="L178">
        <v>58.069000000000003</v>
      </c>
      <c r="M178">
        <v>33.380000000000003</v>
      </c>
      <c r="N178">
        <v>848.69100000000003</v>
      </c>
      <c r="O178">
        <v>0.25900000000000001</v>
      </c>
      <c r="P178">
        <v>0.34499999999999997</v>
      </c>
      <c r="Q178">
        <v>1.52</v>
      </c>
      <c r="R178">
        <v>47</v>
      </c>
      <c r="S178">
        <v>4.0549999999999997</v>
      </c>
      <c r="T178">
        <v>263</v>
      </c>
      <c r="U178">
        <v>22.693000000000001</v>
      </c>
      <c r="Z178">
        <v>25480</v>
      </c>
      <c r="AA178">
        <v>1661242</v>
      </c>
      <c r="AB178">
        <v>143.339</v>
      </c>
      <c r="AC178">
        <v>2.1989999999999998</v>
      </c>
      <c r="AD178">
        <v>18287</v>
      </c>
      <c r="AE178">
        <v>1.5780000000000001</v>
      </c>
      <c r="AF178">
        <v>2.7E-2</v>
      </c>
      <c r="AG178">
        <v>37</v>
      </c>
      <c r="AH178" t="s">
        <v>30</v>
      </c>
      <c r="AR178">
        <v>61.11</v>
      </c>
      <c r="AS178">
        <v>11589616</v>
      </c>
      <c r="AT178">
        <v>375.56400000000002</v>
      </c>
      <c r="AU178">
        <v>41.8</v>
      </c>
      <c r="AV178">
        <v>18.571000000000002</v>
      </c>
      <c r="AW178">
        <v>12.849</v>
      </c>
      <c r="AX178">
        <v>42658.576000000001</v>
      </c>
      <c r="AY178">
        <v>0.2</v>
      </c>
      <c r="AZ178">
        <v>114.898</v>
      </c>
      <c r="BA178">
        <v>4.29</v>
      </c>
      <c r="BB178">
        <v>25.1</v>
      </c>
      <c r="BC178">
        <v>31.4</v>
      </c>
      <c r="BE178">
        <v>5.64</v>
      </c>
      <c r="BF178">
        <v>81.63</v>
      </c>
      <c r="BG178">
        <v>0.93100000000000005</v>
      </c>
    </row>
    <row r="179" spans="1:59" x14ac:dyDescent="0.2">
      <c r="A179" t="s">
        <v>0</v>
      </c>
      <c r="B179" t="s">
        <v>1</v>
      </c>
      <c r="C179" t="s">
        <v>2</v>
      </c>
      <c r="D179" t="s">
        <v>181</v>
      </c>
      <c r="E179">
        <v>68006</v>
      </c>
      <c r="F179">
        <v>671</v>
      </c>
      <c r="G179">
        <v>451.286</v>
      </c>
      <c r="H179">
        <v>9840</v>
      </c>
      <c r="I179">
        <v>4</v>
      </c>
      <c r="J179">
        <v>4</v>
      </c>
      <c r="K179">
        <v>5867.8389999999999</v>
      </c>
      <c r="L179">
        <v>57.896999999999998</v>
      </c>
      <c r="M179">
        <v>38.939</v>
      </c>
      <c r="N179">
        <v>849.03599999999994</v>
      </c>
      <c r="O179">
        <v>0.34499999999999997</v>
      </c>
      <c r="P179">
        <v>0.34499999999999997</v>
      </c>
      <c r="Q179">
        <v>1.49</v>
      </c>
      <c r="R179">
        <v>42</v>
      </c>
      <c r="S179">
        <v>3.6240000000000001</v>
      </c>
      <c r="T179">
        <v>267</v>
      </c>
      <c r="U179">
        <v>23.038</v>
      </c>
      <c r="Z179">
        <v>26134</v>
      </c>
      <c r="AA179">
        <v>1687376</v>
      </c>
      <c r="AB179">
        <v>145.59399999999999</v>
      </c>
      <c r="AC179">
        <v>2.2549999999999999</v>
      </c>
      <c r="AD179">
        <v>19409</v>
      </c>
      <c r="AE179">
        <v>1.675</v>
      </c>
      <c r="AF179">
        <v>2.9000000000000001E-2</v>
      </c>
      <c r="AG179">
        <v>34.5</v>
      </c>
      <c r="AH179" t="s">
        <v>30</v>
      </c>
      <c r="AR179">
        <v>61.11</v>
      </c>
      <c r="AS179">
        <v>11589616</v>
      </c>
      <c r="AT179">
        <v>375.56400000000002</v>
      </c>
      <c r="AU179">
        <v>41.8</v>
      </c>
      <c r="AV179">
        <v>18.571000000000002</v>
      </c>
      <c r="AW179">
        <v>12.849</v>
      </c>
      <c r="AX179">
        <v>42658.576000000001</v>
      </c>
      <c r="AY179">
        <v>0.2</v>
      </c>
      <c r="AZ179">
        <v>114.898</v>
      </c>
      <c r="BA179">
        <v>4.29</v>
      </c>
      <c r="BB179">
        <v>25.1</v>
      </c>
      <c r="BC179">
        <v>31.4</v>
      </c>
      <c r="BE179">
        <v>5.64</v>
      </c>
      <c r="BF179">
        <v>81.63</v>
      </c>
      <c r="BG179">
        <v>0.93100000000000005</v>
      </c>
    </row>
    <row r="180" spans="1:59" x14ac:dyDescent="0.2">
      <c r="A180" t="s">
        <v>0</v>
      </c>
      <c r="B180" t="s">
        <v>1</v>
      </c>
      <c r="C180" t="s">
        <v>2</v>
      </c>
      <c r="D180" t="s">
        <v>182</v>
      </c>
      <c r="E180">
        <v>68751</v>
      </c>
      <c r="F180">
        <v>745</v>
      </c>
      <c r="G180">
        <v>507.42899999999997</v>
      </c>
      <c r="H180">
        <v>9841</v>
      </c>
      <c r="I180">
        <v>1</v>
      </c>
      <c r="J180">
        <v>3.4289999999999998</v>
      </c>
      <c r="K180">
        <v>5932.1210000000001</v>
      </c>
      <c r="L180">
        <v>64.281999999999996</v>
      </c>
      <c r="M180">
        <v>43.783000000000001</v>
      </c>
      <c r="N180">
        <v>849.12199999999996</v>
      </c>
      <c r="O180">
        <v>8.5999999999999993E-2</v>
      </c>
      <c r="P180">
        <v>0.29599999999999999</v>
      </c>
      <c r="Q180">
        <v>1.45</v>
      </c>
      <c r="R180">
        <v>48</v>
      </c>
      <c r="S180">
        <v>4.1420000000000003</v>
      </c>
      <c r="T180">
        <v>253</v>
      </c>
      <c r="U180">
        <v>21.83</v>
      </c>
      <c r="Z180">
        <v>21530</v>
      </c>
      <c r="AA180">
        <v>1708906</v>
      </c>
      <c r="AB180">
        <v>147.45099999999999</v>
      </c>
      <c r="AC180">
        <v>1.8580000000000001</v>
      </c>
      <c r="AD180">
        <v>19816</v>
      </c>
      <c r="AE180">
        <v>1.71</v>
      </c>
      <c r="AF180">
        <v>2.9000000000000001E-2</v>
      </c>
      <c r="AG180">
        <v>34.5</v>
      </c>
      <c r="AH180" t="s">
        <v>30</v>
      </c>
      <c r="AR180">
        <v>61.11</v>
      </c>
      <c r="AS180">
        <v>11589616</v>
      </c>
      <c r="AT180">
        <v>375.56400000000002</v>
      </c>
      <c r="AU180">
        <v>41.8</v>
      </c>
      <c r="AV180">
        <v>18.571000000000002</v>
      </c>
      <c r="AW180">
        <v>12.849</v>
      </c>
      <c r="AX180">
        <v>42658.576000000001</v>
      </c>
      <c r="AY180">
        <v>0.2</v>
      </c>
      <c r="AZ180">
        <v>114.898</v>
      </c>
      <c r="BA180">
        <v>4.29</v>
      </c>
      <c r="BB180">
        <v>25.1</v>
      </c>
      <c r="BC180">
        <v>31.4</v>
      </c>
      <c r="BE180">
        <v>5.64</v>
      </c>
      <c r="BF180">
        <v>81.63</v>
      </c>
      <c r="BG180">
        <v>0.93100000000000005</v>
      </c>
    </row>
    <row r="181" spans="1:59" x14ac:dyDescent="0.2">
      <c r="A181" t="s">
        <v>0</v>
      </c>
      <c r="B181" t="s">
        <v>1</v>
      </c>
      <c r="C181" t="s">
        <v>2</v>
      </c>
      <c r="D181" t="s">
        <v>183</v>
      </c>
      <c r="E181">
        <v>69402</v>
      </c>
      <c r="F181">
        <v>651</v>
      </c>
      <c r="G181">
        <v>525</v>
      </c>
      <c r="H181">
        <v>9845</v>
      </c>
      <c r="I181">
        <v>4</v>
      </c>
      <c r="J181">
        <v>3.4289999999999998</v>
      </c>
      <c r="K181">
        <v>5988.2920000000004</v>
      </c>
      <c r="L181">
        <v>56.170999999999999</v>
      </c>
      <c r="M181">
        <v>45.298999999999999</v>
      </c>
      <c r="N181">
        <v>849.46699999999998</v>
      </c>
      <c r="O181">
        <v>0.34499999999999997</v>
      </c>
      <c r="P181">
        <v>0.29599999999999999</v>
      </c>
      <c r="Q181">
        <v>1.41</v>
      </c>
      <c r="R181">
        <v>56</v>
      </c>
      <c r="S181">
        <v>4.8319999999999999</v>
      </c>
      <c r="T181">
        <v>259</v>
      </c>
      <c r="U181">
        <v>22.347999999999999</v>
      </c>
      <c r="Z181">
        <v>20418</v>
      </c>
      <c r="AA181">
        <v>1729324</v>
      </c>
      <c r="AB181">
        <v>149.21299999999999</v>
      </c>
      <c r="AC181">
        <v>1.762</v>
      </c>
      <c r="AD181">
        <v>20661</v>
      </c>
      <c r="AE181">
        <v>1.7829999999999999</v>
      </c>
      <c r="AF181">
        <v>2.9000000000000001E-2</v>
      </c>
      <c r="AG181">
        <v>34.5</v>
      </c>
      <c r="AH181" t="s">
        <v>30</v>
      </c>
      <c r="AR181">
        <v>61.11</v>
      </c>
      <c r="AS181">
        <v>11589616</v>
      </c>
      <c r="AT181">
        <v>375.56400000000002</v>
      </c>
      <c r="AU181">
        <v>41.8</v>
      </c>
      <c r="AV181">
        <v>18.571000000000002</v>
      </c>
      <c r="AW181">
        <v>12.849</v>
      </c>
      <c r="AX181">
        <v>42658.576000000001</v>
      </c>
      <c r="AY181">
        <v>0.2</v>
      </c>
      <c r="AZ181">
        <v>114.898</v>
      </c>
      <c r="BA181">
        <v>4.29</v>
      </c>
      <c r="BB181">
        <v>25.1</v>
      </c>
      <c r="BC181">
        <v>31.4</v>
      </c>
      <c r="BE181">
        <v>5.64</v>
      </c>
      <c r="BF181">
        <v>81.63</v>
      </c>
      <c r="BG181">
        <v>0.93100000000000005</v>
      </c>
    </row>
    <row r="182" spans="1:59" x14ac:dyDescent="0.2">
      <c r="A182" t="s">
        <v>0</v>
      </c>
      <c r="B182" t="s">
        <v>1</v>
      </c>
      <c r="C182" t="s">
        <v>2</v>
      </c>
      <c r="D182" t="s">
        <v>184</v>
      </c>
      <c r="E182">
        <v>69849</v>
      </c>
      <c r="F182">
        <v>447</v>
      </c>
      <c r="G182">
        <v>546.14300000000003</v>
      </c>
      <c r="H182">
        <v>9845</v>
      </c>
      <c r="I182">
        <v>0</v>
      </c>
      <c r="J182">
        <v>3.4289999999999998</v>
      </c>
      <c r="K182">
        <v>6026.8609999999999</v>
      </c>
      <c r="L182">
        <v>38.569000000000003</v>
      </c>
      <c r="M182">
        <v>47.122999999999998</v>
      </c>
      <c r="N182">
        <v>849.46699999999998</v>
      </c>
      <c r="O182">
        <v>0</v>
      </c>
      <c r="P182">
        <v>0.29599999999999999</v>
      </c>
      <c r="Q182">
        <v>1.36</v>
      </c>
      <c r="R182">
        <v>58</v>
      </c>
      <c r="S182">
        <v>5.0039999999999996</v>
      </c>
      <c r="T182">
        <v>271</v>
      </c>
      <c r="U182">
        <v>23.382999999999999</v>
      </c>
      <c r="X182">
        <v>212.23</v>
      </c>
      <c r="Y182">
        <v>18.312000000000001</v>
      </c>
      <c r="Z182">
        <v>11695</v>
      </c>
      <c r="AA182">
        <v>1741019</v>
      </c>
      <c r="AB182">
        <v>150.22200000000001</v>
      </c>
      <c r="AC182">
        <v>1.0089999999999999</v>
      </c>
      <c r="AD182">
        <v>20763</v>
      </c>
      <c r="AE182">
        <v>1.792</v>
      </c>
      <c r="AF182">
        <v>0.03</v>
      </c>
      <c r="AG182">
        <v>33.299999999999997</v>
      </c>
      <c r="AH182" t="s">
        <v>30</v>
      </c>
      <c r="AR182">
        <v>61.11</v>
      </c>
      <c r="AS182">
        <v>11589616</v>
      </c>
      <c r="AT182">
        <v>375.56400000000002</v>
      </c>
      <c r="AU182">
        <v>41.8</v>
      </c>
      <c r="AV182">
        <v>18.571000000000002</v>
      </c>
      <c r="AW182">
        <v>12.849</v>
      </c>
      <c r="AX182">
        <v>42658.576000000001</v>
      </c>
      <c r="AY182">
        <v>0.2</v>
      </c>
      <c r="AZ182">
        <v>114.898</v>
      </c>
      <c r="BA182">
        <v>4.29</v>
      </c>
      <c r="BB182">
        <v>25.1</v>
      </c>
      <c r="BC182">
        <v>31.4</v>
      </c>
      <c r="BE182">
        <v>5.64</v>
      </c>
      <c r="BF182">
        <v>81.63</v>
      </c>
      <c r="BG182">
        <v>0.93100000000000005</v>
      </c>
    </row>
    <row r="183" spans="1:59" x14ac:dyDescent="0.2">
      <c r="A183" t="s">
        <v>0</v>
      </c>
      <c r="B183" t="s">
        <v>1</v>
      </c>
      <c r="C183" t="s">
        <v>2</v>
      </c>
      <c r="D183" t="s">
        <v>185</v>
      </c>
      <c r="E183">
        <v>70314</v>
      </c>
      <c r="F183">
        <v>465</v>
      </c>
      <c r="G183">
        <v>555.14300000000003</v>
      </c>
      <c r="H183">
        <v>9850</v>
      </c>
      <c r="I183">
        <v>5</v>
      </c>
      <c r="J183">
        <v>4</v>
      </c>
      <c r="K183">
        <v>6066.9830000000002</v>
      </c>
      <c r="L183">
        <v>40.122</v>
      </c>
      <c r="M183">
        <v>47.9</v>
      </c>
      <c r="N183">
        <v>849.899</v>
      </c>
      <c r="O183">
        <v>0.43099999999999999</v>
      </c>
      <c r="P183">
        <v>0.34499999999999997</v>
      </c>
      <c r="Q183">
        <v>1.33</v>
      </c>
      <c r="R183">
        <v>54</v>
      </c>
      <c r="S183">
        <v>4.6589999999999998</v>
      </c>
      <c r="T183">
        <v>290</v>
      </c>
      <c r="U183">
        <v>25.021999999999998</v>
      </c>
      <c r="Z183">
        <v>16827</v>
      </c>
      <c r="AA183">
        <v>1757846</v>
      </c>
      <c r="AB183">
        <v>151.67400000000001</v>
      </c>
      <c r="AC183">
        <v>1.452</v>
      </c>
      <c r="AD183">
        <v>21086</v>
      </c>
      <c r="AE183">
        <v>1.819</v>
      </c>
      <c r="AF183">
        <v>0.03</v>
      </c>
      <c r="AG183">
        <v>33.299999999999997</v>
      </c>
      <c r="AH183" t="s">
        <v>30</v>
      </c>
      <c r="AR183">
        <v>61.11</v>
      </c>
      <c r="AS183">
        <v>11589616</v>
      </c>
      <c r="AT183">
        <v>375.56400000000002</v>
      </c>
      <c r="AU183">
        <v>41.8</v>
      </c>
      <c r="AV183">
        <v>18.571000000000002</v>
      </c>
      <c r="AW183">
        <v>12.849</v>
      </c>
      <c r="AX183">
        <v>42658.576000000001</v>
      </c>
      <c r="AY183">
        <v>0.2</v>
      </c>
      <c r="AZ183">
        <v>114.898</v>
      </c>
      <c r="BA183">
        <v>4.29</v>
      </c>
      <c r="BB183">
        <v>25.1</v>
      </c>
      <c r="BC183">
        <v>31.4</v>
      </c>
      <c r="BE183">
        <v>5.64</v>
      </c>
      <c r="BF183">
        <v>81.63</v>
      </c>
      <c r="BG183">
        <v>0.93100000000000005</v>
      </c>
    </row>
    <row r="184" spans="1:59" x14ac:dyDescent="0.2">
      <c r="A184" t="s">
        <v>0</v>
      </c>
      <c r="B184" t="s">
        <v>1</v>
      </c>
      <c r="C184" t="s">
        <v>2</v>
      </c>
      <c r="D184" t="s">
        <v>186</v>
      </c>
      <c r="E184">
        <v>70648</v>
      </c>
      <c r="F184">
        <v>334</v>
      </c>
      <c r="G184">
        <v>569.42899999999997</v>
      </c>
      <c r="H184">
        <v>9852</v>
      </c>
      <c r="I184">
        <v>2</v>
      </c>
      <c r="J184">
        <v>2.714</v>
      </c>
      <c r="K184">
        <v>6095.8019999999997</v>
      </c>
      <c r="L184">
        <v>28.818999999999999</v>
      </c>
      <c r="M184">
        <v>49.133000000000003</v>
      </c>
      <c r="N184">
        <v>850.07100000000003</v>
      </c>
      <c r="O184">
        <v>0.17299999999999999</v>
      </c>
      <c r="P184">
        <v>0.23400000000000001</v>
      </c>
      <c r="Q184">
        <v>1.3</v>
      </c>
      <c r="R184">
        <v>63</v>
      </c>
      <c r="S184">
        <v>5.4359999999999999</v>
      </c>
      <c r="T184">
        <v>265</v>
      </c>
      <c r="U184">
        <v>22.864999999999998</v>
      </c>
      <c r="Z184">
        <v>25451</v>
      </c>
      <c r="AA184">
        <v>1783297</v>
      </c>
      <c r="AB184">
        <v>153.87</v>
      </c>
      <c r="AC184">
        <v>2.1960000000000002</v>
      </c>
      <c r="AD184">
        <v>21076</v>
      </c>
      <c r="AE184">
        <v>1.819</v>
      </c>
      <c r="AF184">
        <v>0.03</v>
      </c>
      <c r="AG184">
        <v>33.299999999999997</v>
      </c>
      <c r="AH184" t="s">
        <v>30</v>
      </c>
      <c r="AR184">
        <v>61.11</v>
      </c>
      <c r="AS184">
        <v>11589616</v>
      </c>
      <c r="AT184">
        <v>375.56400000000002</v>
      </c>
      <c r="AU184">
        <v>41.8</v>
      </c>
      <c r="AV184">
        <v>18.571000000000002</v>
      </c>
      <c r="AW184">
        <v>12.849</v>
      </c>
      <c r="AX184">
        <v>42658.576000000001</v>
      </c>
      <c r="AY184">
        <v>0.2</v>
      </c>
      <c r="AZ184">
        <v>114.898</v>
      </c>
      <c r="BA184">
        <v>4.29</v>
      </c>
      <c r="BB184">
        <v>25.1</v>
      </c>
      <c r="BC184">
        <v>31.4</v>
      </c>
      <c r="BE184">
        <v>5.64</v>
      </c>
      <c r="BF184">
        <v>81.63</v>
      </c>
      <c r="BG184">
        <v>0.93100000000000005</v>
      </c>
    </row>
    <row r="185" spans="1:59" x14ac:dyDescent="0.2">
      <c r="A185" t="s">
        <v>0</v>
      </c>
      <c r="B185" t="s">
        <v>1</v>
      </c>
      <c r="C185" t="s">
        <v>2</v>
      </c>
      <c r="D185" t="s">
        <v>187</v>
      </c>
      <c r="E185">
        <v>71158</v>
      </c>
      <c r="F185">
        <v>510</v>
      </c>
      <c r="G185">
        <v>546.14300000000003</v>
      </c>
      <c r="H185">
        <v>9859</v>
      </c>
      <c r="I185">
        <v>7</v>
      </c>
      <c r="J185">
        <v>3.286</v>
      </c>
      <c r="K185">
        <v>6139.8069999999998</v>
      </c>
      <c r="L185">
        <v>44.005000000000003</v>
      </c>
      <c r="M185">
        <v>47.122999999999998</v>
      </c>
      <c r="N185">
        <v>850.67499999999995</v>
      </c>
      <c r="O185">
        <v>0.60399999999999998</v>
      </c>
      <c r="P185">
        <v>0.28399999999999997</v>
      </c>
      <c r="Q185">
        <v>1.27</v>
      </c>
      <c r="R185">
        <v>61</v>
      </c>
      <c r="S185">
        <v>5.2629999999999999</v>
      </c>
      <c r="T185">
        <v>293</v>
      </c>
      <c r="U185">
        <v>25.280999999999999</v>
      </c>
      <c r="Z185">
        <v>26379</v>
      </c>
      <c r="AA185">
        <v>1809676</v>
      </c>
      <c r="AB185">
        <v>156.14599999999999</v>
      </c>
      <c r="AC185">
        <v>2.2759999999999998</v>
      </c>
      <c r="AD185">
        <v>21205</v>
      </c>
      <c r="AE185">
        <v>1.83</v>
      </c>
      <c r="AF185">
        <v>3.1E-2</v>
      </c>
      <c r="AG185">
        <v>32.299999999999997</v>
      </c>
      <c r="AH185" t="s">
        <v>30</v>
      </c>
      <c r="AR185">
        <v>61.11</v>
      </c>
      <c r="AS185">
        <v>11589616</v>
      </c>
      <c r="AT185">
        <v>375.56400000000002</v>
      </c>
      <c r="AU185">
        <v>41.8</v>
      </c>
      <c r="AV185">
        <v>18.571000000000002</v>
      </c>
      <c r="AW185">
        <v>12.849</v>
      </c>
      <c r="AX185">
        <v>42658.576000000001</v>
      </c>
      <c r="AY185">
        <v>0.2</v>
      </c>
      <c r="AZ185">
        <v>114.898</v>
      </c>
      <c r="BA185">
        <v>4.29</v>
      </c>
      <c r="BB185">
        <v>25.1</v>
      </c>
      <c r="BC185">
        <v>31.4</v>
      </c>
      <c r="BE185">
        <v>5.64</v>
      </c>
      <c r="BF185">
        <v>81.63</v>
      </c>
      <c r="BG185">
        <v>0.93100000000000005</v>
      </c>
    </row>
    <row r="186" spans="1:59" x14ac:dyDescent="0.2">
      <c r="A186" t="s">
        <v>0</v>
      </c>
      <c r="B186" t="s">
        <v>1</v>
      </c>
      <c r="C186" t="s">
        <v>2</v>
      </c>
      <c r="D186" t="s">
        <v>188</v>
      </c>
      <c r="E186">
        <v>72016</v>
      </c>
      <c r="F186">
        <v>858</v>
      </c>
      <c r="G186">
        <v>572.85699999999997</v>
      </c>
      <c r="H186">
        <v>9861</v>
      </c>
      <c r="I186">
        <v>2</v>
      </c>
      <c r="J186">
        <v>3</v>
      </c>
      <c r="K186">
        <v>6213.8379999999997</v>
      </c>
      <c r="L186">
        <v>74.031999999999996</v>
      </c>
      <c r="M186">
        <v>49.427999999999997</v>
      </c>
      <c r="N186">
        <v>850.84799999999996</v>
      </c>
      <c r="O186">
        <v>0.17299999999999999</v>
      </c>
      <c r="P186">
        <v>0.25900000000000001</v>
      </c>
      <c r="Q186">
        <v>1.25</v>
      </c>
      <c r="R186">
        <v>65</v>
      </c>
      <c r="S186">
        <v>5.6079999999999997</v>
      </c>
      <c r="T186">
        <v>278</v>
      </c>
      <c r="U186">
        <v>23.986999999999998</v>
      </c>
      <c r="Z186">
        <v>23195</v>
      </c>
      <c r="AA186">
        <v>1832871</v>
      </c>
      <c r="AB186">
        <v>158.148</v>
      </c>
      <c r="AC186">
        <v>2.0009999999999999</v>
      </c>
      <c r="AD186">
        <v>20785</v>
      </c>
      <c r="AE186">
        <v>1.7929999999999999</v>
      </c>
      <c r="AF186">
        <v>3.2000000000000001E-2</v>
      </c>
      <c r="AG186">
        <v>31.2</v>
      </c>
      <c r="AH186" t="s">
        <v>30</v>
      </c>
      <c r="AR186">
        <v>61.11</v>
      </c>
      <c r="AS186">
        <v>11589616</v>
      </c>
      <c r="AT186">
        <v>375.56400000000002</v>
      </c>
      <c r="AU186">
        <v>41.8</v>
      </c>
      <c r="AV186">
        <v>18.571000000000002</v>
      </c>
      <c r="AW186">
        <v>12.849</v>
      </c>
      <c r="AX186">
        <v>42658.576000000001</v>
      </c>
      <c r="AY186">
        <v>0.2</v>
      </c>
      <c r="AZ186">
        <v>114.898</v>
      </c>
      <c r="BA186">
        <v>4.29</v>
      </c>
      <c r="BB186">
        <v>25.1</v>
      </c>
      <c r="BC186">
        <v>31.4</v>
      </c>
      <c r="BE186">
        <v>5.64</v>
      </c>
      <c r="BF186">
        <v>81.63</v>
      </c>
      <c r="BG186">
        <v>0.93100000000000005</v>
      </c>
    </row>
    <row r="187" spans="1:59" x14ac:dyDescent="0.2">
      <c r="A187" t="s">
        <v>0</v>
      </c>
      <c r="B187" t="s">
        <v>1</v>
      </c>
      <c r="C187" t="s">
        <v>2</v>
      </c>
      <c r="D187" t="s">
        <v>189</v>
      </c>
      <c r="E187">
        <v>72784</v>
      </c>
      <c r="F187">
        <v>768</v>
      </c>
      <c r="G187">
        <v>576.14300000000003</v>
      </c>
      <c r="H187">
        <v>9866</v>
      </c>
      <c r="I187">
        <v>5</v>
      </c>
      <c r="J187">
        <v>3.5710000000000002</v>
      </c>
      <c r="K187">
        <v>6280.1049999999996</v>
      </c>
      <c r="L187">
        <v>66.266000000000005</v>
      </c>
      <c r="M187">
        <v>49.712000000000003</v>
      </c>
      <c r="N187">
        <v>851.279</v>
      </c>
      <c r="O187">
        <v>0.43099999999999999</v>
      </c>
      <c r="P187">
        <v>0.308</v>
      </c>
      <c r="Q187">
        <v>1.22</v>
      </c>
      <c r="R187">
        <v>69</v>
      </c>
      <c r="S187">
        <v>5.9539999999999997</v>
      </c>
      <c r="T187">
        <v>285</v>
      </c>
      <c r="U187">
        <v>24.591000000000001</v>
      </c>
      <c r="Z187">
        <v>22826</v>
      </c>
      <c r="AA187">
        <v>1855697</v>
      </c>
      <c r="AB187">
        <v>160.11699999999999</v>
      </c>
      <c r="AC187">
        <v>1.97</v>
      </c>
      <c r="AD187">
        <v>20970</v>
      </c>
      <c r="AE187">
        <v>1.8089999999999999</v>
      </c>
      <c r="AF187">
        <v>3.3000000000000002E-2</v>
      </c>
      <c r="AG187">
        <v>30.3</v>
      </c>
      <c r="AH187" t="s">
        <v>30</v>
      </c>
      <c r="AR187">
        <v>57.41</v>
      </c>
      <c r="AS187">
        <v>11589616</v>
      </c>
      <c r="AT187">
        <v>375.56400000000002</v>
      </c>
      <c r="AU187">
        <v>41.8</v>
      </c>
      <c r="AV187">
        <v>18.571000000000002</v>
      </c>
      <c r="AW187">
        <v>12.849</v>
      </c>
      <c r="AX187">
        <v>42658.576000000001</v>
      </c>
      <c r="AY187">
        <v>0.2</v>
      </c>
      <c r="AZ187">
        <v>114.898</v>
      </c>
      <c r="BA187">
        <v>4.29</v>
      </c>
      <c r="BB187">
        <v>25.1</v>
      </c>
      <c r="BC187">
        <v>31.4</v>
      </c>
      <c r="BE187">
        <v>5.64</v>
      </c>
      <c r="BF187">
        <v>81.63</v>
      </c>
      <c r="BG187">
        <v>0.93100000000000005</v>
      </c>
    </row>
    <row r="188" spans="1:59" x14ac:dyDescent="0.2">
      <c r="A188" t="s">
        <v>0</v>
      </c>
      <c r="B188" t="s">
        <v>1</v>
      </c>
      <c r="C188" t="s">
        <v>2</v>
      </c>
      <c r="D188" t="s">
        <v>190</v>
      </c>
      <c r="E188">
        <v>73401</v>
      </c>
      <c r="F188">
        <v>617</v>
      </c>
      <c r="G188">
        <v>571.28599999999994</v>
      </c>
      <c r="H188">
        <v>9870</v>
      </c>
      <c r="I188">
        <v>4</v>
      </c>
      <c r="J188">
        <v>3.5710000000000002</v>
      </c>
      <c r="K188">
        <v>6333.3419999999996</v>
      </c>
      <c r="L188">
        <v>53.237000000000002</v>
      </c>
      <c r="M188">
        <v>49.292999999999999</v>
      </c>
      <c r="N188">
        <v>851.62400000000002</v>
      </c>
      <c r="O188">
        <v>0.34499999999999997</v>
      </c>
      <c r="P188">
        <v>0.308</v>
      </c>
      <c r="Q188">
        <v>1.2</v>
      </c>
      <c r="R188">
        <v>67</v>
      </c>
      <c r="S188">
        <v>5.7809999999999997</v>
      </c>
      <c r="T188">
        <v>281</v>
      </c>
      <c r="U188">
        <v>24.245999999999999</v>
      </c>
      <c r="Z188">
        <v>16668</v>
      </c>
      <c r="AA188">
        <v>1872365</v>
      </c>
      <c r="AB188">
        <v>161.55500000000001</v>
      </c>
      <c r="AC188">
        <v>1.4379999999999999</v>
      </c>
      <c r="AD188">
        <v>20434</v>
      </c>
      <c r="AE188">
        <v>1.7629999999999999</v>
      </c>
      <c r="AF188">
        <v>3.5000000000000003E-2</v>
      </c>
      <c r="AG188">
        <v>28.6</v>
      </c>
      <c r="AH188" t="s">
        <v>30</v>
      </c>
      <c r="AR188">
        <v>57.41</v>
      </c>
      <c r="AS188">
        <v>11589616</v>
      </c>
      <c r="AT188">
        <v>375.56400000000002</v>
      </c>
      <c r="AU188">
        <v>41.8</v>
      </c>
      <c r="AV188">
        <v>18.571000000000002</v>
      </c>
      <c r="AW188">
        <v>12.849</v>
      </c>
      <c r="AX188">
        <v>42658.576000000001</v>
      </c>
      <c r="AY188">
        <v>0.2</v>
      </c>
      <c r="AZ188">
        <v>114.898</v>
      </c>
      <c r="BA188">
        <v>4.29</v>
      </c>
      <c r="BB188">
        <v>25.1</v>
      </c>
      <c r="BC188">
        <v>31.4</v>
      </c>
      <c r="BE188">
        <v>5.64</v>
      </c>
      <c r="BF188">
        <v>81.63</v>
      </c>
      <c r="BG188">
        <v>0.93100000000000005</v>
      </c>
    </row>
    <row r="189" spans="1:59" x14ac:dyDescent="0.2">
      <c r="A189" t="s">
        <v>0</v>
      </c>
      <c r="B189" t="s">
        <v>1</v>
      </c>
      <c r="C189" t="s">
        <v>2</v>
      </c>
      <c r="D189" t="s">
        <v>191</v>
      </c>
      <c r="E189">
        <v>74152</v>
      </c>
      <c r="F189">
        <v>751</v>
      </c>
      <c r="G189">
        <v>614.71400000000006</v>
      </c>
      <c r="H189">
        <v>9872</v>
      </c>
      <c r="I189">
        <v>2</v>
      </c>
      <c r="J189">
        <v>3.8570000000000002</v>
      </c>
      <c r="K189">
        <v>6398.1409999999996</v>
      </c>
      <c r="L189">
        <v>64.799000000000007</v>
      </c>
      <c r="M189">
        <v>53.04</v>
      </c>
      <c r="N189">
        <v>851.79700000000003</v>
      </c>
      <c r="O189">
        <v>0.17299999999999999</v>
      </c>
      <c r="P189">
        <v>0.33300000000000002</v>
      </c>
      <c r="Q189">
        <v>1.18</v>
      </c>
      <c r="R189">
        <v>69</v>
      </c>
      <c r="S189">
        <v>5.9539999999999997</v>
      </c>
      <c r="T189">
        <v>285</v>
      </c>
      <c r="U189">
        <v>24.591000000000001</v>
      </c>
      <c r="X189">
        <v>227.31800000000001</v>
      </c>
      <c r="Y189">
        <v>19.614000000000001</v>
      </c>
      <c r="Z189">
        <v>9956</v>
      </c>
      <c r="AA189">
        <v>1882321</v>
      </c>
      <c r="AB189">
        <v>162.41399999999999</v>
      </c>
      <c r="AC189">
        <v>0.85899999999999999</v>
      </c>
      <c r="AD189">
        <v>20186</v>
      </c>
      <c r="AE189">
        <v>1.742</v>
      </c>
      <c r="AF189">
        <v>3.5999999999999997E-2</v>
      </c>
      <c r="AG189">
        <v>27.8</v>
      </c>
      <c r="AH189" t="s">
        <v>30</v>
      </c>
      <c r="AR189">
        <v>62.96</v>
      </c>
      <c r="AS189">
        <v>11589616</v>
      </c>
      <c r="AT189">
        <v>375.56400000000002</v>
      </c>
      <c r="AU189">
        <v>41.8</v>
      </c>
      <c r="AV189">
        <v>18.571000000000002</v>
      </c>
      <c r="AW189">
        <v>12.849</v>
      </c>
      <c r="AX189">
        <v>42658.576000000001</v>
      </c>
      <c r="AY189">
        <v>0.2</v>
      </c>
      <c r="AZ189">
        <v>114.898</v>
      </c>
      <c r="BA189">
        <v>4.29</v>
      </c>
      <c r="BB189">
        <v>25.1</v>
      </c>
      <c r="BC189">
        <v>31.4</v>
      </c>
      <c r="BE189">
        <v>5.64</v>
      </c>
      <c r="BF189">
        <v>81.63</v>
      </c>
      <c r="BG189">
        <v>0.93100000000000005</v>
      </c>
    </row>
    <row r="190" spans="1:59" x14ac:dyDescent="0.2">
      <c r="A190" t="s">
        <v>0</v>
      </c>
      <c r="B190" t="s">
        <v>1</v>
      </c>
      <c r="C190" t="s">
        <v>2</v>
      </c>
      <c r="D190" t="s">
        <v>192</v>
      </c>
      <c r="E190">
        <v>74620</v>
      </c>
      <c r="F190">
        <v>468</v>
      </c>
      <c r="G190">
        <v>615.14300000000003</v>
      </c>
      <c r="H190">
        <v>9879</v>
      </c>
      <c r="I190">
        <v>7</v>
      </c>
      <c r="J190">
        <v>4.1429999999999998</v>
      </c>
      <c r="K190">
        <v>6438.5219999999999</v>
      </c>
      <c r="L190">
        <v>40.381</v>
      </c>
      <c r="M190">
        <v>53.076999999999998</v>
      </c>
      <c r="N190">
        <v>852.40099999999995</v>
      </c>
      <c r="O190">
        <v>0.60399999999999998</v>
      </c>
      <c r="P190">
        <v>0.35699999999999998</v>
      </c>
      <c r="Q190">
        <v>1.1599999999999999</v>
      </c>
      <c r="R190">
        <v>73</v>
      </c>
      <c r="S190">
        <v>6.2990000000000004</v>
      </c>
      <c r="T190">
        <v>312</v>
      </c>
      <c r="U190">
        <v>26.920999999999999</v>
      </c>
      <c r="Z190">
        <v>17036</v>
      </c>
      <c r="AA190">
        <v>1899357</v>
      </c>
      <c r="AB190">
        <v>163.88399999999999</v>
      </c>
      <c r="AC190">
        <v>1.47</v>
      </c>
      <c r="AD190">
        <v>20216</v>
      </c>
      <c r="AE190">
        <v>1.744</v>
      </c>
      <c r="AF190">
        <v>3.5999999999999997E-2</v>
      </c>
      <c r="AG190">
        <v>27.8</v>
      </c>
      <c r="AH190" t="s">
        <v>30</v>
      </c>
      <c r="AR190">
        <v>62.96</v>
      </c>
      <c r="AS190">
        <v>11589616</v>
      </c>
      <c r="AT190">
        <v>375.56400000000002</v>
      </c>
      <c r="AU190">
        <v>41.8</v>
      </c>
      <c r="AV190">
        <v>18.571000000000002</v>
      </c>
      <c r="AW190">
        <v>12.849</v>
      </c>
      <c r="AX190">
        <v>42658.576000000001</v>
      </c>
      <c r="AY190">
        <v>0.2</v>
      </c>
      <c r="AZ190">
        <v>114.898</v>
      </c>
      <c r="BA190">
        <v>4.29</v>
      </c>
      <c r="BB190">
        <v>25.1</v>
      </c>
      <c r="BC190">
        <v>31.4</v>
      </c>
      <c r="BE190">
        <v>5.64</v>
      </c>
      <c r="BF190">
        <v>81.63</v>
      </c>
      <c r="BG190">
        <v>0.93100000000000005</v>
      </c>
    </row>
    <row r="191" spans="1:59" x14ac:dyDescent="0.2">
      <c r="A191" t="s">
        <v>0</v>
      </c>
      <c r="B191" t="s">
        <v>1</v>
      </c>
      <c r="C191" t="s">
        <v>2</v>
      </c>
      <c r="D191" t="s">
        <v>193</v>
      </c>
      <c r="E191">
        <v>75008</v>
      </c>
      <c r="F191">
        <v>388</v>
      </c>
      <c r="G191">
        <v>622.85699999999997</v>
      </c>
      <c r="H191">
        <v>9885</v>
      </c>
      <c r="I191">
        <v>6</v>
      </c>
      <c r="J191">
        <v>4.7140000000000004</v>
      </c>
      <c r="K191">
        <v>6472</v>
      </c>
      <c r="L191">
        <v>33.478000000000002</v>
      </c>
      <c r="M191">
        <v>53.743000000000002</v>
      </c>
      <c r="N191">
        <v>852.91899999999998</v>
      </c>
      <c r="O191">
        <v>0.51800000000000002</v>
      </c>
      <c r="P191">
        <v>0.40699999999999997</v>
      </c>
      <c r="Q191">
        <v>1.1200000000000001</v>
      </c>
      <c r="R191">
        <v>77</v>
      </c>
      <c r="S191">
        <v>6.6440000000000001</v>
      </c>
      <c r="T191">
        <v>307</v>
      </c>
      <c r="U191">
        <v>26.489000000000001</v>
      </c>
      <c r="Z191">
        <v>25658</v>
      </c>
      <c r="AA191">
        <v>1925015</v>
      </c>
      <c r="AB191">
        <v>166.09800000000001</v>
      </c>
      <c r="AC191">
        <v>2.214</v>
      </c>
      <c r="AD191">
        <v>20245</v>
      </c>
      <c r="AE191">
        <v>1.7470000000000001</v>
      </c>
      <c r="AF191">
        <v>3.6999999999999998E-2</v>
      </c>
      <c r="AG191">
        <v>27</v>
      </c>
      <c r="AH191" t="s">
        <v>30</v>
      </c>
      <c r="AR191">
        <v>62.96</v>
      </c>
      <c r="AS191">
        <v>11589616</v>
      </c>
      <c r="AT191">
        <v>375.56400000000002</v>
      </c>
      <c r="AU191">
        <v>41.8</v>
      </c>
      <c r="AV191">
        <v>18.571000000000002</v>
      </c>
      <c r="AW191">
        <v>12.849</v>
      </c>
      <c r="AX191">
        <v>42658.576000000001</v>
      </c>
      <c r="AY191">
        <v>0.2</v>
      </c>
      <c r="AZ191">
        <v>114.898</v>
      </c>
      <c r="BA191">
        <v>4.29</v>
      </c>
      <c r="BB191">
        <v>25.1</v>
      </c>
      <c r="BC191">
        <v>31.4</v>
      </c>
      <c r="BE191">
        <v>5.64</v>
      </c>
      <c r="BF191">
        <v>81.63</v>
      </c>
      <c r="BG191">
        <v>0.93100000000000005</v>
      </c>
    </row>
    <row r="192" spans="1:59" x14ac:dyDescent="0.2">
      <c r="A192" t="s">
        <v>0</v>
      </c>
      <c r="B192" t="s">
        <v>1</v>
      </c>
      <c r="C192" t="s">
        <v>2</v>
      </c>
      <c r="D192" t="s">
        <v>194</v>
      </c>
      <c r="E192">
        <v>75647</v>
      </c>
      <c r="F192">
        <v>639</v>
      </c>
      <c r="G192">
        <v>641.28599999999994</v>
      </c>
      <c r="H192">
        <v>9900</v>
      </c>
      <c r="I192">
        <v>15</v>
      </c>
      <c r="J192">
        <v>5.8570000000000002</v>
      </c>
      <c r="K192">
        <v>6527.1360000000004</v>
      </c>
      <c r="L192">
        <v>55.136000000000003</v>
      </c>
      <c r="M192">
        <v>55.332999999999998</v>
      </c>
      <c r="N192">
        <v>854.21299999999997</v>
      </c>
      <c r="O192">
        <v>1.294</v>
      </c>
      <c r="P192">
        <v>0.505</v>
      </c>
      <c r="Q192">
        <v>1.0900000000000001</v>
      </c>
      <c r="R192">
        <v>76</v>
      </c>
      <c r="S192">
        <v>6.5579999999999998</v>
      </c>
      <c r="T192">
        <v>301</v>
      </c>
      <c r="U192">
        <v>25.972000000000001</v>
      </c>
      <c r="Z192">
        <v>22073</v>
      </c>
      <c r="AA192">
        <v>1947088</v>
      </c>
      <c r="AB192">
        <v>168.00299999999999</v>
      </c>
      <c r="AC192">
        <v>1.905</v>
      </c>
      <c r="AD192">
        <v>19630</v>
      </c>
      <c r="AE192">
        <v>1.694</v>
      </c>
      <c r="AF192">
        <v>3.6999999999999998E-2</v>
      </c>
      <c r="AG192">
        <v>27</v>
      </c>
      <c r="AH192" t="s">
        <v>30</v>
      </c>
      <c r="AR192">
        <v>58.33</v>
      </c>
      <c r="AS192">
        <v>11589616</v>
      </c>
      <c r="AT192">
        <v>375.56400000000002</v>
      </c>
      <c r="AU192">
        <v>41.8</v>
      </c>
      <c r="AV192">
        <v>18.571000000000002</v>
      </c>
      <c r="AW192">
        <v>12.849</v>
      </c>
      <c r="AX192">
        <v>42658.576000000001</v>
      </c>
      <c r="AY192">
        <v>0.2</v>
      </c>
      <c r="AZ192">
        <v>114.898</v>
      </c>
      <c r="BA192">
        <v>4.29</v>
      </c>
      <c r="BB192">
        <v>25.1</v>
      </c>
      <c r="BC192">
        <v>31.4</v>
      </c>
      <c r="BE192">
        <v>5.64</v>
      </c>
      <c r="BF192">
        <v>81.63</v>
      </c>
      <c r="BG192">
        <v>0.93100000000000005</v>
      </c>
    </row>
    <row r="193" spans="1:59" x14ac:dyDescent="0.2">
      <c r="A193" t="s">
        <v>0</v>
      </c>
      <c r="B193" t="s">
        <v>1</v>
      </c>
      <c r="C193" t="s">
        <v>2</v>
      </c>
      <c r="D193" t="s">
        <v>195</v>
      </c>
      <c r="E193">
        <v>76191</v>
      </c>
      <c r="F193">
        <v>544</v>
      </c>
      <c r="G193">
        <v>596.42899999999997</v>
      </c>
      <c r="H193">
        <v>9916</v>
      </c>
      <c r="I193">
        <v>16</v>
      </c>
      <c r="J193">
        <v>7.8570000000000002</v>
      </c>
      <c r="K193">
        <v>6574.0749999999998</v>
      </c>
      <c r="L193">
        <v>46.939</v>
      </c>
      <c r="M193">
        <v>51.462000000000003</v>
      </c>
      <c r="N193">
        <v>855.59299999999996</v>
      </c>
      <c r="O193">
        <v>1.381</v>
      </c>
      <c r="P193">
        <v>0.67800000000000005</v>
      </c>
      <c r="Q193">
        <v>1.07</v>
      </c>
      <c r="R193">
        <v>74</v>
      </c>
      <c r="S193">
        <v>6.3849999999999998</v>
      </c>
      <c r="T193">
        <v>309</v>
      </c>
      <c r="U193">
        <v>26.661999999999999</v>
      </c>
      <c r="Z193">
        <v>21859</v>
      </c>
      <c r="AA193">
        <v>1968947</v>
      </c>
      <c r="AB193">
        <v>169.88900000000001</v>
      </c>
      <c r="AC193">
        <v>1.8859999999999999</v>
      </c>
      <c r="AD193">
        <v>19439</v>
      </c>
      <c r="AE193">
        <v>1.677</v>
      </c>
      <c r="AF193">
        <v>3.6999999999999998E-2</v>
      </c>
      <c r="AG193">
        <v>27</v>
      </c>
      <c r="AH193" t="s">
        <v>30</v>
      </c>
      <c r="AR193">
        <v>58.33</v>
      </c>
      <c r="AS193">
        <v>11589616</v>
      </c>
      <c r="AT193">
        <v>375.56400000000002</v>
      </c>
      <c r="AU193">
        <v>41.8</v>
      </c>
      <c r="AV193">
        <v>18.571000000000002</v>
      </c>
      <c r="AW193">
        <v>12.849</v>
      </c>
      <c r="AX193">
        <v>42658.576000000001</v>
      </c>
      <c r="AY193">
        <v>0.2</v>
      </c>
      <c r="AZ193">
        <v>114.898</v>
      </c>
      <c r="BA193">
        <v>4.29</v>
      </c>
      <c r="BB193">
        <v>25.1</v>
      </c>
      <c r="BC193">
        <v>31.4</v>
      </c>
      <c r="BE193">
        <v>5.64</v>
      </c>
      <c r="BF193">
        <v>81.63</v>
      </c>
      <c r="BG193">
        <v>0.93100000000000005</v>
      </c>
    </row>
    <row r="194" spans="1:59" x14ac:dyDescent="0.2">
      <c r="A194" t="s">
        <v>0</v>
      </c>
      <c r="B194" t="s">
        <v>1</v>
      </c>
      <c r="C194" t="s">
        <v>2</v>
      </c>
      <c r="D194" t="s">
        <v>196</v>
      </c>
      <c r="E194">
        <v>77113</v>
      </c>
      <c r="F194">
        <v>922</v>
      </c>
      <c r="G194">
        <v>618.42899999999997</v>
      </c>
      <c r="H194">
        <v>9924</v>
      </c>
      <c r="I194">
        <v>8</v>
      </c>
      <c r="J194">
        <v>8.2859999999999996</v>
      </c>
      <c r="K194">
        <v>6653.6289999999999</v>
      </c>
      <c r="L194">
        <v>79.554000000000002</v>
      </c>
      <c r="M194">
        <v>53.360999999999997</v>
      </c>
      <c r="N194">
        <v>856.28399999999999</v>
      </c>
      <c r="O194">
        <v>0.69</v>
      </c>
      <c r="P194">
        <v>0.71499999999999997</v>
      </c>
      <c r="Q194">
        <v>1.06</v>
      </c>
      <c r="R194">
        <v>80</v>
      </c>
      <c r="S194">
        <v>6.9029999999999996</v>
      </c>
      <c r="T194">
        <v>312</v>
      </c>
      <c r="U194">
        <v>26.920999999999999</v>
      </c>
      <c r="Z194">
        <v>18676</v>
      </c>
      <c r="AA194">
        <v>1987623</v>
      </c>
      <c r="AB194">
        <v>171.5</v>
      </c>
      <c r="AC194">
        <v>1.611</v>
      </c>
      <c r="AD194">
        <v>18847</v>
      </c>
      <c r="AE194">
        <v>1.6259999999999999</v>
      </c>
      <c r="AF194">
        <v>3.6999999999999998E-2</v>
      </c>
      <c r="AG194">
        <v>27</v>
      </c>
      <c r="AH194" t="s">
        <v>30</v>
      </c>
      <c r="AR194">
        <v>58.33</v>
      </c>
      <c r="AS194">
        <v>11589616</v>
      </c>
      <c r="AT194">
        <v>375.56400000000002</v>
      </c>
      <c r="AU194">
        <v>41.8</v>
      </c>
      <c r="AV194">
        <v>18.571000000000002</v>
      </c>
      <c r="AW194">
        <v>12.849</v>
      </c>
      <c r="AX194">
        <v>42658.576000000001</v>
      </c>
      <c r="AY194">
        <v>0.2</v>
      </c>
      <c r="AZ194">
        <v>114.898</v>
      </c>
      <c r="BA194">
        <v>4.29</v>
      </c>
      <c r="BB194">
        <v>25.1</v>
      </c>
      <c r="BC194">
        <v>31.4</v>
      </c>
      <c r="BE194">
        <v>5.64</v>
      </c>
      <c r="BF194">
        <v>81.63</v>
      </c>
      <c r="BG194">
        <v>0.93100000000000005</v>
      </c>
    </row>
    <row r="195" spans="1:59" x14ac:dyDescent="0.2">
      <c r="A195" t="s">
        <v>0</v>
      </c>
      <c r="B195" t="s">
        <v>1</v>
      </c>
      <c r="C195" t="s">
        <v>2</v>
      </c>
      <c r="D195" t="s">
        <v>197</v>
      </c>
      <c r="E195">
        <v>77869</v>
      </c>
      <c r="F195">
        <v>756</v>
      </c>
      <c r="G195">
        <v>638.28599999999994</v>
      </c>
      <c r="H195">
        <v>9935</v>
      </c>
      <c r="I195">
        <v>11</v>
      </c>
      <c r="J195">
        <v>9.2859999999999996</v>
      </c>
      <c r="K195">
        <v>6718.8590000000004</v>
      </c>
      <c r="L195">
        <v>65.230999999999995</v>
      </c>
      <c r="M195">
        <v>55.073999999999998</v>
      </c>
      <c r="N195">
        <v>857.23299999999995</v>
      </c>
      <c r="O195">
        <v>0.94899999999999995</v>
      </c>
      <c r="P195">
        <v>0.80100000000000005</v>
      </c>
      <c r="Q195">
        <v>1.04</v>
      </c>
      <c r="R195">
        <v>82</v>
      </c>
      <c r="S195">
        <v>7.0750000000000002</v>
      </c>
      <c r="T195">
        <v>309</v>
      </c>
      <c r="U195">
        <v>26.661999999999999</v>
      </c>
      <c r="Z195">
        <v>12981</v>
      </c>
      <c r="AA195">
        <v>2000604</v>
      </c>
      <c r="AB195">
        <v>172.62</v>
      </c>
      <c r="AC195">
        <v>1.1200000000000001</v>
      </c>
      <c r="AD195">
        <v>18320</v>
      </c>
      <c r="AE195">
        <v>1.581</v>
      </c>
      <c r="AF195">
        <v>3.5000000000000003E-2</v>
      </c>
      <c r="AG195">
        <v>28.6</v>
      </c>
      <c r="AH195" t="s">
        <v>30</v>
      </c>
      <c r="AR195">
        <v>58.33</v>
      </c>
      <c r="AS195">
        <v>11589616</v>
      </c>
      <c r="AT195">
        <v>375.56400000000002</v>
      </c>
      <c r="AU195">
        <v>41.8</v>
      </c>
      <c r="AV195">
        <v>18.571000000000002</v>
      </c>
      <c r="AW195">
        <v>12.849</v>
      </c>
      <c r="AX195">
        <v>42658.576000000001</v>
      </c>
      <c r="AY195">
        <v>0.2</v>
      </c>
      <c r="AZ195">
        <v>114.898</v>
      </c>
      <c r="BA195">
        <v>4.29</v>
      </c>
      <c r="BB195">
        <v>25.1</v>
      </c>
      <c r="BC195">
        <v>31.4</v>
      </c>
      <c r="BE195">
        <v>5.64</v>
      </c>
      <c r="BF195">
        <v>81.63</v>
      </c>
      <c r="BG195">
        <v>0.93100000000000005</v>
      </c>
    </row>
    <row r="196" spans="1:59" x14ac:dyDescent="0.2">
      <c r="A196" t="s">
        <v>0</v>
      </c>
      <c r="B196" t="s">
        <v>1</v>
      </c>
      <c r="C196" t="s">
        <v>2</v>
      </c>
      <c r="D196" t="s">
        <v>198</v>
      </c>
      <c r="E196">
        <v>78323</v>
      </c>
      <c r="F196">
        <v>454</v>
      </c>
      <c r="G196">
        <v>595.85699999999997</v>
      </c>
      <c r="H196">
        <v>9939</v>
      </c>
      <c r="I196">
        <v>4</v>
      </c>
      <c r="J196">
        <v>9.5709999999999997</v>
      </c>
      <c r="K196">
        <v>6758.0320000000002</v>
      </c>
      <c r="L196">
        <v>39.173000000000002</v>
      </c>
      <c r="M196">
        <v>51.412999999999997</v>
      </c>
      <c r="N196">
        <v>857.57799999999997</v>
      </c>
      <c r="O196">
        <v>0.34499999999999997</v>
      </c>
      <c r="P196">
        <v>0.82599999999999996</v>
      </c>
      <c r="Q196">
        <v>1.02</v>
      </c>
      <c r="R196">
        <v>86</v>
      </c>
      <c r="S196">
        <v>7.42</v>
      </c>
      <c r="T196">
        <v>337</v>
      </c>
      <c r="U196">
        <v>29.077999999999999</v>
      </c>
      <c r="X196">
        <v>280.62700000000001</v>
      </c>
      <c r="Y196">
        <v>24.213999999999999</v>
      </c>
      <c r="Z196">
        <v>8932</v>
      </c>
      <c r="AA196">
        <v>2009536</v>
      </c>
      <c r="AB196">
        <v>173.39099999999999</v>
      </c>
      <c r="AC196">
        <v>0.77100000000000002</v>
      </c>
      <c r="AD196">
        <v>18174</v>
      </c>
      <c r="AE196">
        <v>1.5680000000000001</v>
      </c>
      <c r="AF196">
        <v>3.4000000000000002E-2</v>
      </c>
      <c r="AG196">
        <v>29.4</v>
      </c>
      <c r="AH196" t="s">
        <v>30</v>
      </c>
      <c r="AR196">
        <v>58.33</v>
      </c>
      <c r="AS196">
        <v>11589616</v>
      </c>
      <c r="AT196">
        <v>375.56400000000002</v>
      </c>
      <c r="AU196">
        <v>41.8</v>
      </c>
      <c r="AV196">
        <v>18.571000000000002</v>
      </c>
      <c r="AW196">
        <v>12.849</v>
      </c>
      <c r="AX196">
        <v>42658.576000000001</v>
      </c>
      <c r="AY196">
        <v>0.2</v>
      </c>
      <c r="AZ196">
        <v>114.898</v>
      </c>
      <c r="BA196">
        <v>4.29</v>
      </c>
      <c r="BB196">
        <v>25.1</v>
      </c>
      <c r="BC196">
        <v>31.4</v>
      </c>
      <c r="BE196">
        <v>5.64</v>
      </c>
      <c r="BF196">
        <v>81.63</v>
      </c>
      <c r="BG196">
        <v>0.93100000000000005</v>
      </c>
    </row>
    <row r="197" spans="1:59" x14ac:dyDescent="0.2">
      <c r="A197" t="s">
        <v>0</v>
      </c>
      <c r="B197" t="s">
        <v>1</v>
      </c>
      <c r="C197" t="s">
        <v>2</v>
      </c>
      <c r="D197" t="s">
        <v>199</v>
      </c>
      <c r="E197">
        <v>78534</v>
      </c>
      <c r="F197">
        <v>211</v>
      </c>
      <c r="G197">
        <v>559.14300000000003</v>
      </c>
      <c r="H197">
        <v>9944</v>
      </c>
      <c r="I197">
        <v>5</v>
      </c>
      <c r="J197">
        <v>9.2859999999999996</v>
      </c>
      <c r="K197">
        <v>6776.2380000000003</v>
      </c>
      <c r="L197">
        <v>18.206</v>
      </c>
      <c r="M197">
        <v>48.244999999999997</v>
      </c>
      <c r="N197">
        <v>858.00900000000001</v>
      </c>
      <c r="O197">
        <v>0.43099999999999999</v>
      </c>
      <c r="P197">
        <v>0.80100000000000005</v>
      </c>
      <c r="Q197">
        <v>1</v>
      </c>
      <c r="R197">
        <v>91</v>
      </c>
      <c r="S197">
        <v>7.8520000000000003</v>
      </c>
      <c r="T197">
        <v>341</v>
      </c>
      <c r="U197">
        <v>29.422999999999998</v>
      </c>
      <c r="Z197">
        <v>17998</v>
      </c>
      <c r="AA197">
        <v>2027534</v>
      </c>
      <c r="AB197">
        <v>174.94399999999999</v>
      </c>
      <c r="AC197">
        <v>1.5529999999999999</v>
      </c>
      <c r="AD197">
        <v>18311</v>
      </c>
      <c r="AE197">
        <v>1.58</v>
      </c>
      <c r="AF197">
        <v>3.4000000000000002E-2</v>
      </c>
      <c r="AG197">
        <v>29.4</v>
      </c>
      <c r="AH197" t="s">
        <v>30</v>
      </c>
      <c r="AR197">
        <v>58.33</v>
      </c>
      <c r="AS197">
        <v>11589616</v>
      </c>
      <c r="AT197">
        <v>375.56400000000002</v>
      </c>
      <c r="AU197">
        <v>41.8</v>
      </c>
      <c r="AV197">
        <v>18.571000000000002</v>
      </c>
      <c r="AW197">
        <v>12.849</v>
      </c>
      <c r="AX197">
        <v>42658.576000000001</v>
      </c>
      <c r="AY197">
        <v>0.2</v>
      </c>
      <c r="AZ197">
        <v>114.898</v>
      </c>
      <c r="BA197">
        <v>4.29</v>
      </c>
      <c r="BB197">
        <v>25.1</v>
      </c>
      <c r="BC197">
        <v>31.4</v>
      </c>
      <c r="BE197">
        <v>5.64</v>
      </c>
      <c r="BF197">
        <v>81.63</v>
      </c>
      <c r="BG197">
        <v>0.93100000000000005</v>
      </c>
    </row>
    <row r="198" spans="1:59" x14ac:dyDescent="0.2">
      <c r="A198" t="s">
        <v>0</v>
      </c>
      <c r="B198" t="s">
        <v>1</v>
      </c>
      <c r="C198" t="s">
        <v>2</v>
      </c>
      <c r="D198" t="s">
        <v>200</v>
      </c>
      <c r="E198">
        <v>78897</v>
      </c>
      <c r="F198">
        <v>363</v>
      </c>
      <c r="G198">
        <v>555.57100000000003</v>
      </c>
      <c r="H198">
        <v>9959</v>
      </c>
      <c r="I198">
        <v>15</v>
      </c>
      <c r="J198">
        <v>10.571</v>
      </c>
      <c r="K198">
        <v>6807.5590000000002</v>
      </c>
      <c r="L198">
        <v>31.321000000000002</v>
      </c>
      <c r="M198">
        <v>47.936999999999998</v>
      </c>
      <c r="N198">
        <v>859.30399999999997</v>
      </c>
      <c r="O198">
        <v>1.294</v>
      </c>
      <c r="P198">
        <v>0.91200000000000003</v>
      </c>
      <c r="Q198">
        <v>0.99</v>
      </c>
      <c r="R198">
        <v>89</v>
      </c>
      <c r="S198">
        <v>7.6790000000000003</v>
      </c>
      <c r="T198">
        <v>335</v>
      </c>
      <c r="U198">
        <v>28.905000000000001</v>
      </c>
      <c r="Z198">
        <v>27111</v>
      </c>
      <c r="AA198">
        <v>2054645</v>
      </c>
      <c r="AB198">
        <v>177.28299999999999</v>
      </c>
      <c r="AC198">
        <v>2.339</v>
      </c>
      <c r="AD198">
        <v>18519</v>
      </c>
      <c r="AE198">
        <v>1.5980000000000001</v>
      </c>
      <c r="AF198">
        <v>3.2000000000000001E-2</v>
      </c>
      <c r="AG198">
        <v>31.2</v>
      </c>
      <c r="AH198" t="s">
        <v>30</v>
      </c>
      <c r="AR198">
        <v>58.33</v>
      </c>
      <c r="AS198">
        <v>11589616</v>
      </c>
      <c r="AT198">
        <v>375.56400000000002</v>
      </c>
      <c r="AU198">
        <v>41.8</v>
      </c>
      <c r="AV198">
        <v>18.571000000000002</v>
      </c>
      <c r="AW198">
        <v>12.849</v>
      </c>
      <c r="AX198">
        <v>42658.576000000001</v>
      </c>
      <c r="AY198">
        <v>0.2</v>
      </c>
      <c r="AZ198">
        <v>114.898</v>
      </c>
      <c r="BA198">
        <v>4.29</v>
      </c>
      <c r="BB198">
        <v>25.1</v>
      </c>
      <c r="BC198">
        <v>31.4</v>
      </c>
      <c r="BE198">
        <v>5.64</v>
      </c>
      <c r="BF198">
        <v>81.63</v>
      </c>
      <c r="BG198">
        <v>0.93100000000000005</v>
      </c>
    </row>
    <row r="199" spans="1:59" x14ac:dyDescent="0.2">
      <c r="A199" t="s">
        <v>0</v>
      </c>
      <c r="B199" t="s">
        <v>1</v>
      </c>
      <c r="C199" t="s">
        <v>2</v>
      </c>
      <c r="D199" t="s">
        <v>201</v>
      </c>
      <c r="E199">
        <v>79479</v>
      </c>
      <c r="F199">
        <v>582</v>
      </c>
      <c r="G199">
        <v>547.42899999999997</v>
      </c>
      <c r="H199">
        <v>9969</v>
      </c>
      <c r="I199">
        <v>10</v>
      </c>
      <c r="J199">
        <v>9.8569999999999993</v>
      </c>
      <c r="K199">
        <v>6857.777</v>
      </c>
      <c r="L199">
        <v>50.216999999999999</v>
      </c>
      <c r="M199">
        <v>47.234000000000002</v>
      </c>
      <c r="N199">
        <v>860.16700000000003</v>
      </c>
      <c r="O199">
        <v>0.86299999999999999</v>
      </c>
      <c r="P199">
        <v>0.85099999999999998</v>
      </c>
      <c r="Q199">
        <v>0.98</v>
      </c>
      <c r="R199">
        <v>83</v>
      </c>
      <c r="S199">
        <v>7.1619999999999999</v>
      </c>
      <c r="T199">
        <v>334</v>
      </c>
      <c r="U199">
        <v>28.818999999999999</v>
      </c>
      <c r="Z199">
        <v>23088</v>
      </c>
      <c r="AA199">
        <v>2077733</v>
      </c>
      <c r="AB199">
        <v>179.27500000000001</v>
      </c>
      <c r="AC199">
        <v>1.992</v>
      </c>
      <c r="AD199">
        <v>18664</v>
      </c>
      <c r="AE199">
        <v>1.61</v>
      </c>
      <c r="AF199">
        <v>0.03</v>
      </c>
      <c r="AG199">
        <v>33.299999999999997</v>
      </c>
      <c r="AH199" t="s">
        <v>30</v>
      </c>
      <c r="AR199">
        <v>58.33</v>
      </c>
      <c r="AS199">
        <v>11589616</v>
      </c>
      <c r="AT199">
        <v>375.56400000000002</v>
      </c>
      <c r="AU199">
        <v>41.8</v>
      </c>
      <c r="AV199">
        <v>18.571000000000002</v>
      </c>
      <c r="AW199">
        <v>12.849</v>
      </c>
      <c r="AX199">
        <v>42658.576000000001</v>
      </c>
      <c r="AY199">
        <v>0.2</v>
      </c>
      <c r="AZ199">
        <v>114.898</v>
      </c>
      <c r="BA199">
        <v>4.29</v>
      </c>
      <c r="BB199">
        <v>25.1</v>
      </c>
      <c r="BC199">
        <v>31.4</v>
      </c>
      <c r="BE199">
        <v>5.64</v>
      </c>
      <c r="BF199">
        <v>81.63</v>
      </c>
      <c r="BG199">
        <v>0.93100000000000005</v>
      </c>
    </row>
    <row r="200" spans="1:59" x14ac:dyDescent="0.2">
      <c r="A200" t="s">
        <v>0</v>
      </c>
      <c r="B200" t="s">
        <v>1</v>
      </c>
      <c r="C200" t="s">
        <v>2</v>
      </c>
      <c r="D200" t="s">
        <v>202</v>
      </c>
      <c r="E200">
        <v>80178</v>
      </c>
      <c r="F200">
        <v>699</v>
      </c>
      <c r="G200">
        <v>569.57100000000003</v>
      </c>
      <c r="H200">
        <v>9976</v>
      </c>
      <c r="I200">
        <v>7</v>
      </c>
      <c r="J200">
        <v>8.5709999999999997</v>
      </c>
      <c r="K200">
        <v>6918.0889999999999</v>
      </c>
      <c r="L200">
        <v>60.313000000000002</v>
      </c>
      <c r="M200">
        <v>49.145000000000003</v>
      </c>
      <c r="N200">
        <v>860.77099999999996</v>
      </c>
      <c r="O200">
        <v>0.60399999999999998</v>
      </c>
      <c r="P200">
        <v>0.74</v>
      </c>
      <c r="Q200">
        <v>0.97</v>
      </c>
      <c r="R200">
        <v>82</v>
      </c>
      <c r="S200">
        <v>7.0750000000000002</v>
      </c>
      <c r="T200">
        <v>303</v>
      </c>
      <c r="U200">
        <v>26.143999999999998</v>
      </c>
      <c r="Z200">
        <v>23852</v>
      </c>
      <c r="AA200">
        <v>2101585</v>
      </c>
      <c r="AB200">
        <v>181.333</v>
      </c>
      <c r="AC200">
        <v>2.0579999999999998</v>
      </c>
      <c r="AD200">
        <v>18948</v>
      </c>
      <c r="AE200">
        <v>1.635</v>
      </c>
      <c r="AF200">
        <v>3.1E-2</v>
      </c>
      <c r="AG200">
        <v>32.299999999999997</v>
      </c>
      <c r="AH200" t="s">
        <v>30</v>
      </c>
      <c r="AR200">
        <v>58.33</v>
      </c>
      <c r="AS200">
        <v>11589616</v>
      </c>
      <c r="AT200">
        <v>375.56400000000002</v>
      </c>
      <c r="AU200">
        <v>41.8</v>
      </c>
      <c r="AV200">
        <v>18.571000000000002</v>
      </c>
      <c r="AW200">
        <v>12.849</v>
      </c>
      <c r="AX200">
        <v>42658.576000000001</v>
      </c>
      <c r="AY200">
        <v>0.2</v>
      </c>
      <c r="AZ200">
        <v>114.898</v>
      </c>
      <c r="BA200">
        <v>4.29</v>
      </c>
      <c r="BB200">
        <v>25.1</v>
      </c>
      <c r="BC200">
        <v>31.4</v>
      </c>
      <c r="BE200">
        <v>5.64</v>
      </c>
      <c r="BF200">
        <v>81.63</v>
      </c>
      <c r="BG200">
        <v>0.93100000000000005</v>
      </c>
    </row>
    <row r="201" spans="1:59" x14ac:dyDescent="0.2">
      <c r="A201" t="s">
        <v>0</v>
      </c>
      <c r="B201" t="s">
        <v>1</v>
      </c>
      <c r="C201" t="s">
        <v>2</v>
      </c>
      <c r="D201" t="s">
        <v>203</v>
      </c>
      <c r="E201">
        <v>80894</v>
      </c>
      <c r="F201">
        <v>716</v>
      </c>
      <c r="G201">
        <v>540.14300000000003</v>
      </c>
      <c r="H201">
        <v>9985</v>
      </c>
      <c r="I201">
        <v>9</v>
      </c>
      <c r="J201">
        <v>8.7140000000000004</v>
      </c>
      <c r="K201">
        <v>6979.8689999999997</v>
      </c>
      <c r="L201">
        <v>61.779000000000003</v>
      </c>
      <c r="M201">
        <v>46.606000000000002</v>
      </c>
      <c r="N201">
        <v>861.54700000000003</v>
      </c>
      <c r="O201">
        <v>0.77700000000000002</v>
      </c>
      <c r="P201">
        <v>0.752</v>
      </c>
      <c r="Q201">
        <v>0.96</v>
      </c>
      <c r="R201">
        <v>84</v>
      </c>
      <c r="S201">
        <v>7.2480000000000002</v>
      </c>
      <c r="T201">
        <v>314</v>
      </c>
      <c r="U201">
        <v>27.093</v>
      </c>
      <c r="Z201">
        <v>20813</v>
      </c>
      <c r="AA201">
        <v>2122398</v>
      </c>
      <c r="AB201">
        <v>183.12899999999999</v>
      </c>
      <c r="AC201">
        <v>1.796</v>
      </c>
      <c r="AD201">
        <v>19254</v>
      </c>
      <c r="AE201">
        <v>1.661</v>
      </c>
      <c r="AF201">
        <v>3.1E-2</v>
      </c>
      <c r="AG201">
        <v>32.299999999999997</v>
      </c>
      <c r="AH201" t="s">
        <v>30</v>
      </c>
      <c r="AR201">
        <v>58.33</v>
      </c>
      <c r="AS201">
        <v>11589616</v>
      </c>
      <c r="AT201">
        <v>375.56400000000002</v>
      </c>
      <c r="AU201">
        <v>41.8</v>
      </c>
      <c r="AV201">
        <v>18.571000000000002</v>
      </c>
      <c r="AW201">
        <v>12.849</v>
      </c>
      <c r="AX201">
        <v>42658.576000000001</v>
      </c>
      <c r="AY201">
        <v>0.2</v>
      </c>
      <c r="AZ201">
        <v>114.898</v>
      </c>
      <c r="BA201">
        <v>4.29</v>
      </c>
      <c r="BB201">
        <v>25.1</v>
      </c>
      <c r="BC201">
        <v>31.4</v>
      </c>
      <c r="BE201">
        <v>5.64</v>
      </c>
      <c r="BF201">
        <v>81.63</v>
      </c>
      <c r="BG201">
        <v>0.93100000000000005</v>
      </c>
    </row>
    <row r="202" spans="1:59" x14ac:dyDescent="0.2">
      <c r="A202" t="s">
        <v>0</v>
      </c>
      <c r="B202" t="s">
        <v>1</v>
      </c>
      <c r="C202" t="s">
        <v>2</v>
      </c>
      <c r="D202" t="s">
        <v>204</v>
      </c>
      <c r="E202">
        <v>81468</v>
      </c>
      <c r="F202">
        <v>574</v>
      </c>
      <c r="G202">
        <v>514.14300000000003</v>
      </c>
      <c r="H202">
        <v>9988</v>
      </c>
      <c r="I202">
        <v>3</v>
      </c>
      <c r="J202">
        <v>7.5709999999999997</v>
      </c>
      <c r="K202">
        <v>7029.3959999999997</v>
      </c>
      <c r="L202">
        <v>49.527000000000001</v>
      </c>
      <c r="M202">
        <v>44.362000000000002</v>
      </c>
      <c r="N202">
        <v>861.80600000000004</v>
      </c>
      <c r="O202">
        <v>0.25900000000000001</v>
      </c>
      <c r="P202">
        <v>0.65300000000000002</v>
      </c>
      <c r="Q202">
        <v>0.95</v>
      </c>
      <c r="R202">
        <v>85</v>
      </c>
      <c r="S202">
        <v>7.3339999999999996</v>
      </c>
      <c r="T202">
        <v>310</v>
      </c>
      <c r="U202">
        <v>26.748000000000001</v>
      </c>
      <c r="Z202">
        <v>15631</v>
      </c>
      <c r="AA202">
        <v>2138029</v>
      </c>
      <c r="AB202">
        <v>184.47800000000001</v>
      </c>
      <c r="AC202">
        <v>1.349</v>
      </c>
      <c r="AD202">
        <v>19632</v>
      </c>
      <c r="AE202">
        <v>1.694</v>
      </c>
      <c r="AF202">
        <v>3.1E-2</v>
      </c>
      <c r="AG202">
        <v>32.299999999999997</v>
      </c>
      <c r="AH202" t="s">
        <v>30</v>
      </c>
      <c r="AR202">
        <v>58.33</v>
      </c>
      <c r="AS202">
        <v>11589616</v>
      </c>
      <c r="AT202">
        <v>375.56400000000002</v>
      </c>
      <c r="AU202">
        <v>41.8</v>
      </c>
      <c r="AV202">
        <v>18.571000000000002</v>
      </c>
      <c r="AW202">
        <v>12.849</v>
      </c>
      <c r="AX202">
        <v>42658.576000000001</v>
      </c>
      <c r="AY202">
        <v>0.2</v>
      </c>
      <c r="AZ202">
        <v>114.898</v>
      </c>
      <c r="BA202">
        <v>4.29</v>
      </c>
      <c r="BB202">
        <v>25.1</v>
      </c>
      <c r="BC202">
        <v>31.4</v>
      </c>
      <c r="BE202">
        <v>5.64</v>
      </c>
      <c r="BF202">
        <v>81.63</v>
      </c>
      <c r="BG202">
        <v>0.93100000000000005</v>
      </c>
    </row>
    <row r="203" spans="1:59" x14ac:dyDescent="0.2">
      <c r="A203" t="s">
        <v>0</v>
      </c>
      <c r="B203" t="s">
        <v>1</v>
      </c>
      <c r="C203" t="s">
        <v>2</v>
      </c>
      <c r="D203" t="s">
        <v>205</v>
      </c>
      <c r="E203">
        <v>81936</v>
      </c>
      <c r="F203">
        <v>468</v>
      </c>
      <c r="G203">
        <v>516.14300000000003</v>
      </c>
      <c r="H203">
        <v>9992</v>
      </c>
      <c r="I203">
        <v>4</v>
      </c>
      <c r="J203">
        <v>7.5709999999999997</v>
      </c>
      <c r="K203">
        <v>7069.777</v>
      </c>
      <c r="L203">
        <v>40.381</v>
      </c>
      <c r="M203">
        <v>44.534999999999997</v>
      </c>
      <c r="N203">
        <v>862.15099999999995</v>
      </c>
      <c r="O203">
        <v>0.34499999999999997</v>
      </c>
      <c r="P203">
        <v>0.65300000000000002</v>
      </c>
      <c r="Q203">
        <v>0.95</v>
      </c>
      <c r="R203">
        <v>87</v>
      </c>
      <c r="S203">
        <v>7.5069999999999997</v>
      </c>
      <c r="T203">
        <v>312</v>
      </c>
      <c r="U203">
        <v>26.920999999999999</v>
      </c>
      <c r="X203">
        <v>201.166</v>
      </c>
      <c r="Y203">
        <v>17.356999999999999</v>
      </c>
      <c r="Z203">
        <v>8529</v>
      </c>
      <c r="AA203">
        <v>2146558</v>
      </c>
      <c r="AB203">
        <v>185.214</v>
      </c>
      <c r="AC203">
        <v>0.73599999999999999</v>
      </c>
      <c r="AD203">
        <v>19575</v>
      </c>
      <c r="AE203">
        <v>1.6890000000000001</v>
      </c>
      <c r="AF203">
        <v>3.1E-2</v>
      </c>
      <c r="AG203">
        <v>32.299999999999997</v>
      </c>
      <c r="AH203" t="s">
        <v>30</v>
      </c>
      <c r="AR203">
        <v>58.33</v>
      </c>
      <c r="AS203">
        <v>11589616</v>
      </c>
      <c r="AT203">
        <v>375.56400000000002</v>
      </c>
      <c r="AU203">
        <v>41.8</v>
      </c>
      <c r="AV203">
        <v>18.571000000000002</v>
      </c>
      <c r="AW203">
        <v>12.849</v>
      </c>
      <c r="AX203">
        <v>42658.576000000001</v>
      </c>
      <c r="AY203">
        <v>0.2</v>
      </c>
      <c r="AZ203">
        <v>114.898</v>
      </c>
      <c r="BA203">
        <v>4.29</v>
      </c>
      <c r="BB203">
        <v>25.1</v>
      </c>
      <c r="BC203">
        <v>31.4</v>
      </c>
      <c r="BE203">
        <v>5.64</v>
      </c>
      <c r="BF203">
        <v>81.63</v>
      </c>
      <c r="BG203">
        <v>0.93100000000000005</v>
      </c>
    </row>
    <row r="204" spans="1:59" x14ac:dyDescent="0.2">
      <c r="A204" t="s">
        <v>0</v>
      </c>
      <c r="B204" t="s">
        <v>1</v>
      </c>
      <c r="C204" t="s">
        <v>2</v>
      </c>
      <c r="D204" t="s">
        <v>206</v>
      </c>
      <c r="E204">
        <v>82092</v>
      </c>
      <c r="F204">
        <v>156</v>
      </c>
      <c r="G204">
        <v>508.286</v>
      </c>
      <c r="H204">
        <v>9996</v>
      </c>
      <c r="I204">
        <v>4</v>
      </c>
      <c r="J204">
        <v>7.4290000000000003</v>
      </c>
      <c r="K204">
        <v>7083.2370000000001</v>
      </c>
      <c r="L204">
        <v>13.46</v>
      </c>
      <c r="M204">
        <v>43.856999999999999</v>
      </c>
      <c r="N204">
        <v>862.49599999999998</v>
      </c>
      <c r="O204">
        <v>0.34499999999999997</v>
      </c>
      <c r="P204">
        <v>0.64100000000000001</v>
      </c>
      <c r="Q204">
        <v>0.95</v>
      </c>
      <c r="R204">
        <v>89</v>
      </c>
      <c r="S204">
        <v>7.6790000000000003</v>
      </c>
      <c r="T204">
        <v>320</v>
      </c>
      <c r="U204">
        <v>27.611000000000001</v>
      </c>
      <c r="Z204">
        <v>17609</v>
      </c>
      <c r="AA204">
        <v>2164167</v>
      </c>
      <c r="AB204">
        <v>186.733</v>
      </c>
      <c r="AC204">
        <v>1.5189999999999999</v>
      </c>
      <c r="AD204">
        <v>19519</v>
      </c>
      <c r="AE204">
        <v>1.6839999999999999</v>
      </c>
      <c r="AF204">
        <v>0.03</v>
      </c>
      <c r="AG204">
        <v>33.299999999999997</v>
      </c>
      <c r="AH204" t="s">
        <v>30</v>
      </c>
      <c r="AR204">
        <v>58.33</v>
      </c>
      <c r="AS204">
        <v>11589616</v>
      </c>
      <c r="AT204">
        <v>375.56400000000002</v>
      </c>
      <c r="AU204">
        <v>41.8</v>
      </c>
      <c r="AV204">
        <v>18.571000000000002</v>
      </c>
      <c r="AW204">
        <v>12.849</v>
      </c>
      <c r="AX204">
        <v>42658.576000000001</v>
      </c>
      <c r="AY204">
        <v>0.2</v>
      </c>
      <c r="AZ204">
        <v>114.898</v>
      </c>
      <c r="BA204">
        <v>4.29</v>
      </c>
      <c r="BB204">
        <v>25.1</v>
      </c>
      <c r="BC204">
        <v>31.4</v>
      </c>
      <c r="BE204">
        <v>5.64</v>
      </c>
      <c r="BF204">
        <v>81.63</v>
      </c>
      <c r="BG204">
        <v>0.93100000000000005</v>
      </c>
    </row>
    <row r="205" spans="1:59" x14ac:dyDescent="0.2">
      <c r="A205" t="s">
        <v>0</v>
      </c>
      <c r="B205" t="s">
        <v>1</v>
      </c>
      <c r="C205" t="s">
        <v>2</v>
      </c>
      <c r="D205" t="s">
        <v>207</v>
      </c>
      <c r="E205">
        <v>82447</v>
      </c>
      <c r="F205">
        <v>355</v>
      </c>
      <c r="G205">
        <v>507.14299999999997</v>
      </c>
      <c r="H205">
        <v>9996</v>
      </c>
      <c r="I205">
        <v>0</v>
      </c>
      <c r="J205">
        <v>5.2859999999999996</v>
      </c>
      <c r="K205">
        <v>7113.8680000000004</v>
      </c>
      <c r="L205">
        <v>30.631</v>
      </c>
      <c r="M205">
        <v>43.758000000000003</v>
      </c>
      <c r="N205">
        <v>862.49599999999998</v>
      </c>
      <c r="O205">
        <v>0</v>
      </c>
      <c r="P205">
        <v>0.45600000000000002</v>
      </c>
      <c r="Q205">
        <v>0.95</v>
      </c>
      <c r="R205">
        <v>85</v>
      </c>
      <c r="S205">
        <v>7.3339999999999996</v>
      </c>
      <c r="T205">
        <v>282</v>
      </c>
      <c r="U205">
        <v>24.332000000000001</v>
      </c>
      <c r="Z205">
        <v>27040</v>
      </c>
      <c r="AA205">
        <v>2191207</v>
      </c>
      <c r="AB205">
        <v>189.066</v>
      </c>
      <c r="AC205">
        <v>2.3330000000000002</v>
      </c>
      <c r="AD205">
        <v>19509</v>
      </c>
      <c r="AE205">
        <v>1.6830000000000001</v>
      </c>
      <c r="AF205">
        <v>0.03</v>
      </c>
      <c r="AG205">
        <v>33.299999999999997</v>
      </c>
      <c r="AH205" t="s">
        <v>30</v>
      </c>
      <c r="AR205">
        <v>58.33</v>
      </c>
      <c r="AS205">
        <v>11589616</v>
      </c>
      <c r="AT205">
        <v>375.56400000000002</v>
      </c>
      <c r="AU205">
        <v>41.8</v>
      </c>
      <c r="AV205">
        <v>18.571000000000002</v>
      </c>
      <c r="AW205">
        <v>12.849</v>
      </c>
      <c r="AX205">
        <v>42658.576000000001</v>
      </c>
      <c r="AY205">
        <v>0.2</v>
      </c>
      <c r="AZ205">
        <v>114.898</v>
      </c>
      <c r="BA205">
        <v>4.29</v>
      </c>
      <c r="BB205">
        <v>25.1</v>
      </c>
      <c r="BC205">
        <v>31.4</v>
      </c>
      <c r="BE205">
        <v>5.64</v>
      </c>
      <c r="BF205">
        <v>81.63</v>
      </c>
      <c r="BG205">
        <v>0.93100000000000005</v>
      </c>
    </row>
    <row r="206" spans="1:59" x14ac:dyDescent="0.2">
      <c r="A206" t="s">
        <v>0</v>
      </c>
      <c r="B206" t="s">
        <v>1</v>
      </c>
      <c r="C206" t="s">
        <v>2</v>
      </c>
      <c r="D206" t="s">
        <v>208</v>
      </c>
      <c r="E206">
        <v>83030</v>
      </c>
      <c r="F206">
        <v>583</v>
      </c>
      <c r="G206">
        <v>507.286</v>
      </c>
      <c r="H206">
        <v>9879</v>
      </c>
      <c r="I206">
        <v>-117</v>
      </c>
      <c r="J206">
        <v>-12.856999999999999</v>
      </c>
      <c r="K206">
        <v>7164.1719999999996</v>
      </c>
      <c r="L206">
        <v>50.304000000000002</v>
      </c>
      <c r="M206">
        <v>43.771000000000001</v>
      </c>
      <c r="N206">
        <v>852.40099999999995</v>
      </c>
      <c r="O206">
        <v>-10.095000000000001</v>
      </c>
      <c r="P206">
        <v>-1.109</v>
      </c>
      <c r="Q206">
        <v>0.95</v>
      </c>
      <c r="R206">
        <v>81</v>
      </c>
      <c r="S206">
        <v>6.9889999999999999</v>
      </c>
      <c r="T206">
        <v>260</v>
      </c>
      <c r="U206">
        <v>22.434000000000001</v>
      </c>
      <c r="Z206">
        <v>24596</v>
      </c>
      <c r="AA206">
        <v>2215803</v>
      </c>
      <c r="AB206">
        <v>191.18899999999999</v>
      </c>
      <c r="AC206">
        <v>2.1219999999999999</v>
      </c>
      <c r="AD206">
        <v>19724</v>
      </c>
      <c r="AE206">
        <v>1.702</v>
      </c>
      <c r="AF206">
        <v>2.9000000000000001E-2</v>
      </c>
      <c r="AG206">
        <v>34.5</v>
      </c>
      <c r="AH206" t="s">
        <v>30</v>
      </c>
      <c r="AR206">
        <v>58.33</v>
      </c>
      <c r="AS206">
        <v>11589616</v>
      </c>
      <c r="AT206">
        <v>375.56400000000002</v>
      </c>
      <c r="AU206">
        <v>41.8</v>
      </c>
      <c r="AV206">
        <v>18.571000000000002</v>
      </c>
      <c r="AW206">
        <v>12.849</v>
      </c>
      <c r="AX206">
        <v>42658.576000000001</v>
      </c>
      <c r="AY206">
        <v>0.2</v>
      </c>
      <c r="AZ206">
        <v>114.898</v>
      </c>
      <c r="BA206">
        <v>4.29</v>
      </c>
      <c r="BB206">
        <v>25.1</v>
      </c>
      <c r="BC206">
        <v>31.4</v>
      </c>
      <c r="BE206">
        <v>5.64</v>
      </c>
      <c r="BF206">
        <v>81.63</v>
      </c>
      <c r="BG206">
        <v>0.93100000000000005</v>
      </c>
    </row>
    <row r="207" spans="1:59" x14ac:dyDescent="0.2">
      <c r="A207" t="s">
        <v>0</v>
      </c>
      <c r="B207" t="s">
        <v>1</v>
      </c>
      <c r="C207" t="s">
        <v>2</v>
      </c>
      <c r="D207" t="s">
        <v>209</v>
      </c>
      <c r="E207">
        <v>83500</v>
      </c>
      <c r="F207">
        <v>470</v>
      </c>
      <c r="G207">
        <v>474.57100000000003</v>
      </c>
      <c r="H207">
        <v>9884</v>
      </c>
      <c r="I207">
        <v>5</v>
      </c>
      <c r="J207">
        <v>-13.143000000000001</v>
      </c>
      <c r="K207">
        <v>7204.7250000000004</v>
      </c>
      <c r="L207">
        <v>40.554000000000002</v>
      </c>
      <c r="M207">
        <v>40.948</v>
      </c>
      <c r="N207">
        <v>852.83199999999999</v>
      </c>
      <c r="O207">
        <v>0.43099999999999999</v>
      </c>
      <c r="P207">
        <v>-1.1339999999999999</v>
      </c>
      <c r="Q207">
        <v>0.94</v>
      </c>
      <c r="R207">
        <v>82</v>
      </c>
      <c r="S207">
        <v>7.0750000000000002</v>
      </c>
      <c r="T207">
        <v>257</v>
      </c>
      <c r="U207">
        <v>22.175000000000001</v>
      </c>
      <c r="Z207">
        <v>21308</v>
      </c>
      <c r="AA207">
        <v>2237111</v>
      </c>
      <c r="AB207">
        <v>193.02699999999999</v>
      </c>
      <c r="AC207">
        <v>1.839</v>
      </c>
      <c r="AD207">
        <v>19361</v>
      </c>
      <c r="AE207">
        <v>1.671</v>
      </c>
      <c r="AF207">
        <v>2.7E-2</v>
      </c>
      <c r="AG207">
        <v>37</v>
      </c>
      <c r="AH207" t="s">
        <v>30</v>
      </c>
      <c r="AR207">
        <v>52.78</v>
      </c>
      <c r="AS207">
        <v>11589616</v>
      </c>
      <c r="AT207">
        <v>375.56400000000002</v>
      </c>
      <c r="AU207">
        <v>41.8</v>
      </c>
      <c r="AV207">
        <v>18.571000000000002</v>
      </c>
      <c r="AW207">
        <v>12.849</v>
      </c>
      <c r="AX207">
        <v>42658.576000000001</v>
      </c>
      <c r="AY207">
        <v>0.2</v>
      </c>
      <c r="AZ207">
        <v>114.898</v>
      </c>
      <c r="BA207">
        <v>4.29</v>
      </c>
      <c r="BB207">
        <v>25.1</v>
      </c>
      <c r="BC207">
        <v>31.4</v>
      </c>
      <c r="BE207">
        <v>5.64</v>
      </c>
      <c r="BF207">
        <v>81.63</v>
      </c>
      <c r="BG207">
        <v>0.93100000000000005</v>
      </c>
    </row>
    <row r="208" spans="1:59" x14ac:dyDescent="0.2">
      <c r="A208" t="s">
        <v>0</v>
      </c>
      <c r="B208" t="s">
        <v>1</v>
      </c>
      <c r="C208" t="s">
        <v>2</v>
      </c>
      <c r="D208" t="s">
        <v>210</v>
      </c>
      <c r="E208">
        <v>83952</v>
      </c>
      <c r="F208">
        <v>452</v>
      </c>
      <c r="G208">
        <v>436.85700000000003</v>
      </c>
      <c r="H208">
        <v>9886</v>
      </c>
      <c r="I208">
        <v>2</v>
      </c>
      <c r="J208">
        <v>-14.143000000000001</v>
      </c>
      <c r="K208">
        <v>7243.7259999999997</v>
      </c>
      <c r="L208">
        <v>39</v>
      </c>
      <c r="M208">
        <v>37.694000000000003</v>
      </c>
      <c r="N208">
        <v>853.005</v>
      </c>
      <c r="O208">
        <v>0.17299999999999999</v>
      </c>
      <c r="P208">
        <v>-1.22</v>
      </c>
      <c r="Q208">
        <v>0.95</v>
      </c>
      <c r="R208">
        <v>77</v>
      </c>
      <c r="S208">
        <v>6.6440000000000001</v>
      </c>
      <c r="T208">
        <v>252</v>
      </c>
      <c r="U208">
        <v>21.744</v>
      </c>
      <c r="Z208">
        <v>25114</v>
      </c>
      <c r="AA208">
        <v>2262225</v>
      </c>
      <c r="AB208">
        <v>195.19399999999999</v>
      </c>
      <c r="AC208">
        <v>2.1669999999999998</v>
      </c>
      <c r="AD208">
        <v>19975</v>
      </c>
      <c r="AE208">
        <v>1.724</v>
      </c>
      <c r="AF208">
        <v>2.5999999999999999E-2</v>
      </c>
      <c r="AG208">
        <v>38.5</v>
      </c>
      <c r="AH208" t="s">
        <v>30</v>
      </c>
      <c r="AR208">
        <v>52.78</v>
      </c>
      <c r="AS208">
        <v>11589616</v>
      </c>
      <c r="AT208">
        <v>375.56400000000002</v>
      </c>
      <c r="AU208">
        <v>41.8</v>
      </c>
      <c r="AV208">
        <v>18.571000000000002</v>
      </c>
      <c r="AW208">
        <v>12.849</v>
      </c>
      <c r="AX208">
        <v>42658.576000000001</v>
      </c>
      <c r="AY208">
        <v>0.2</v>
      </c>
      <c r="AZ208">
        <v>114.898</v>
      </c>
      <c r="BA208">
        <v>4.29</v>
      </c>
      <c r="BB208">
        <v>25.1</v>
      </c>
      <c r="BC208">
        <v>31.4</v>
      </c>
      <c r="BE208">
        <v>5.64</v>
      </c>
      <c r="BF208">
        <v>81.63</v>
      </c>
      <c r="BG208">
        <v>0.93100000000000005</v>
      </c>
    </row>
    <row r="209" spans="1:59" x14ac:dyDescent="0.2">
      <c r="A209" t="s">
        <v>0</v>
      </c>
      <c r="B209" t="s">
        <v>1</v>
      </c>
      <c r="C209" t="s">
        <v>2</v>
      </c>
      <c r="D209" t="s">
        <v>211</v>
      </c>
      <c r="E209">
        <v>84599</v>
      </c>
      <c r="F209">
        <v>647</v>
      </c>
      <c r="G209">
        <v>447.286</v>
      </c>
      <c r="H209">
        <v>9891</v>
      </c>
      <c r="I209">
        <v>5</v>
      </c>
      <c r="J209">
        <v>-13.856999999999999</v>
      </c>
      <c r="K209">
        <v>7299.5519999999997</v>
      </c>
      <c r="L209">
        <v>55.826000000000001</v>
      </c>
      <c r="M209">
        <v>38.594000000000001</v>
      </c>
      <c r="N209">
        <v>853.43600000000004</v>
      </c>
      <c r="O209">
        <v>0.43099999999999999</v>
      </c>
      <c r="P209">
        <v>-1.196</v>
      </c>
      <c r="Q209">
        <v>0.97</v>
      </c>
      <c r="R209">
        <v>72</v>
      </c>
      <c r="S209">
        <v>6.2119999999999997</v>
      </c>
      <c r="T209">
        <v>230</v>
      </c>
      <c r="U209">
        <v>19.844999999999999</v>
      </c>
      <c r="Z209">
        <v>19052</v>
      </c>
      <c r="AA209">
        <v>2281277</v>
      </c>
      <c r="AB209">
        <v>196.83799999999999</v>
      </c>
      <c r="AC209">
        <v>1.6439999999999999</v>
      </c>
      <c r="AD209">
        <v>20464</v>
      </c>
      <c r="AE209">
        <v>1.766</v>
      </c>
      <c r="AF209">
        <v>2.5999999999999999E-2</v>
      </c>
      <c r="AG209">
        <v>38.5</v>
      </c>
      <c r="AH209" t="s">
        <v>30</v>
      </c>
      <c r="AR209">
        <v>52.78</v>
      </c>
      <c r="AS209">
        <v>11589616</v>
      </c>
      <c r="AT209">
        <v>375.56400000000002</v>
      </c>
      <c r="AU209">
        <v>41.8</v>
      </c>
      <c r="AV209">
        <v>18.571000000000002</v>
      </c>
      <c r="AW209">
        <v>12.849</v>
      </c>
      <c r="AX209">
        <v>42658.576000000001</v>
      </c>
      <c r="AY209">
        <v>0.2</v>
      </c>
      <c r="AZ209">
        <v>114.898</v>
      </c>
      <c r="BA209">
        <v>4.29</v>
      </c>
      <c r="BB209">
        <v>25.1</v>
      </c>
      <c r="BC209">
        <v>31.4</v>
      </c>
      <c r="BE209">
        <v>5.64</v>
      </c>
      <c r="BF209">
        <v>81.63</v>
      </c>
      <c r="BG209">
        <v>0.93100000000000005</v>
      </c>
    </row>
    <row r="210" spans="1:59" x14ac:dyDescent="0.2">
      <c r="A210" t="s">
        <v>0</v>
      </c>
      <c r="B210" t="s">
        <v>1</v>
      </c>
      <c r="C210" t="s">
        <v>2</v>
      </c>
      <c r="D210" t="s">
        <v>212</v>
      </c>
      <c r="E210">
        <v>85042</v>
      </c>
      <c r="F210">
        <v>443</v>
      </c>
      <c r="G210">
        <v>443.714</v>
      </c>
      <c r="H210">
        <v>9894</v>
      </c>
      <c r="I210">
        <v>3</v>
      </c>
      <c r="J210">
        <v>-14</v>
      </c>
      <c r="K210">
        <v>7337.7749999999996</v>
      </c>
      <c r="L210">
        <v>38.223999999999997</v>
      </c>
      <c r="M210">
        <v>38.286000000000001</v>
      </c>
      <c r="N210">
        <v>853.69500000000005</v>
      </c>
      <c r="O210">
        <v>0.25900000000000001</v>
      </c>
      <c r="P210">
        <v>-1.208</v>
      </c>
      <c r="Q210">
        <v>0.99</v>
      </c>
      <c r="R210">
        <v>71</v>
      </c>
      <c r="S210">
        <v>6.1260000000000003</v>
      </c>
      <c r="T210">
        <v>233</v>
      </c>
      <c r="U210">
        <v>20.103999999999999</v>
      </c>
      <c r="X210">
        <v>112.65300000000001</v>
      </c>
      <c r="Y210">
        <v>9.7200000000000006</v>
      </c>
      <c r="Z210">
        <v>10600</v>
      </c>
      <c r="AA210">
        <v>2291877</v>
      </c>
      <c r="AB210">
        <v>197.75299999999999</v>
      </c>
      <c r="AC210">
        <v>0.91500000000000004</v>
      </c>
      <c r="AD210">
        <v>20760</v>
      </c>
      <c r="AE210">
        <v>1.7909999999999999</v>
      </c>
      <c r="AF210">
        <v>2.5999999999999999E-2</v>
      </c>
      <c r="AG210">
        <v>38.5</v>
      </c>
      <c r="AH210" t="s">
        <v>30</v>
      </c>
      <c r="AR210">
        <v>52.78</v>
      </c>
      <c r="AS210">
        <v>11589616</v>
      </c>
      <c r="AT210">
        <v>375.56400000000002</v>
      </c>
      <c r="AU210">
        <v>41.8</v>
      </c>
      <c r="AV210">
        <v>18.571000000000002</v>
      </c>
      <c r="AW210">
        <v>12.849</v>
      </c>
      <c r="AX210">
        <v>42658.576000000001</v>
      </c>
      <c r="AY210">
        <v>0.2</v>
      </c>
      <c r="AZ210">
        <v>114.898</v>
      </c>
      <c r="BA210">
        <v>4.29</v>
      </c>
      <c r="BB210">
        <v>25.1</v>
      </c>
      <c r="BC210">
        <v>31.4</v>
      </c>
      <c r="BE210">
        <v>5.64</v>
      </c>
      <c r="BF210">
        <v>81.63</v>
      </c>
      <c r="BG210">
        <v>0.93100000000000005</v>
      </c>
    </row>
    <row r="211" spans="1:59" x14ac:dyDescent="0.2">
      <c r="A211" t="s">
        <v>0</v>
      </c>
      <c r="B211" t="s">
        <v>1</v>
      </c>
      <c r="C211" t="s">
        <v>2</v>
      </c>
      <c r="D211" t="s">
        <v>213</v>
      </c>
      <c r="E211">
        <v>85236</v>
      </c>
      <c r="F211">
        <v>194</v>
      </c>
      <c r="G211">
        <v>449.14299999999997</v>
      </c>
      <c r="H211">
        <v>9895</v>
      </c>
      <c r="I211">
        <v>1</v>
      </c>
      <c r="J211">
        <v>-14.429</v>
      </c>
      <c r="K211">
        <v>7354.5150000000003</v>
      </c>
      <c r="L211">
        <v>16.739000000000001</v>
      </c>
      <c r="M211">
        <v>38.753999999999998</v>
      </c>
      <c r="N211">
        <v>853.78200000000004</v>
      </c>
      <c r="O211">
        <v>8.5999999999999993E-2</v>
      </c>
      <c r="P211">
        <v>-1.2450000000000001</v>
      </c>
      <c r="Q211">
        <v>1</v>
      </c>
      <c r="R211">
        <v>74</v>
      </c>
      <c r="S211">
        <v>6.3849999999999998</v>
      </c>
      <c r="T211">
        <v>243</v>
      </c>
      <c r="U211">
        <v>20.966999999999999</v>
      </c>
      <c r="Z211">
        <v>19657</v>
      </c>
      <c r="AA211">
        <v>2311534</v>
      </c>
      <c r="AB211">
        <v>199.44900000000001</v>
      </c>
      <c r="AC211">
        <v>1.696</v>
      </c>
      <c r="AD211">
        <v>21052</v>
      </c>
      <c r="AE211">
        <v>1.8160000000000001</v>
      </c>
      <c r="AF211">
        <v>2.5999999999999999E-2</v>
      </c>
      <c r="AG211">
        <v>38.5</v>
      </c>
      <c r="AH211" t="s">
        <v>30</v>
      </c>
      <c r="AR211">
        <v>52.78</v>
      </c>
      <c r="AS211">
        <v>11589616</v>
      </c>
      <c r="AT211">
        <v>375.56400000000002</v>
      </c>
      <c r="AU211">
        <v>41.8</v>
      </c>
      <c r="AV211">
        <v>18.571000000000002</v>
      </c>
      <c r="AW211">
        <v>12.849</v>
      </c>
      <c r="AX211">
        <v>42658.576000000001</v>
      </c>
      <c r="AY211">
        <v>0.2</v>
      </c>
      <c r="AZ211">
        <v>114.898</v>
      </c>
      <c r="BA211">
        <v>4.29</v>
      </c>
      <c r="BB211">
        <v>25.1</v>
      </c>
      <c r="BC211">
        <v>31.4</v>
      </c>
      <c r="BE211">
        <v>5.64</v>
      </c>
      <c r="BF211">
        <v>81.63</v>
      </c>
      <c r="BG211">
        <v>0.93100000000000005</v>
      </c>
    </row>
    <row r="212" spans="1:59" x14ac:dyDescent="0.2">
      <c r="A212" t="s">
        <v>0</v>
      </c>
      <c r="B212" t="s">
        <v>1</v>
      </c>
      <c r="C212" t="s">
        <v>2</v>
      </c>
      <c r="D212" t="s">
        <v>214</v>
      </c>
      <c r="E212">
        <v>85487</v>
      </c>
      <c r="F212">
        <v>251</v>
      </c>
      <c r="G212">
        <v>434.286</v>
      </c>
      <c r="H212">
        <v>9897</v>
      </c>
      <c r="I212">
        <v>2</v>
      </c>
      <c r="J212">
        <v>-14.143000000000001</v>
      </c>
      <c r="K212">
        <v>7376.1719999999996</v>
      </c>
      <c r="L212">
        <v>21.657</v>
      </c>
      <c r="M212">
        <v>37.472000000000001</v>
      </c>
      <c r="N212">
        <v>853.95399999999995</v>
      </c>
      <c r="O212">
        <v>0.17299999999999999</v>
      </c>
      <c r="P212">
        <v>-1.22</v>
      </c>
      <c r="Q212">
        <v>1.02</v>
      </c>
      <c r="R212">
        <v>68</v>
      </c>
      <c r="S212">
        <v>5.867</v>
      </c>
      <c r="T212">
        <v>226</v>
      </c>
      <c r="U212">
        <v>19.5</v>
      </c>
      <c r="Z212">
        <v>28223</v>
      </c>
      <c r="AA212">
        <v>2339757</v>
      </c>
      <c r="AB212">
        <v>201.88399999999999</v>
      </c>
      <c r="AC212">
        <v>2.4350000000000001</v>
      </c>
      <c r="AD212">
        <v>21221</v>
      </c>
      <c r="AE212">
        <v>1.831</v>
      </c>
      <c r="AF212">
        <v>2.4E-2</v>
      </c>
      <c r="AG212">
        <v>41.7</v>
      </c>
      <c r="AH212" t="s">
        <v>30</v>
      </c>
      <c r="AR212">
        <v>52.78</v>
      </c>
      <c r="AS212">
        <v>11589616</v>
      </c>
      <c r="AT212">
        <v>375.56400000000002</v>
      </c>
      <c r="AU212">
        <v>41.8</v>
      </c>
      <c r="AV212">
        <v>18.571000000000002</v>
      </c>
      <c r="AW212">
        <v>12.849</v>
      </c>
      <c r="AX212">
        <v>42658.576000000001</v>
      </c>
      <c r="AY212">
        <v>0.2</v>
      </c>
      <c r="AZ212">
        <v>114.898</v>
      </c>
      <c r="BA212">
        <v>4.29</v>
      </c>
      <c r="BB212">
        <v>25.1</v>
      </c>
      <c r="BC212">
        <v>31.4</v>
      </c>
      <c r="BE212">
        <v>5.64</v>
      </c>
      <c r="BF212">
        <v>81.63</v>
      </c>
      <c r="BG212">
        <v>0.93100000000000005</v>
      </c>
    </row>
    <row r="213" spans="1:59" x14ac:dyDescent="0.2">
      <c r="A213" t="s">
        <v>0</v>
      </c>
      <c r="B213" t="s">
        <v>1</v>
      </c>
      <c r="C213" t="s">
        <v>2</v>
      </c>
      <c r="D213" t="s">
        <v>215</v>
      </c>
      <c r="E213">
        <v>85911</v>
      </c>
      <c r="F213">
        <v>424</v>
      </c>
      <c r="G213">
        <v>411.57100000000003</v>
      </c>
      <c r="H213">
        <v>9898</v>
      </c>
      <c r="I213">
        <v>1</v>
      </c>
      <c r="J213">
        <v>2.714</v>
      </c>
      <c r="K213">
        <v>7412.7560000000003</v>
      </c>
      <c r="L213">
        <v>36.584000000000003</v>
      </c>
      <c r="M213">
        <v>35.512</v>
      </c>
      <c r="N213">
        <v>854.04</v>
      </c>
      <c r="O213">
        <v>8.5999999999999993E-2</v>
      </c>
      <c r="P213">
        <v>0.23400000000000001</v>
      </c>
      <c r="Q213">
        <v>1.05</v>
      </c>
      <c r="R213">
        <v>60</v>
      </c>
      <c r="S213">
        <v>5.1769999999999996</v>
      </c>
      <c r="T213">
        <v>221</v>
      </c>
      <c r="U213">
        <v>19.068999999999999</v>
      </c>
      <c r="Z213">
        <v>30069</v>
      </c>
      <c r="AA213">
        <v>2369826</v>
      </c>
      <c r="AB213">
        <v>204.47800000000001</v>
      </c>
      <c r="AC213">
        <v>2.5939999999999999</v>
      </c>
      <c r="AD213">
        <v>22003</v>
      </c>
      <c r="AE213">
        <v>1.899</v>
      </c>
      <c r="AF213">
        <v>2.4E-2</v>
      </c>
      <c r="AG213">
        <v>41.7</v>
      </c>
      <c r="AH213" t="s">
        <v>30</v>
      </c>
      <c r="AR213">
        <v>52.78</v>
      </c>
      <c r="AS213">
        <v>11589616</v>
      </c>
      <c r="AT213">
        <v>375.56400000000002</v>
      </c>
      <c r="AU213">
        <v>41.8</v>
      </c>
      <c r="AV213">
        <v>18.571000000000002</v>
      </c>
      <c r="AW213">
        <v>12.849</v>
      </c>
      <c r="AX213">
        <v>42658.576000000001</v>
      </c>
      <c r="AY213">
        <v>0.2</v>
      </c>
      <c r="AZ213">
        <v>114.898</v>
      </c>
      <c r="BA213">
        <v>4.29</v>
      </c>
      <c r="BB213">
        <v>25.1</v>
      </c>
      <c r="BC213">
        <v>31.4</v>
      </c>
      <c r="BE213">
        <v>5.64</v>
      </c>
      <c r="BF213">
        <v>81.63</v>
      </c>
      <c r="BG213">
        <v>0.93100000000000005</v>
      </c>
    </row>
    <row r="214" spans="1:59" x14ac:dyDescent="0.2">
      <c r="A214" t="s">
        <v>0</v>
      </c>
      <c r="B214" t="s">
        <v>1</v>
      </c>
      <c r="C214" t="s">
        <v>2</v>
      </c>
      <c r="D214" t="s">
        <v>216</v>
      </c>
      <c r="E214">
        <v>86544</v>
      </c>
      <c r="F214">
        <v>633</v>
      </c>
      <c r="G214">
        <v>434.85700000000003</v>
      </c>
      <c r="H214">
        <v>9899</v>
      </c>
      <c r="I214">
        <v>1</v>
      </c>
      <c r="J214">
        <v>2.1429999999999998</v>
      </c>
      <c r="K214">
        <v>7467.3739999999998</v>
      </c>
      <c r="L214">
        <v>54.618000000000002</v>
      </c>
      <c r="M214">
        <v>37.521000000000001</v>
      </c>
      <c r="N214">
        <v>854.12699999999995</v>
      </c>
      <c r="O214">
        <v>8.5999999999999993E-2</v>
      </c>
      <c r="P214">
        <v>0.185</v>
      </c>
      <c r="Q214">
        <v>1.08</v>
      </c>
      <c r="R214">
        <v>58</v>
      </c>
      <c r="S214">
        <v>5.0039999999999996</v>
      </c>
      <c r="T214">
        <v>209</v>
      </c>
      <c r="U214">
        <v>18.033000000000001</v>
      </c>
      <c r="Z214">
        <v>24017</v>
      </c>
      <c r="AA214">
        <v>2393843</v>
      </c>
      <c r="AB214">
        <v>206.55099999999999</v>
      </c>
      <c r="AC214">
        <v>2.0720000000000001</v>
      </c>
      <c r="AD214">
        <v>22390</v>
      </c>
      <c r="AE214">
        <v>1.9319999999999999</v>
      </c>
      <c r="AF214">
        <v>2.5000000000000001E-2</v>
      </c>
      <c r="AG214">
        <v>40</v>
      </c>
      <c r="AH214" t="s">
        <v>30</v>
      </c>
      <c r="AR214">
        <v>52.78</v>
      </c>
      <c r="AS214">
        <v>11589616</v>
      </c>
      <c r="AT214">
        <v>375.56400000000002</v>
      </c>
      <c r="AU214">
        <v>41.8</v>
      </c>
      <c r="AV214">
        <v>18.571000000000002</v>
      </c>
      <c r="AW214">
        <v>12.849</v>
      </c>
      <c r="AX214">
        <v>42658.576000000001</v>
      </c>
      <c r="AY214">
        <v>0.2</v>
      </c>
      <c r="AZ214">
        <v>114.898</v>
      </c>
      <c r="BA214">
        <v>4.29</v>
      </c>
      <c r="BB214">
        <v>25.1</v>
      </c>
      <c r="BC214">
        <v>31.4</v>
      </c>
      <c r="BE214">
        <v>5.64</v>
      </c>
      <c r="BF214">
        <v>81.63</v>
      </c>
      <c r="BG214">
        <v>0.93100000000000005</v>
      </c>
    </row>
    <row r="215" spans="1:59" x14ac:dyDescent="0.2">
      <c r="A215" t="s">
        <v>0</v>
      </c>
      <c r="B215" t="s">
        <v>1</v>
      </c>
      <c r="C215" t="s">
        <v>2</v>
      </c>
      <c r="D215" t="s">
        <v>217</v>
      </c>
      <c r="E215">
        <v>87174</v>
      </c>
      <c r="F215">
        <v>630</v>
      </c>
      <c r="G215">
        <v>460.286</v>
      </c>
      <c r="H215">
        <v>9901</v>
      </c>
      <c r="I215">
        <v>2</v>
      </c>
      <c r="J215">
        <v>2.1429999999999998</v>
      </c>
      <c r="K215">
        <v>7521.7330000000002</v>
      </c>
      <c r="L215">
        <v>54.359000000000002</v>
      </c>
      <c r="M215">
        <v>39.715000000000003</v>
      </c>
      <c r="N215">
        <v>854.29899999999998</v>
      </c>
      <c r="O215">
        <v>0.17299999999999999</v>
      </c>
      <c r="P215">
        <v>0.185</v>
      </c>
      <c r="Q215">
        <v>1.1100000000000001</v>
      </c>
      <c r="R215">
        <v>52</v>
      </c>
      <c r="S215">
        <v>4.4870000000000001</v>
      </c>
      <c r="T215">
        <v>215</v>
      </c>
      <c r="U215">
        <v>18.550999999999998</v>
      </c>
      <c r="Z215">
        <v>26583</v>
      </c>
      <c r="AA215">
        <v>2420426</v>
      </c>
      <c r="AB215">
        <v>208.84399999999999</v>
      </c>
      <c r="AC215">
        <v>2.294</v>
      </c>
      <c r="AD215">
        <v>22600</v>
      </c>
      <c r="AE215">
        <v>1.95</v>
      </c>
      <c r="AF215">
        <v>2.5999999999999999E-2</v>
      </c>
      <c r="AG215">
        <v>38.5</v>
      </c>
      <c r="AH215" t="s">
        <v>30</v>
      </c>
      <c r="AR215">
        <v>52.78</v>
      </c>
      <c r="AS215">
        <v>11589616</v>
      </c>
      <c r="AT215">
        <v>375.56400000000002</v>
      </c>
      <c r="AU215">
        <v>41.8</v>
      </c>
      <c r="AV215">
        <v>18.571000000000002</v>
      </c>
      <c r="AW215">
        <v>12.849</v>
      </c>
      <c r="AX215">
        <v>42658.576000000001</v>
      </c>
      <c r="AY215">
        <v>0.2</v>
      </c>
      <c r="AZ215">
        <v>114.898</v>
      </c>
      <c r="BA215">
        <v>4.29</v>
      </c>
      <c r="BB215">
        <v>25.1</v>
      </c>
      <c r="BC215">
        <v>31.4</v>
      </c>
      <c r="BE215">
        <v>5.64</v>
      </c>
      <c r="BF215">
        <v>81.63</v>
      </c>
      <c r="BG215">
        <v>0.93100000000000005</v>
      </c>
    </row>
    <row r="216" spans="1:59" x14ac:dyDescent="0.2">
      <c r="A216" t="s">
        <v>0</v>
      </c>
      <c r="B216" t="s">
        <v>1</v>
      </c>
      <c r="C216" t="s">
        <v>2</v>
      </c>
      <c r="D216" t="s">
        <v>218</v>
      </c>
      <c r="E216">
        <v>87825</v>
      </c>
      <c r="F216">
        <v>651</v>
      </c>
      <c r="G216">
        <v>460.85700000000003</v>
      </c>
      <c r="H216">
        <v>9906</v>
      </c>
      <c r="I216">
        <v>5</v>
      </c>
      <c r="J216">
        <v>2.1429999999999998</v>
      </c>
      <c r="K216">
        <v>7577.9040000000005</v>
      </c>
      <c r="L216">
        <v>56.170999999999999</v>
      </c>
      <c r="M216">
        <v>39.765000000000001</v>
      </c>
      <c r="N216">
        <v>854.73099999999999</v>
      </c>
      <c r="O216">
        <v>0.43099999999999999</v>
      </c>
      <c r="P216">
        <v>0.185</v>
      </c>
      <c r="Q216">
        <v>1.1399999999999999</v>
      </c>
      <c r="R216">
        <v>53</v>
      </c>
      <c r="S216">
        <v>4.5730000000000004</v>
      </c>
      <c r="T216">
        <v>215</v>
      </c>
      <c r="U216">
        <v>18.550999999999998</v>
      </c>
      <c r="Z216">
        <v>19740</v>
      </c>
      <c r="AA216">
        <v>2440166</v>
      </c>
      <c r="AB216">
        <v>210.548</v>
      </c>
      <c r="AC216">
        <v>1.7030000000000001</v>
      </c>
      <c r="AD216">
        <v>22698</v>
      </c>
      <c r="AE216">
        <v>1.958</v>
      </c>
      <c r="AF216">
        <v>2.5999999999999999E-2</v>
      </c>
      <c r="AG216">
        <v>38.5</v>
      </c>
      <c r="AH216" t="s">
        <v>30</v>
      </c>
      <c r="AR216">
        <v>52.78</v>
      </c>
      <c r="AS216">
        <v>11589616</v>
      </c>
      <c r="AT216">
        <v>375.56400000000002</v>
      </c>
      <c r="AU216">
        <v>41.8</v>
      </c>
      <c r="AV216">
        <v>18.571000000000002</v>
      </c>
      <c r="AW216">
        <v>12.849</v>
      </c>
      <c r="AX216">
        <v>42658.576000000001</v>
      </c>
      <c r="AY216">
        <v>0.2</v>
      </c>
      <c r="AZ216">
        <v>114.898</v>
      </c>
      <c r="BA216">
        <v>4.29</v>
      </c>
      <c r="BB216">
        <v>25.1</v>
      </c>
      <c r="BC216">
        <v>31.4</v>
      </c>
      <c r="BE216">
        <v>5.64</v>
      </c>
      <c r="BF216">
        <v>81.63</v>
      </c>
      <c r="BG216">
        <v>0.93100000000000005</v>
      </c>
    </row>
    <row r="217" spans="1:59" x14ac:dyDescent="0.2">
      <c r="A217" t="s">
        <v>0</v>
      </c>
      <c r="B217" t="s">
        <v>1</v>
      </c>
      <c r="C217" t="s">
        <v>2</v>
      </c>
      <c r="D217" t="s">
        <v>219</v>
      </c>
      <c r="E217">
        <v>88367</v>
      </c>
      <c r="F217">
        <v>542</v>
      </c>
      <c r="G217">
        <v>475</v>
      </c>
      <c r="H217">
        <v>9907</v>
      </c>
      <c r="I217">
        <v>1</v>
      </c>
      <c r="J217">
        <v>1.857</v>
      </c>
      <c r="K217">
        <v>7624.67</v>
      </c>
      <c r="L217">
        <v>46.765999999999998</v>
      </c>
      <c r="M217">
        <v>40.984999999999999</v>
      </c>
      <c r="N217">
        <v>854.81700000000001</v>
      </c>
      <c r="O217">
        <v>8.5999999999999993E-2</v>
      </c>
      <c r="P217">
        <v>0.16</v>
      </c>
      <c r="Q217">
        <v>1.17</v>
      </c>
      <c r="R217">
        <v>53</v>
      </c>
      <c r="S217">
        <v>4.5730000000000004</v>
      </c>
      <c r="T217">
        <v>223</v>
      </c>
      <c r="U217">
        <v>19.241</v>
      </c>
      <c r="X217">
        <v>140.816</v>
      </c>
      <c r="Y217">
        <v>12.15</v>
      </c>
      <c r="Z217">
        <v>10963</v>
      </c>
      <c r="AA217">
        <v>2451129</v>
      </c>
      <c r="AB217">
        <v>211.494</v>
      </c>
      <c r="AC217">
        <v>0.94599999999999995</v>
      </c>
      <c r="AD217">
        <v>22750</v>
      </c>
      <c r="AE217">
        <v>1.9630000000000001</v>
      </c>
      <c r="AF217">
        <v>2.7E-2</v>
      </c>
      <c r="AG217">
        <v>37</v>
      </c>
      <c r="AH217" t="s">
        <v>30</v>
      </c>
      <c r="AR217">
        <v>52.78</v>
      </c>
      <c r="AS217">
        <v>11589616</v>
      </c>
      <c r="AT217">
        <v>375.56400000000002</v>
      </c>
      <c r="AU217">
        <v>41.8</v>
      </c>
      <c r="AV217">
        <v>18.571000000000002</v>
      </c>
      <c r="AW217">
        <v>12.849</v>
      </c>
      <c r="AX217">
        <v>42658.576000000001</v>
      </c>
      <c r="AY217">
        <v>0.2</v>
      </c>
      <c r="AZ217">
        <v>114.898</v>
      </c>
      <c r="BA217">
        <v>4.29</v>
      </c>
      <c r="BB217">
        <v>25.1</v>
      </c>
      <c r="BC217">
        <v>31.4</v>
      </c>
      <c r="BE217">
        <v>5.64</v>
      </c>
      <c r="BF217">
        <v>81.63</v>
      </c>
      <c r="BG217">
        <v>0.93100000000000005</v>
      </c>
    </row>
    <row r="218" spans="1:59" x14ac:dyDescent="0.2">
      <c r="A218" t="s">
        <v>0</v>
      </c>
      <c r="B218" t="s">
        <v>1</v>
      </c>
      <c r="C218" t="s">
        <v>2</v>
      </c>
      <c r="D218" t="s">
        <v>220</v>
      </c>
      <c r="E218">
        <v>88769</v>
      </c>
      <c r="F218">
        <v>402</v>
      </c>
      <c r="G218">
        <v>504.714</v>
      </c>
      <c r="H218">
        <v>9909</v>
      </c>
      <c r="I218">
        <v>2</v>
      </c>
      <c r="J218">
        <v>2</v>
      </c>
      <c r="K218">
        <v>7659.3559999999998</v>
      </c>
      <c r="L218">
        <v>34.686</v>
      </c>
      <c r="M218">
        <v>43.548999999999999</v>
      </c>
      <c r="N218">
        <v>854.99</v>
      </c>
      <c r="O218">
        <v>0.17299999999999999</v>
      </c>
      <c r="P218">
        <v>0.17299999999999999</v>
      </c>
      <c r="Q218">
        <v>1.2</v>
      </c>
      <c r="R218">
        <v>52</v>
      </c>
      <c r="S218">
        <v>4.4870000000000001</v>
      </c>
      <c r="T218">
        <v>235</v>
      </c>
      <c r="U218">
        <v>20.277000000000001</v>
      </c>
      <c r="Z218">
        <v>23129</v>
      </c>
      <c r="AA218">
        <v>2474258</v>
      </c>
      <c r="AB218">
        <v>213.489</v>
      </c>
      <c r="AC218">
        <v>1.996</v>
      </c>
      <c r="AD218">
        <v>23246</v>
      </c>
      <c r="AE218">
        <v>2.0059999999999998</v>
      </c>
      <c r="AF218">
        <v>2.8000000000000001E-2</v>
      </c>
      <c r="AG218">
        <v>35.700000000000003</v>
      </c>
      <c r="AH218" t="s">
        <v>30</v>
      </c>
      <c r="AR218">
        <v>52.78</v>
      </c>
      <c r="AS218">
        <v>11589616</v>
      </c>
      <c r="AT218">
        <v>375.56400000000002</v>
      </c>
      <c r="AU218">
        <v>41.8</v>
      </c>
      <c r="AV218">
        <v>18.571000000000002</v>
      </c>
      <c r="AW218">
        <v>12.849</v>
      </c>
      <c r="AX218">
        <v>42658.576000000001</v>
      </c>
      <c r="AY218">
        <v>0.2</v>
      </c>
      <c r="AZ218">
        <v>114.898</v>
      </c>
      <c r="BA218">
        <v>4.29</v>
      </c>
      <c r="BB218">
        <v>25.1</v>
      </c>
      <c r="BC218">
        <v>31.4</v>
      </c>
      <c r="BE218">
        <v>5.64</v>
      </c>
      <c r="BF218">
        <v>81.63</v>
      </c>
      <c r="BG218">
        <v>0.93100000000000005</v>
      </c>
    </row>
    <row r="219" spans="1:59" x14ac:dyDescent="0.2">
      <c r="A219" t="s">
        <v>0</v>
      </c>
      <c r="B219" t="s">
        <v>1</v>
      </c>
      <c r="C219" t="s">
        <v>2</v>
      </c>
      <c r="D219" t="s">
        <v>221</v>
      </c>
      <c r="E219">
        <v>89141</v>
      </c>
      <c r="F219">
        <v>372</v>
      </c>
      <c r="G219">
        <v>522</v>
      </c>
      <c r="H219">
        <v>9912</v>
      </c>
      <c r="I219">
        <v>3</v>
      </c>
      <c r="J219">
        <v>2.1429999999999998</v>
      </c>
      <c r="K219">
        <v>7691.4539999999997</v>
      </c>
      <c r="L219">
        <v>32.097999999999999</v>
      </c>
      <c r="M219">
        <v>45.04</v>
      </c>
      <c r="N219">
        <v>855.24800000000005</v>
      </c>
      <c r="O219">
        <v>0.25900000000000001</v>
      </c>
      <c r="P219">
        <v>0.185</v>
      </c>
      <c r="Q219">
        <v>1.23</v>
      </c>
      <c r="R219">
        <v>59</v>
      </c>
      <c r="S219">
        <v>5.0910000000000002</v>
      </c>
      <c r="T219">
        <v>260</v>
      </c>
      <c r="U219">
        <v>22.434000000000001</v>
      </c>
      <c r="Z219">
        <v>35123</v>
      </c>
      <c r="AA219">
        <v>2509381</v>
      </c>
      <c r="AB219">
        <v>216.52</v>
      </c>
      <c r="AC219">
        <v>3.0310000000000001</v>
      </c>
      <c r="AD219">
        <v>24232</v>
      </c>
      <c r="AE219">
        <v>2.0910000000000002</v>
      </c>
      <c r="AF219">
        <v>2.8000000000000001E-2</v>
      </c>
      <c r="AG219">
        <v>35.700000000000003</v>
      </c>
      <c r="AH219" t="s">
        <v>30</v>
      </c>
      <c r="AR219">
        <v>52.78</v>
      </c>
      <c r="AS219">
        <v>11589616</v>
      </c>
      <c r="AT219">
        <v>375.56400000000002</v>
      </c>
      <c r="AU219">
        <v>41.8</v>
      </c>
      <c r="AV219">
        <v>18.571000000000002</v>
      </c>
      <c r="AW219">
        <v>12.849</v>
      </c>
      <c r="AX219">
        <v>42658.576000000001</v>
      </c>
      <c r="AY219">
        <v>0.2</v>
      </c>
      <c r="AZ219">
        <v>114.898</v>
      </c>
      <c r="BA219">
        <v>4.29</v>
      </c>
      <c r="BB219">
        <v>25.1</v>
      </c>
      <c r="BC219">
        <v>31.4</v>
      </c>
      <c r="BE219">
        <v>5.64</v>
      </c>
      <c r="BF219">
        <v>81.63</v>
      </c>
      <c r="BG219">
        <v>0.93100000000000005</v>
      </c>
    </row>
    <row r="220" spans="1:59" x14ac:dyDescent="0.2">
      <c r="A220" t="s">
        <v>0</v>
      </c>
      <c r="B220" t="s">
        <v>1</v>
      </c>
      <c r="C220" t="s">
        <v>2</v>
      </c>
      <c r="D220" t="s">
        <v>222</v>
      </c>
      <c r="E220">
        <v>89691</v>
      </c>
      <c r="F220">
        <v>550</v>
      </c>
      <c r="G220">
        <v>540</v>
      </c>
      <c r="H220">
        <v>9917</v>
      </c>
      <c r="I220">
        <v>5</v>
      </c>
      <c r="J220">
        <v>2.714</v>
      </c>
      <c r="K220">
        <v>7738.91</v>
      </c>
      <c r="L220">
        <v>47.456000000000003</v>
      </c>
      <c r="M220">
        <v>46.593000000000004</v>
      </c>
      <c r="N220">
        <v>855.68</v>
      </c>
      <c r="O220">
        <v>0.43099999999999999</v>
      </c>
      <c r="P220">
        <v>0.23400000000000001</v>
      </c>
      <c r="Q220">
        <v>1.26</v>
      </c>
      <c r="R220">
        <v>60</v>
      </c>
      <c r="S220">
        <v>5.1769999999999996</v>
      </c>
      <c r="T220">
        <v>250</v>
      </c>
      <c r="U220">
        <v>21.571000000000002</v>
      </c>
      <c r="Z220">
        <v>35047</v>
      </c>
      <c r="AA220">
        <v>2544428</v>
      </c>
      <c r="AB220">
        <v>219.54400000000001</v>
      </c>
      <c r="AC220">
        <v>3.024</v>
      </c>
      <c r="AD220">
        <v>24943</v>
      </c>
      <c r="AE220">
        <v>2.1520000000000001</v>
      </c>
      <c r="AF220">
        <v>2.8000000000000001E-2</v>
      </c>
      <c r="AG220">
        <v>35.700000000000003</v>
      </c>
      <c r="AH220" t="s">
        <v>30</v>
      </c>
      <c r="AR220">
        <v>52.78</v>
      </c>
      <c r="AS220">
        <v>11589616</v>
      </c>
      <c r="AT220">
        <v>375.56400000000002</v>
      </c>
      <c r="AU220">
        <v>41.8</v>
      </c>
      <c r="AV220">
        <v>18.571000000000002</v>
      </c>
      <c r="AW220">
        <v>12.849</v>
      </c>
      <c r="AX220">
        <v>42658.576000000001</v>
      </c>
      <c r="AY220">
        <v>0.2</v>
      </c>
      <c r="AZ220">
        <v>114.898</v>
      </c>
      <c r="BA220">
        <v>4.29</v>
      </c>
      <c r="BB220">
        <v>25.1</v>
      </c>
      <c r="BC220">
        <v>31.4</v>
      </c>
      <c r="BE220">
        <v>5.64</v>
      </c>
      <c r="BF220">
        <v>81.63</v>
      </c>
      <c r="BG220">
        <v>0.93100000000000005</v>
      </c>
    </row>
    <row r="221" spans="1:59" x14ac:dyDescent="0.2">
      <c r="A221" t="s">
        <v>0</v>
      </c>
      <c r="B221" t="s">
        <v>1</v>
      </c>
      <c r="C221" t="s">
        <v>2</v>
      </c>
      <c r="D221" t="s">
        <v>223</v>
      </c>
      <c r="E221">
        <v>90568</v>
      </c>
      <c r="F221">
        <v>877</v>
      </c>
      <c r="G221">
        <v>574.85699999999997</v>
      </c>
      <c r="H221">
        <v>9917</v>
      </c>
      <c r="I221">
        <v>0</v>
      </c>
      <c r="J221">
        <v>2.5710000000000002</v>
      </c>
      <c r="K221">
        <v>7814.5820000000003</v>
      </c>
      <c r="L221">
        <v>75.671000000000006</v>
      </c>
      <c r="M221">
        <v>49.600999999999999</v>
      </c>
      <c r="N221">
        <v>855.68</v>
      </c>
      <c r="O221">
        <v>0</v>
      </c>
      <c r="P221">
        <v>0.222</v>
      </c>
      <c r="Q221">
        <v>1.3</v>
      </c>
      <c r="R221">
        <v>65</v>
      </c>
      <c r="S221">
        <v>5.6079999999999997</v>
      </c>
      <c r="T221">
        <v>249</v>
      </c>
      <c r="U221">
        <v>21.484999999999999</v>
      </c>
      <c r="Z221">
        <v>36232</v>
      </c>
      <c r="AA221">
        <v>2580660</v>
      </c>
      <c r="AB221">
        <v>222.67</v>
      </c>
      <c r="AC221">
        <v>3.1259999999999999</v>
      </c>
      <c r="AD221">
        <v>26688</v>
      </c>
      <c r="AE221">
        <v>2.3029999999999999</v>
      </c>
      <c r="AF221">
        <v>2.9000000000000001E-2</v>
      </c>
      <c r="AG221">
        <v>34.5</v>
      </c>
      <c r="AH221" t="s">
        <v>30</v>
      </c>
      <c r="AR221">
        <v>52.78</v>
      </c>
      <c r="AS221">
        <v>11589616</v>
      </c>
      <c r="AT221">
        <v>375.56400000000002</v>
      </c>
      <c r="AU221">
        <v>41.8</v>
      </c>
      <c r="AV221">
        <v>18.571000000000002</v>
      </c>
      <c r="AW221">
        <v>12.849</v>
      </c>
      <c r="AX221">
        <v>42658.576000000001</v>
      </c>
      <c r="AY221">
        <v>0.2</v>
      </c>
      <c r="AZ221">
        <v>114.898</v>
      </c>
      <c r="BA221">
        <v>4.29</v>
      </c>
      <c r="BB221">
        <v>25.1</v>
      </c>
      <c r="BC221">
        <v>31.4</v>
      </c>
      <c r="BE221">
        <v>5.64</v>
      </c>
      <c r="BF221">
        <v>81.63</v>
      </c>
      <c r="BG221">
        <v>0.93100000000000005</v>
      </c>
    </row>
    <row r="222" spans="1:59" x14ac:dyDescent="0.2">
      <c r="A222" t="s">
        <v>0</v>
      </c>
      <c r="B222" t="s">
        <v>1</v>
      </c>
      <c r="C222" t="s">
        <v>2</v>
      </c>
      <c r="D222" t="s">
        <v>224</v>
      </c>
      <c r="E222">
        <v>91537</v>
      </c>
      <c r="F222">
        <v>969</v>
      </c>
      <c r="G222">
        <v>623.28599999999994</v>
      </c>
      <c r="H222">
        <v>9919</v>
      </c>
      <c r="I222">
        <v>2</v>
      </c>
      <c r="J222">
        <v>2.5710000000000002</v>
      </c>
      <c r="K222">
        <v>7898.1909999999998</v>
      </c>
      <c r="L222">
        <v>83.608999999999995</v>
      </c>
      <c r="M222">
        <v>53.78</v>
      </c>
      <c r="N222">
        <v>855.85199999999998</v>
      </c>
      <c r="O222">
        <v>0.17299999999999999</v>
      </c>
      <c r="P222">
        <v>0.222</v>
      </c>
      <c r="Q222">
        <v>1.34</v>
      </c>
      <c r="R222">
        <v>67</v>
      </c>
      <c r="S222">
        <v>5.7809999999999997</v>
      </c>
      <c r="T222">
        <v>254</v>
      </c>
      <c r="U222">
        <v>21.916</v>
      </c>
      <c r="Z222">
        <v>38042</v>
      </c>
      <c r="AA222">
        <v>2618702</v>
      </c>
      <c r="AB222">
        <v>225.952</v>
      </c>
      <c r="AC222">
        <v>3.282</v>
      </c>
      <c r="AD222">
        <v>28325</v>
      </c>
      <c r="AE222">
        <v>2.444</v>
      </c>
      <c r="AF222">
        <v>0.03</v>
      </c>
      <c r="AG222">
        <v>33.299999999999997</v>
      </c>
      <c r="AH222" t="s">
        <v>30</v>
      </c>
      <c r="AR222">
        <v>52.78</v>
      </c>
      <c r="AS222">
        <v>11589616</v>
      </c>
      <c r="AT222">
        <v>375.56400000000002</v>
      </c>
      <c r="AU222">
        <v>41.8</v>
      </c>
      <c r="AV222">
        <v>18.571000000000002</v>
      </c>
      <c r="AW222">
        <v>12.849</v>
      </c>
      <c r="AX222">
        <v>42658.576000000001</v>
      </c>
      <c r="AY222">
        <v>0.2</v>
      </c>
      <c r="AZ222">
        <v>114.898</v>
      </c>
      <c r="BA222">
        <v>4.29</v>
      </c>
      <c r="BB222">
        <v>25.1</v>
      </c>
      <c r="BC222">
        <v>31.4</v>
      </c>
      <c r="BE222">
        <v>5.64</v>
      </c>
      <c r="BF222">
        <v>81.63</v>
      </c>
      <c r="BG222">
        <v>0.93100000000000005</v>
      </c>
    </row>
    <row r="223" spans="1:59" x14ac:dyDescent="0.2">
      <c r="A223" t="s">
        <v>0</v>
      </c>
      <c r="B223" t="s">
        <v>1</v>
      </c>
      <c r="C223" t="s">
        <v>2</v>
      </c>
      <c r="D223" t="s">
        <v>225</v>
      </c>
      <c r="E223">
        <v>92478</v>
      </c>
      <c r="F223">
        <v>941</v>
      </c>
      <c r="G223">
        <v>664.71400000000006</v>
      </c>
      <c r="H223">
        <v>9923</v>
      </c>
      <c r="I223">
        <v>4</v>
      </c>
      <c r="J223">
        <v>2.4289999999999998</v>
      </c>
      <c r="K223">
        <v>7979.384</v>
      </c>
      <c r="L223">
        <v>81.192999999999998</v>
      </c>
      <c r="M223">
        <v>57.353999999999999</v>
      </c>
      <c r="N223">
        <v>856.197</v>
      </c>
      <c r="O223">
        <v>0.34499999999999997</v>
      </c>
      <c r="P223">
        <v>0.21</v>
      </c>
      <c r="Q223">
        <v>1.37</v>
      </c>
      <c r="R223">
        <v>68</v>
      </c>
      <c r="S223">
        <v>5.867</v>
      </c>
      <c r="T223">
        <v>260</v>
      </c>
      <c r="U223">
        <v>22.434000000000001</v>
      </c>
      <c r="Z223">
        <v>27126</v>
      </c>
      <c r="AA223">
        <v>2645828</v>
      </c>
      <c r="AB223">
        <v>228.29300000000001</v>
      </c>
      <c r="AC223">
        <v>2.3410000000000002</v>
      </c>
      <c r="AD223">
        <v>29380</v>
      </c>
      <c r="AE223">
        <v>2.5350000000000001</v>
      </c>
      <c r="AF223">
        <v>0.03</v>
      </c>
      <c r="AG223">
        <v>33.299999999999997</v>
      </c>
      <c r="AH223" t="s">
        <v>30</v>
      </c>
      <c r="AR223">
        <v>52.78</v>
      </c>
      <c r="AS223">
        <v>11589616</v>
      </c>
      <c r="AT223">
        <v>375.56400000000002</v>
      </c>
      <c r="AU223">
        <v>41.8</v>
      </c>
      <c r="AV223">
        <v>18.571000000000002</v>
      </c>
      <c r="AW223">
        <v>12.849</v>
      </c>
      <c r="AX223">
        <v>42658.576000000001</v>
      </c>
      <c r="AY223">
        <v>0.2</v>
      </c>
      <c r="AZ223">
        <v>114.898</v>
      </c>
      <c r="BA223">
        <v>4.29</v>
      </c>
      <c r="BB223">
        <v>25.1</v>
      </c>
      <c r="BC223">
        <v>31.4</v>
      </c>
      <c r="BE223">
        <v>5.64</v>
      </c>
      <c r="BF223">
        <v>81.63</v>
      </c>
      <c r="BG223">
        <v>0.93100000000000005</v>
      </c>
    </row>
    <row r="224" spans="1:59" x14ac:dyDescent="0.2">
      <c r="A224" t="s">
        <v>0</v>
      </c>
      <c r="B224" t="s">
        <v>1</v>
      </c>
      <c r="C224" t="s">
        <v>2</v>
      </c>
      <c r="D224" t="s">
        <v>226</v>
      </c>
      <c r="E224">
        <v>93455</v>
      </c>
      <c r="F224">
        <v>977</v>
      </c>
      <c r="G224">
        <v>726.85699999999997</v>
      </c>
      <c r="H224">
        <v>9925</v>
      </c>
      <c r="I224">
        <v>2</v>
      </c>
      <c r="J224">
        <v>2.5710000000000002</v>
      </c>
      <c r="K224">
        <v>8063.6840000000002</v>
      </c>
      <c r="L224">
        <v>84.3</v>
      </c>
      <c r="M224">
        <v>62.716000000000001</v>
      </c>
      <c r="N224">
        <v>856.37</v>
      </c>
      <c r="O224">
        <v>0.17299999999999999</v>
      </c>
      <c r="P224">
        <v>0.222</v>
      </c>
      <c r="Q224">
        <v>1.4</v>
      </c>
      <c r="R224">
        <v>71</v>
      </c>
      <c r="S224">
        <v>6.1260000000000003</v>
      </c>
      <c r="T224">
        <v>293</v>
      </c>
      <c r="U224">
        <v>25.280999999999999</v>
      </c>
      <c r="X224">
        <v>229.32900000000001</v>
      </c>
      <c r="Y224">
        <v>19.786999999999999</v>
      </c>
      <c r="Z224">
        <v>19155</v>
      </c>
      <c r="AA224">
        <v>2664983</v>
      </c>
      <c r="AB224">
        <v>229.946</v>
      </c>
      <c r="AC224">
        <v>1.653</v>
      </c>
      <c r="AD224">
        <v>30551</v>
      </c>
      <c r="AE224">
        <v>2.6360000000000001</v>
      </c>
      <c r="AF224">
        <v>3.1E-2</v>
      </c>
      <c r="AG224">
        <v>32.299999999999997</v>
      </c>
      <c r="AH224" t="s">
        <v>30</v>
      </c>
      <c r="AR224">
        <v>52.78</v>
      </c>
      <c r="AS224">
        <v>11589616</v>
      </c>
      <c r="AT224">
        <v>375.56400000000002</v>
      </c>
      <c r="AU224">
        <v>41.8</v>
      </c>
      <c r="AV224">
        <v>18.571000000000002</v>
      </c>
      <c r="AW224">
        <v>12.849</v>
      </c>
      <c r="AX224">
        <v>42658.576000000001</v>
      </c>
      <c r="AY224">
        <v>0.2</v>
      </c>
      <c r="AZ224">
        <v>114.898</v>
      </c>
      <c r="BA224">
        <v>4.29</v>
      </c>
      <c r="BB224">
        <v>25.1</v>
      </c>
      <c r="BC224">
        <v>31.4</v>
      </c>
      <c r="BE224">
        <v>5.64</v>
      </c>
      <c r="BF224">
        <v>81.63</v>
      </c>
      <c r="BG224">
        <v>0.93100000000000005</v>
      </c>
    </row>
    <row r="225" spans="1:59" x14ac:dyDescent="0.2">
      <c r="A225" t="s">
        <v>0</v>
      </c>
      <c r="B225" t="s">
        <v>1</v>
      </c>
      <c r="C225" t="s">
        <v>2</v>
      </c>
      <c r="D225" t="s">
        <v>227</v>
      </c>
      <c r="E225">
        <v>94306</v>
      </c>
      <c r="F225">
        <v>851</v>
      </c>
      <c r="G225">
        <v>791</v>
      </c>
      <c r="H225">
        <v>9927</v>
      </c>
      <c r="I225">
        <v>2</v>
      </c>
      <c r="J225">
        <v>2.5710000000000002</v>
      </c>
      <c r="K225">
        <v>8137.1120000000001</v>
      </c>
      <c r="L225">
        <v>73.427999999999997</v>
      </c>
      <c r="M225">
        <v>68.251000000000005</v>
      </c>
      <c r="N225">
        <v>856.54300000000001</v>
      </c>
      <c r="O225">
        <v>0.17299999999999999</v>
      </c>
      <c r="P225">
        <v>0.222</v>
      </c>
      <c r="Q225">
        <v>1.41</v>
      </c>
      <c r="R225">
        <v>72</v>
      </c>
      <c r="S225">
        <v>6.2119999999999997</v>
      </c>
      <c r="T225">
        <v>318</v>
      </c>
      <c r="U225">
        <v>27.437999999999999</v>
      </c>
      <c r="Z225">
        <v>29307</v>
      </c>
      <c r="AA225">
        <v>2694290</v>
      </c>
      <c r="AB225">
        <v>232.47399999999999</v>
      </c>
      <c r="AC225">
        <v>2.5289999999999999</v>
      </c>
      <c r="AD225">
        <v>31433</v>
      </c>
      <c r="AE225">
        <v>2.7120000000000002</v>
      </c>
      <c r="AF225">
        <v>3.2000000000000001E-2</v>
      </c>
      <c r="AG225">
        <v>31.2</v>
      </c>
      <c r="AH225" t="s">
        <v>30</v>
      </c>
      <c r="AR225">
        <v>52.78</v>
      </c>
      <c r="AS225">
        <v>11589616</v>
      </c>
      <c r="AT225">
        <v>375.56400000000002</v>
      </c>
      <c r="AU225">
        <v>41.8</v>
      </c>
      <c r="AV225">
        <v>18.571000000000002</v>
      </c>
      <c r="AW225">
        <v>12.849</v>
      </c>
      <c r="AX225">
        <v>42658.576000000001</v>
      </c>
      <c r="AY225">
        <v>0.2</v>
      </c>
      <c r="AZ225">
        <v>114.898</v>
      </c>
      <c r="BA225">
        <v>4.29</v>
      </c>
      <c r="BB225">
        <v>25.1</v>
      </c>
      <c r="BC225">
        <v>31.4</v>
      </c>
      <c r="BE225">
        <v>5.64</v>
      </c>
      <c r="BF225">
        <v>81.63</v>
      </c>
      <c r="BG225">
        <v>0.93100000000000005</v>
      </c>
    </row>
    <row r="226" spans="1:59" x14ac:dyDescent="0.2">
      <c r="A226" t="s">
        <v>0</v>
      </c>
      <c r="B226" t="s">
        <v>1</v>
      </c>
      <c r="C226" t="s">
        <v>2</v>
      </c>
      <c r="D226" t="s">
        <v>228</v>
      </c>
      <c r="E226">
        <v>94795</v>
      </c>
      <c r="F226">
        <v>489</v>
      </c>
      <c r="G226">
        <v>807.71400000000006</v>
      </c>
      <c r="H226">
        <v>9930</v>
      </c>
      <c r="I226">
        <v>3</v>
      </c>
      <c r="J226">
        <v>2.5710000000000002</v>
      </c>
      <c r="K226">
        <v>8179.3050000000003</v>
      </c>
      <c r="L226">
        <v>42.192999999999998</v>
      </c>
      <c r="M226">
        <v>69.692999999999998</v>
      </c>
      <c r="N226">
        <v>856.80100000000004</v>
      </c>
      <c r="O226">
        <v>0.25900000000000001</v>
      </c>
      <c r="P226">
        <v>0.222</v>
      </c>
      <c r="Q226">
        <v>1.42</v>
      </c>
      <c r="R226">
        <v>67</v>
      </c>
      <c r="S226">
        <v>5.7809999999999997</v>
      </c>
      <c r="T226">
        <v>315</v>
      </c>
      <c r="U226">
        <v>27.18</v>
      </c>
      <c r="Z226">
        <v>42303</v>
      </c>
      <c r="AA226">
        <v>2736593</v>
      </c>
      <c r="AB226">
        <v>236.125</v>
      </c>
      <c r="AC226">
        <v>3.65</v>
      </c>
      <c r="AD226">
        <v>32459</v>
      </c>
      <c r="AE226">
        <v>2.8010000000000002</v>
      </c>
      <c r="AF226">
        <v>3.4000000000000002E-2</v>
      </c>
      <c r="AG226">
        <v>29.4</v>
      </c>
      <c r="AH226" t="s">
        <v>30</v>
      </c>
      <c r="AR226">
        <v>52.78</v>
      </c>
      <c r="AS226">
        <v>11589616</v>
      </c>
      <c r="AT226">
        <v>375.56400000000002</v>
      </c>
      <c r="AU226">
        <v>41.8</v>
      </c>
      <c r="AV226">
        <v>18.571000000000002</v>
      </c>
      <c r="AW226">
        <v>12.849</v>
      </c>
      <c r="AX226">
        <v>42658.576000000001</v>
      </c>
      <c r="AY226">
        <v>0.2</v>
      </c>
      <c r="AZ226">
        <v>114.898</v>
      </c>
      <c r="BA226">
        <v>4.29</v>
      </c>
      <c r="BB226">
        <v>25.1</v>
      </c>
      <c r="BC226">
        <v>31.4</v>
      </c>
      <c r="BE226">
        <v>5.64</v>
      </c>
      <c r="BF226">
        <v>81.63</v>
      </c>
      <c r="BG226">
        <v>0.93100000000000005</v>
      </c>
    </row>
    <row r="227" spans="1:59" x14ac:dyDescent="0.2">
      <c r="A227" t="s">
        <v>0</v>
      </c>
      <c r="B227" t="s">
        <v>1</v>
      </c>
      <c r="C227" t="s">
        <v>2</v>
      </c>
      <c r="D227" t="s">
        <v>229</v>
      </c>
      <c r="E227">
        <v>95948</v>
      </c>
      <c r="F227">
        <v>1153</v>
      </c>
      <c r="G227">
        <v>893.85699999999997</v>
      </c>
      <c r="H227">
        <v>9935</v>
      </c>
      <c r="I227">
        <v>5</v>
      </c>
      <c r="J227">
        <v>2.5710000000000002</v>
      </c>
      <c r="K227">
        <v>8278.7900000000009</v>
      </c>
      <c r="L227">
        <v>99.486000000000004</v>
      </c>
      <c r="M227">
        <v>77.126000000000005</v>
      </c>
      <c r="N227">
        <v>857.23299999999995</v>
      </c>
      <c r="O227">
        <v>0.43099999999999999</v>
      </c>
      <c r="P227">
        <v>0.222</v>
      </c>
      <c r="Q227">
        <v>1.45</v>
      </c>
      <c r="R227">
        <v>74</v>
      </c>
      <c r="S227">
        <v>6.3849999999999998</v>
      </c>
      <c r="T227">
        <v>353</v>
      </c>
      <c r="U227">
        <v>30.457999999999998</v>
      </c>
      <c r="Z227">
        <v>46674</v>
      </c>
      <c r="AA227">
        <v>2783267</v>
      </c>
      <c r="AB227">
        <v>240.15199999999999</v>
      </c>
      <c r="AC227">
        <v>4.0270000000000001</v>
      </c>
      <c r="AD227">
        <v>34120</v>
      </c>
      <c r="AE227">
        <v>2.944</v>
      </c>
      <c r="AF227">
        <v>3.5999999999999997E-2</v>
      </c>
      <c r="AG227">
        <v>27.8</v>
      </c>
      <c r="AH227" t="s">
        <v>30</v>
      </c>
      <c r="AR227">
        <v>52.78</v>
      </c>
      <c r="AS227">
        <v>11589616</v>
      </c>
      <c r="AT227">
        <v>375.56400000000002</v>
      </c>
      <c r="AU227">
        <v>41.8</v>
      </c>
      <c r="AV227">
        <v>18.571000000000002</v>
      </c>
      <c r="AW227">
        <v>12.849</v>
      </c>
      <c r="AX227">
        <v>42658.576000000001</v>
      </c>
      <c r="AY227">
        <v>0.2</v>
      </c>
      <c r="AZ227">
        <v>114.898</v>
      </c>
      <c r="BA227">
        <v>4.29</v>
      </c>
      <c r="BB227">
        <v>25.1</v>
      </c>
      <c r="BC227">
        <v>31.4</v>
      </c>
      <c r="BE227">
        <v>5.64</v>
      </c>
      <c r="BF227">
        <v>81.63</v>
      </c>
      <c r="BG227">
        <v>0.93100000000000005</v>
      </c>
    </row>
    <row r="228" spans="1:59" x14ac:dyDescent="0.2">
      <c r="A228" t="s">
        <v>0</v>
      </c>
      <c r="B228" t="s">
        <v>1</v>
      </c>
      <c r="C228" t="s">
        <v>2</v>
      </c>
      <c r="D228" t="s">
        <v>230</v>
      </c>
      <c r="E228">
        <v>97976</v>
      </c>
      <c r="F228">
        <v>2028</v>
      </c>
      <c r="G228">
        <v>1058.2860000000001</v>
      </c>
      <c r="H228">
        <v>9936</v>
      </c>
      <c r="I228">
        <v>1</v>
      </c>
      <c r="J228">
        <v>2.714</v>
      </c>
      <c r="K228">
        <v>8453.7739999999994</v>
      </c>
      <c r="L228">
        <v>174.98400000000001</v>
      </c>
      <c r="M228">
        <v>91.313000000000002</v>
      </c>
      <c r="N228">
        <v>857.31899999999996</v>
      </c>
      <c r="O228">
        <v>8.5999999999999993E-2</v>
      </c>
      <c r="P228">
        <v>0.23400000000000001</v>
      </c>
      <c r="Q228">
        <v>1.46</v>
      </c>
      <c r="R228">
        <v>69</v>
      </c>
      <c r="S228">
        <v>5.9539999999999997</v>
      </c>
      <c r="T228">
        <v>371</v>
      </c>
      <c r="U228">
        <v>32.011000000000003</v>
      </c>
      <c r="Z228">
        <v>43222</v>
      </c>
      <c r="AA228">
        <v>2826489</v>
      </c>
      <c r="AB228">
        <v>243.881</v>
      </c>
      <c r="AC228">
        <v>3.7290000000000001</v>
      </c>
      <c r="AD228">
        <v>35118</v>
      </c>
      <c r="AE228">
        <v>3.03</v>
      </c>
      <c r="AF228">
        <v>3.6999999999999998E-2</v>
      </c>
      <c r="AG228">
        <v>27</v>
      </c>
      <c r="AH228" t="s">
        <v>30</v>
      </c>
      <c r="AR228">
        <v>52.78</v>
      </c>
      <c r="AS228">
        <v>11589616</v>
      </c>
      <c r="AT228">
        <v>375.56400000000002</v>
      </c>
      <c r="AU228">
        <v>41.8</v>
      </c>
      <c r="AV228">
        <v>18.571000000000002</v>
      </c>
      <c r="AW228">
        <v>12.849</v>
      </c>
      <c r="AX228">
        <v>42658.576000000001</v>
      </c>
      <c r="AY228">
        <v>0.2</v>
      </c>
      <c r="AZ228">
        <v>114.898</v>
      </c>
      <c r="BA228">
        <v>4.29</v>
      </c>
      <c r="BB228">
        <v>25.1</v>
      </c>
      <c r="BC228">
        <v>31.4</v>
      </c>
      <c r="BE228">
        <v>5.64</v>
      </c>
      <c r="BF228">
        <v>81.63</v>
      </c>
      <c r="BG228">
        <v>0.93100000000000005</v>
      </c>
    </row>
    <row r="229" spans="1:59" x14ac:dyDescent="0.2">
      <c r="A229" t="s">
        <v>0</v>
      </c>
      <c r="B229" t="s">
        <v>1</v>
      </c>
      <c r="C229" t="s">
        <v>2</v>
      </c>
      <c r="D229" t="s">
        <v>231</v>
      </c>
      <c r="E229">
        <v>99649</v>
      </c>
      <c r="F229">
        <v>1673</v>
      </c>
      <c r="G229">
        <v>1158.857</v>
      </c>
      <c r="H229">
        <v>9937</v>
      </c>
      <c r="I229">
        <v>1</v>
      </c>
      <c r="J229">
        <v>2.5710000000000002</v>
      </c>
      <c r="K229">
        <v>8598.1280000000006</v>
      </c>
      <c r="L229">
        <v>144.35300000000001</v>
      </c>
      <c r="M229">
        <v>99.991</v>
      </c>
      <c r="N229">
        <v>857.40499999999997</v>
      </c>
      <c r="O229">
        <v>8.5999999999999993E-2</v>
      </c>
      <c r="P229">
        <v>0.222</v>
      </c>
      <c r="Q229">
        <v>1.44</v>
      </c>
      <c r="R229">
        <v>78</v>
      </c>
      <c r="S229">
        <v>6.73</v>
      </c>
      <c r="T229">
        <v>392</v>
      </c>
      <c r="U229">
        <v>33.823</v>
      </c>
      <c r="Z229">
        <v>41428</v>
      </c>
      <c r="AA229">
        <v>2867917</v>
      </c>
      <c r="AB229">
        <v>247.45599999999999</v>
      </c>
      <c r="AC229">
        <v>3.5750000000000002</v>
      </c>
      <c r="AD229">
        <v>35602</v>
      </c>
      <c r="AE229">
        <v>3.0720000000000001</v>
      </c>
      <c r="AF229">
        <v>3.9E-2</v>
      </c>
      <c r="AG229">
        <v>25.6</v>
      </c>
      <c r="AH229" t="s">
        <v>30</v>
      </c>
      <c r="AR229">
        <v>52.78</v>
      </c>
      <c r="AS229">
        <v>11589616</v>
      </c>
      <c r="AT229">
        <v>375.56400000000002</v>
      </c>
      <c r="AU229">
        <v>41.8</v>
      </c>
      <c r="AV229">
        <v>18.571000000000002</v>
      </c>
      <c r="AW229">
        <v>12.849</v>
      </c>
      <c r="AX229">
        <v>42658.576000000001</v>
      </c>
      <c r="AY229">
        <v>0.2</v>
      </c>
      <c r="AZ229">
        <v>114.898</v>
      </c>
      <c r="BA229">
        <v>4.29</v>
      </c>
      <c r="BB229">
        <v>25.1</v>
      </c>
      <c r="BC229">
        <v>31.4</v>
      </c>
      <c r="BE229">
        <v>5.64</v>
      </c>
      <c r="BF229">
        <v>81.63</v>
      </c>
      <c r="BG229">
        <v>0.93100000000000005</v>
      </c>
    </row>
    <row r="230" spans="1:59" x14ac:dyDescent="0.2">
      <c r="A230" t="s">
        <v>0</v>
      </c>
      <c r="B230" t="s">
        <v>1</v>
      </c>
      <c r="C230" t="s">
        <v>2</v>
      </c>
      <c r="D230" t="s">
        <v>232</v>
      </c>
      <c r="E230">
        <v>100748</v>
      </c>
      <c r="F230">
        <v>1099</v>
      </c>
      <c r="G230">
        <v>1181.4290000000001</v>
      </c>
      <c r="H230">
        <v>9944</v>
      </c>
      <c r="I230">
        <v>7</v>
      </c>
      <c r="J230">
        <v>3</v>
      </c>
      <c r="K230">
        <v>8692.9539999999997</v>
      </c>
      <c r="L230">
        <v>94.825999999999993</v>
      </c>
      <c r="M230">
        <v>101.93899999999999</v>
      </c>
      <c r="N230">
        <v>858.00900000000001</v>
      </c>
      <c r="O230">
        <v>0.60399999999999998</v>
      </c>
      <c r="P230">
        <v>0.25900000000000001</v>
      </c>
      <c r="Q230">
        <v>1.43</v>
      </c>
      <c r="R230">
        <v>78</v>
      </c>
      <c r="S230">
        <v>6.73</v>
      </c>
      <c r="T230">
        <v>421</v>
      </c>
      <c r="U230">
        <v>36.326000000000001</v>
      </c>
      <c r="Z230">
        <v>26392</v>
      </c>
      <c r="AA230">
        <v>2894309</v>
      </c>
      <c r="AB230">
        <v>249.733</v>
      </c>
      <c r="AC230">
        <v>2.2770000000000001</v>
      </c>
      <c r="AD230">
        <v>35497</v>
      </c>
      <c r="AE230">
        <v>3.0630000000000002</v>
      </c>
      <c r="AF230">
        <v>0.04</v>
      </c>
      <c r="AG230">
        <v>25</v>
      </c>
      <c r="AH230" t="s">
        <v>30</v>
      </c>
      <c r="AR230">
        <v>52.78</v>
      </c>
      <c r="AS230">
        <v>11589616</v>
      </c>
      <c r="AT230">
        <v>375.56400000000002</v>
      </c>
      <c r="AU230">
        <v>41.8</v>
      </c>
      <c r="AV230">
        <v>18.571000000000002</v>
      </c>
      <c r="AW230">
        <v>12.849</v>
      </c>
      <c r="AX230">
        <v>42658.576000000001</v>
      </c>
      <c r="AY230">
        <v>0.2</v>
      </c>
      <c r="AZ230">
        <v>114.898</v>
      </c>
      <c r="BA230">
        <v>4.29</v>
      </c>
      <c r="BB230">
        <v>25.1</v>
      </c>
      <c r="BC230">
        <v>31.4</v>
      </c>
      <c r="BE230">
        <v>5.64</v>
      </c>
      <c r="BF230">
        <v>81.63</v>
      </c>
      <c r="BG230">
        <v>0.93100000000000005</v>
      </c>
    </row>
    <row r="231" spans="1:59" x14ac:dyDescent="0.2">
      <c r="A231" t="s">
        <v>0</v>
      </c>
      <c r="B231" t="s">
        <v>1</v>
      </c>
      <c r="C231" t="s">
        <v>2</v>
      </c>
      <c r="D231" t="s">
        <v>233</v>
      </c>
      <c r="E231">
        <v>102295</v>
      </c>
      <c r="F231">
        <v>1547</v>
      </c>
      <c r="G231">
        <v>1262.857</v>
      </c>
      <c r="H231">
        <v>9948</v>
      </c>
      <c r="I231">
        <v>4</v>
      </c>
      <c r="J231">
        <v>3.286</v>
      </c>
      <c r="K231">
        <v>8826.4359999999997</v>
      </c>
      <c r="L231">
        <v>133.482</v>
      </c>
      <c r="M231">
        <v>108.965</v>
      </c>
      <c r="N231">
        <v>858.35500000000002</v>
      </c>
      <c r="O231">
        <v>0.34499999999999997</v>
      </c>
      <c r="P231">
        <v>0.28399999999999997</v>
      </c>
      <c r="Q231">
        <v>1.43</v>
      </c>
      <c r="R231">
        <v>77</v>
      </c>
      <c r="S231">
        <v>6.6440000000000001</v>
      </c>
      <c r="T231">
        <v>432</v>
      </c>
      <c r="U231">
        <v>37.274999999999999</v>
      </c>
      <c r="X231">
        <v>347.01100000000002</v>
      </c>
      <c r="Y231">
        <v>29.942</v>
      </c>
      <c r="Z231">
        <v>21874</v>
      </c>
      <c r="AA231">
        <v>2916183</v>
      </c>
      <c r="AB231">
        <v>251.62</v>
      </c>
      <c r="AC231">
        <v>1.887</v>
      </c>
      <c r="AD231">
        <v>35886</v>
      </c>
      <c r="AE231">
        <v>3.0960000000000001</v>
      </c>
      <c r="AF231">
        <v>4.1000000000000002E-2</v>
      </c>
      <c r="AG231">
        <v>24.4</v>
      </c>
      <c r="AH231" t="s">
        <v>30</v>
      </c>
      <c r="AR231">
        <v>52.78</v>
      </c>
      <c r="AS231">
        <v>11589616</v>
      </c>
      <c r="AT231">
        <v>375.56400000000002</v>
      </c>
      <c r="AU231">
        <v>41.8</v>
      </c>
      <c r="AV231">
        <v>18.571000000000002</v>
      </c>
      <c r="AW231">
        <v>12.849</v>
      </c>
      <c r="AX231">
        <v>42658.576000000001</v>
      </c>
      <c r="AY231">
        <v>0.2</v>
      </c>
      <c r="AZ231">
        <v>114.898</v>
      </c>
      <c r="BA231">
        <v>4.29</v>
      </c>
      <c r="BB231">
        <v>25.1</v>
      </c>
      <c r="BC231">
        <v>31.4</v>
      </c>
      <c r="BE231">
        <v>5.64</v>
      </c>
      <c r="BF231">
        <v>81.63</v>
      </c>
      <c r="BG231">
        <v>0.93100000000000005</v>
      </c>
    </row>
    <row r="232" spans="1:59" x14ac:dyDescent="0.2">
      <c r="A232" t="s">
        <v>0</v>
      </c>
      <c r="B232" t="s">
        <v>1</v>
      </c>
      <c r="C232" t="s">
        <v>2</v>
      </c>
      <c r="D232" t="s">
        <v>234</v>
      </c>
      <c r="E232">
        <v>103392</v>
      </c>
      <c r="F232">
        <v>1097</v>
      </c>
      <c r="G232">
        <v>1298</v>
      </c>
      <c r="H232">
        <v>9950</v>
      </c>
      <c r="I232">
        <v>2</v>
      </c>
      <c r="J232">
        <v>3.286</v>
      </c>
      <c r="K232">
        <v>8921.0889999999999</v>
      </c>
      <c r="L232">
        <v>94.653999999999996</v>
      </c>
      <c r="M232">
        <v>111.997</v>
      </c>
      <c r="N232">
        <v>858.52700000000004</v>
      </c>
      <c r="O232">
        <v>0.17299999999999999</v>
      </c>
      <c r="P232">
        <v>0.28399999999999997</v>
      </c>
      <c r="Q232">
        <v>1.42</v>
      </c>
      <c r="R232">
        <v>87</v>
      </c>
      <c r="S232">
        <v>7.5069999999999997</v>
      </c>
      <c r="T232">
        <v>490</v>
      </c>
      <c r="U232">
        <v>42.279000000000003</v>
      </c>
      <c r="Z232">
        <v>34932</v>
      </c>
      <c r="AA232">
        <v>2951115</v>
      </c>
      <c r="AB232">
        <v>254.63399999999999</v>
      </c>
      <c r="AC232">
        <v>3.0139999999999998</v>
      </c>
      <c r="AD232">
        <v>36689</v>
      </c>
      <c r="AE232">
        <v>3.1659999999999999</v>
      </c>
      <c r="AF232">
        <v>4.2999999999999997E-2</v>
      </c>
      <c r="AG232">
        <v>23.3</v>
      </c>
      <c r="AH232" t="s">
        <v>30</v>
      </c>
      <c r="AR232">
        <v>52.78</v>
      </c>
      <c r="AS232">
        <v>11589616</v>
      </c>
      <c r="AT232">
        <v>375.56400000000002</v>
      </c>
      <c r="AU232">
        <v>41.8</v>
      </c>
      <c r="AV232">
        <v>18.571000000000002</v>
      </c>
      <c r="AW232">
        <v>12.849</v>
      </c>
      <c r="AX232">
        <v>42658.576000000001</v>
      </c>
      <c r="AY232">
        <v>0.2</v>
      </c>
      <c r="AZ232">
        <v>114.898</v>
      </c>
      <c r="BA232">
        <v>4.29</v>
      </c>
      <c r="BB232">
        <v>25.1</v>
      </c>
      <c r="BC232">
        <v>31.4</v>
      </c>
      <c r="BE232">
        <v>5.64</v>
      </c>
      <c r="BF232">
        <v>81.63</v>
      </c>
      <c r="BG232">
        <v>0.93100000000000005</v>
      </c>
    </row>
    <row r="233" spans="1:59" x14ac:dyDescent="0.2">
      <c r="A233" t="s">
        <v>0</v>
      </c>
      <c r="B233" t="s">
        <v>1</v>
      </c>
      <c r="C233" t="s">
        <v>2</v>
      </c>
      <c r="D233" t="s">
        <v>235</v>
      </c>
      <c r="E233">
        <v>105226</v>
      </c>
      <c r="F233">
        <v>1834</v>
      </c>
      <c r="G233">
        <v>1490.143</v>
      </c>
      <c r="H233">
        <v>9955</v>
      </c>
      <c r="I233">
        <v>5</v>
      </c>
      <c r="J233">
        <v>3.5710000000000002</v>
      </c>
      <c r="K233">
        <v>9079.3340000000007</v>
      </c>
      <c r="L233">
        <v>158.245</v>
      </c>
      <c r="M233">
        <v>128.57599999999999</v>
      </c>
      <c r="N233">
        <v>858.95899999999995</v>
      </c>
      <c r="O233">
        <v>0.43099999999999999</v>
      </c>
      <c r="P233">
        <v>0.308</v>
      </c>
      <c r="Q233">
        <v>1.41</v>
      </c>
      <c r="R233">
        <v>94</v>
      </c>
      <c r="S233">
        <v>8.1110000000000007</v>
      </c>
      <c r="T233">
        <v>505</v>
      </c>
      <c r="U233">
        <v>43.573</v>
      </c>
      <c r="Z233">
        <v>45049</v>
      </c>
      <c r="AA233">
        <v>2996164</v>
      </c>
      <c r="AB233">
        <v>258.52100000000002</v>
      </c>
      <c r="AC233">
        <v>3.887</v>
      </c>
      <c r="AD233">
        <v>37082</v>
      </c>
      <c r="AE233">
        <v>3.2</v>
      </c>
      <c r="AF233">
        <v>4.4999999999999998E-2</v>
      </c>
      <c r="AG233">
        <v>22.2</v>
      </c>
      <c r="AH233" t="s">
        <v>30</v>
      </c>
      <c r="AR233">
        <v>52.78</v>
      </c>
      <c r="AS233">
        <v>11589616</v>
      </c>
      <c r="AT233">
        <v>375.56400000000002</v>
      </c>
      <c r="AU233">
        <v>41.8</v>
      </c>
      <c r="AV233">
        <v>18.571000000000002</v>
      </c>
      <c r="AW233">
        <v>12.849</v>
      </c>
      <c r="AX233">
        <v>42658.576000000001</v>
      </c>
      <c r="AY233">
        <v>0.2</v>
      </c>
      <c r="AZ233">
        <v>114.898</v>
      </c>
      <c r="BA233">
        <v>4.29</v>
      </c>
      <c r="BB233">
        <v>25.1</v>
      </c>
      <c r="BC233">
        <v>31.4</v>
      </c>
      <c r="BE233">
        <v>5.64</v>
      </c>
      <c r="BF233">
        <v>81.63</v>
      </c>
      <c r="BG233">
        <v>0.93100000000000005</v>
      </c>
    </row>
    <row r="234" spans="1:59" x14ac:dyDescent="0.2">
      <c r="A234" t="s">
        <v>0</v>
      </c>
      <c r="B234" t="s">
        <v>1</v>
      </c>
      <c r="C234" t="s">
        <v>2</v>
      </c>
      <c r="D234" t="s">
        <v>236</v>
      </c>
      <c r="E234">
        <v>106887</v>
      </c>
      <c r="F234">
        <v>1661</v>
      </c>
      <c r="G234">
        <v>1562.7139999999999</v>
      </c>
      <c r="H234">
        <v>9959</v>
      </c>
      <c r="I234">
        <v>4</v>
      </c>
      <c r="J234">
        <v>3.4289999999999998</v>
      </c>
      <c r="K234">
        <v>9222.652</v>
      </c>
      <c r="L234">
        <v>143.31800000000001</v>
      </c>
      <c r="M234">
        <v>134.83699999999999</v>
      </c>
      <c r="N234">
        <v>859.30399999999997</v>
      </c>
      <c r="O234">
        <v>0.34499999999999997</v>
      </c>
      <c r="P234">
        <v>0.29599999999999999</v>
      </c>
      <c r="Q234">
        <v>1.39</v>
      </c>
      <c r="R234">
        <v>95</v>
      </c>
      <c r="S234">
        <v>8.1969999999999992</v>
      </c>
      <c r="T234">
        <v>550</v>
      </c>
      <c r="U234">
        <v>47.456000000000003</v>
      </c>
      <c r="Z234">
        <v>44434</v>
      </c>
      <c r="AA234">
        <v>3040598</v>
      </c>
      <c r="AB234">
        <v>262.35500000000002</v>
      </c>
      <c r="AC234">
        <v>3.8340000000000001</v>
      </c>
      <c r="AD234">
        <v>36762</v>
      </c>
      <c r="AE234">
        <v>3.1720000000000002</v>
      </c>
      <c r="AF234">
        <v>4.7E-2</v>
      </c>
      <c r="AG234">
        <v>21.3</v>
      </c>
      <c r="AH234" t="s">
        <v>30</v>
      </c>
      <c r="AR234">
        <v>52.78</v>
      </c>
      <c r="AS234">
        <v>11589616</v>
      </c>
      <c r="AT234">
        <v>375.56400000000002</v>
      </c>
      <c r="AU234">
        <v>41.8</v>
      </c>
      <c r="AV234">
        <v>18.571000000000002</v>
      </c>
      <c r="AW234">
        <v>12.849</v>
      </c>
      <c r="AX234">
        <v>42658.576000000001</v>
      </c>
      <c r="AY234">
        <v>0.2</v>
      </c>
      <c r="AZ234">
        <v>114.898</v>
      </c>
      <c r="BA234">
        <v>4.29</v>
      </c>
      <c r="BB234">
        <v>25.1</v>
      </c>
      <c r="BC234">
        <v>31.4</v>
      </c>
      <c r="BE234">
        <v>5.64</v>
      </c>
      <c r="BF234">
        <v>81.63</v>
      </c>
      <c r="BG234">
        <v>0.93100000000000005</v>
      </c>
    </row>
    <row r="235" spans="1:59" x14ac:dyDescent="0.2">
      <c r="A235" t="s">
        <v>0</v>
      </c>
      <c r="B235" t="s">
        <v>1</v>
      </c>
      <c r="C235" t="s">
        <v>2</v>
      </c>
      <c r="D235" t="s">
        <v>237</v>
      </c>
      <c r="E235">
        <v>108768</v>
      </c>
      <c r="F235">
        <v>1881</v>
      </c>
      <c r="G235">
        <v>1541.7139999999999</v>
      </c>
      <c r="H235">
        <v>9965</v>
      </c>
      <c r="I235">
        <v>6</v>
      </c>
      <c r="J235">
        <v>4.1429999999999998</v>
      </c>
      <c r="K235">
        <v>9384.9529999999995</v>
      </c>
      <c r="L235">
        <v>162.30000000000001</v>
      </c>
      <c r="M235">
        <v>133.02500000000001</v>
      </c>
      <c r="N235">
        <v>859.82100000000003</v>
      </c>
      <c r="O235">
        <v>0.51800000000000002</v>
      </c>
      <c r="P235">
        <v>0.35699999999999998</v>
      </c>
      <c r="Q235">
        <v>1.36</v>
      </c>
      <c r="R235">
        <v>104</v>
      </c>
      <c r="S235">
        <v>8.9740000000000002</v>
      </c>
      <c r="T235">
        <v>602</v>
      </c>
      <c r="U235">
        <v>51.942999999999998</v>
      </c>
      <c r="Z235">
        <v>40555</v>
      </c>
      <c r="AA235">
        <v>3081153</v>
      </c>
      <c r="AB235">
        <v>265.85500000000002</v>
      </c>
      <c r="AC235">
        <v>3.4990000000000001</v>
      </c>
      <c r="AD235">
        <v>36381</v>
      </c>
      <c r="AE235">
        <v>3.1389999999999998</v>
      </c>
      <c r="AF235">
        <v>4.9000000000000002E-2</v>
      </c>
      <c r="AG235">
        <v>20.399999999999999</v>
      </c>
      <c r="AH235" t="s">
        <v>30</v>
      </c>
      <c r="AR235">
        <v>52.78</v>
      </c>
      <c r="AS235">
        <v>11589616</v>
      </c>
      <c r="AT235">
        <v>375.56400000000002</v>
      </c>
      <c r="AU235">
        <v>41.8</v>
      </c>
      <c r="AV235">
        <v>18.571000000000002</v>
      </c>
      <c r="AW235">
        <v>12.849</v>
      </c>
      <c r="AX235">
        <v>42658.576000000001</v>
      </c>
      <c r="AY235">
        <v>0.2</v>
      </c>
      <c r="AZ235">
        <v>114.898</v>
      </c>
      <c r="BA235">
        <v>4.29</v>
      </c>
      <c r="BB235">
        <v>25.1</v>
      </c>
      <c r="BC235">
        <v>31.4</v>
      </c>
      <c r="BE235">
        <v>5.64</v>
      </c>
      <c r="BF235">
        <v>81.63</v>
      </c>
      <c r="BG235">
        <v>0.93100000000000005</v>
      </c>
    </row>
    <row r="236" spans="1:59" x14ac:dyDescent="0.2">
      <c r="A236" t="s">
        <v>0</v>
      </c>
      <c r="B236" t="s">
        <v>1</v>
      </c>
      <c r="C236" t="s">
        <v>2</v>
      </c>
      <c r="D236" t="s">
        <v>238</v>
      </c>
      <c r="E236">
        <v>110976</v>
      </c>
      <c r="F236">
        <v>2208</v>
      </c>
      <c r="G236">
        <v>1618.143</v>
      </c>
      <c r="H236">
        <v>9969</v>
      </c>
      <c r="I236">
        <v>4</v>
      </c>
      <c r="J236">
        <v>4.5709999999999997</v>
      </c>
      <c r="K236">
        <v>9575.4680000000008</v>
      </c>
      <c r="L236">
        <v>190.51499999999999</v>
      </c>
      <c r="M236">
        <v>139.62</v>
      </c>
      <c r="N236">
        <v>860.16700000000003</v>
      </c>
      <c r="O236">
        <v>0.34499999999999997</v>
      </c>
      <c r="P236">
        <v>0.39400000000000002</v>
      </c>
      <c r="Q236">
        <v>1.34</v>
      </c>
      <c r="R236">
        <v>110</v>
      </c>
      <c r="S236">
        <v>9.4909999999999997</v>
      </c>
      <c r="T236">
        <v>620</v>
      </c>
      <c r="U236">
        <v>53.496000000000002</v>
      </c>
      <c r="Z236">
        <v>37845</v>
      </c>
      <c r="AA236">
        <v>3118998</v>
      </c>
      <c r="AB236">
        <v>269.12</v>
      </c>
      <c r="AC236">
        <v>3.2650000000000001</v>
      </c>
      <c r="AD236">
        <v>35869</v>
      </c>
      <c r="AE236">
        <v>3.0950000000000002</v>
      </c>
      <c r="AF236">
        <v>5.0999999999999997E-2</v>
      </c>
      <c r="AG236">
        <v>19.600000000000001</v>
      </c>
      <c r="AH236" t="s">
        <v>30</v>
      </c>
      <c r="AR236">
        <v>52.78</v>
      </c>
      <c r="AS236">
        <v>11589616</v>
      </c>
      <c r="AT236">
        <v>375.56400000000002</v>
      </c>
      <c r="AU236">
        <v>41.8</v>
      </c>
      <c r="AV236">
        <v>18.571000000000002</v>
      </c>
      <c r="AW236">
        <v>12.849</v>
      </c>
      <c r="AX236">
        <v>42658.576000000001</v>
      </c>
      <c r="AY236">
        <v>0.2</v>
      </c>
      <c r="AZ236">
        <v>114.898</v>
      </c>
      <c r="BA236">
        <v>4.29</v>
      </c>
      <c r="BB236">
        <v>25.1</v>
      </c>
      <c r="BC236">
        <v>31.4</v>
      </c>
      <c r="BE236">
        <v>5.64</v>
      </c>
      <c r="BF236">
        <v>81.63</v>
      </c>
      <c r="BG236">
        <v>0.93100000000000005</v>
      </c>
    </row>
    <row r="237" spans="1:59" x14ac:dyDescent="0.2">
      <c r="A237" t="s">
        <v>0</v>
      </c>
      <c r="B237" t="s">
        <v>1</v>
      </c>
      <c r="C237" t="s">
        <v>2</v>
      </c>
      <c r="D237" t="s">
        <v>239</v>
      </c>
      <c r="E237">
        <v>112803</v>
      </c>
      <c r="F237">
        <v>1827</v>
      </c>
      <c r="G237">
        <v>1722.143</v>
      </c>
      <c r="H237">
        <v>9974</v>
      </c>
      <c r="I237">
        <v>5</v>
      </c>
      <c r="J237">
        <v>4.2859999999999996</v>
      </c>
      <c r="K237">
        <v>9733.1090000000004</v>
      </c>
      <c r="L237">
        <v>157.64099999999999</v>
      </c>
      <c r="M237">
        <v>148.59399999999999</v>
      </c>
      <c r="N237">
        <v>860.59799999999996</v>
      </c>
      <c r="O237">
        <v>0.43099999999999999</v>
      </c>
      <c r="P237">
        <v>0.37</v>
      </c>
      <c r="Q237">
        <v>1.34</v>
      </c>
      <c r="R237">
        <v>120</v>
      </c>
      <c r="S237">
        <v>10.353999999999999</v>
      </c>
      <c r="T237">
        <v>626</v>
      </c>
      <c r="U237">
        <v>54.014000000000003</v>
      </c>
      <c r="Z237">
        <v>33439</v>
      </c>
      <c r="AA237">
        <v>3152437</v>
      </c>
      <c r="AB237">
        <v>272.005</v>
      </c>
      <c r="AC237">
        <v>2.8849999999999998</v>
      </c>
      <c r="AD237">
        <v>36875</v>
      </c>
      <c r="AE237">
        <v>3.1819999999999999</v>
      </c>
      <c r="AF237">
        <v>5.1999999999999998E-2</v>
      </c>
      <c r="AG237">
        <v>19.2</v>
      </c>
      <c r="AH237" t="s">
        <v>30</v>
      </c>
      <c r="AR237">
        <v>52.78</v>
      </c>
      <c r="AS237">
        <v>11589616</v>
      </c>
      <c r="AT237">
        <v>375.56400000000002</v>
      </c>
      <c r="AU237">
        <v>41.8</v>
      </c>
      <c r="AV237">
        <v>18.571000000000002</v>
      </c>
      <c r="AW237">
        <v>12.849</v>
      </c>
      <c r="AX237">
        <v>42658.576000000001</v>
      </c>
      <c r="AY237">
        <v>0.2</v>
      </c>
      <c r="AZ237">
        <v>114.898</v>
      </c>
      <c r="BA237">
        <v>4.29</v>
      </c>
      <c r="BB237">
        <v>25.1</v>
      </c>
      <c r="BC237">
        <v>31.4</v>
      </c>
      <c r="BE237">
        <v>5.64</v>
      </c>
      <c r="BF237">
        <v>81.63</v>
      </c>
      <c r="BG237">
        <v>0.93100000000000005</v>
      </c>
    </row>
    <row r="238" spans="1:59" x14ac:dyDescent="0.2">
      <c r="A238" t="s">
        <v>0</v>
      </c>
      <c r="B238" t="s">
        <v>1</v>
      </c>
      <c r="C238" t="s">
        <v>2</v>
      </c>
      <c r="D238" t="s">
        <v>240</v>
      </c>
      <c r="E238">
        <v>114179</v>
      </c>
      <c r="F238">
        <v>1376</v>
      </c>
      <c r="G238">
        <v>1697.7139999999999</v>
      </c>
      <c r="H238">
        <v>9980</v>
      </c>
      <c r="I238">
        <v>6</v>
      </c>
      <c r="J238">
        <v>4.5709999999999997</v>
      </c>
      <c r="K238">
        <v>9851.8359999999993</v>
      </c>
      <c r="L238">
        <v>118.727</v>
      </c>
      <c r="M238">
        <v>146.48599999999999</v>
      </c>
      <c r="N238">
        <v>861.11599999999999</v>
      </c>
      <c r="O238">
        <v>0.51800000000000002</v>
      </c>
      <c r="P238">
        <v>0.39400000000000002</v>
      </c>
      <c r="Q238">
        <v>1.34</v>
      </c>
      <c r="R238">
        <v>135</v>
      </c>
      <c r="S238">
        <v>11.648</v>
      </c>
      <c r="T238">
        <v>654</v>
      </c>
      <c r="U238">
        <v>56.43</v>
      </c>
      <c r="X238">
        <v>485.81599999999997</v>
      </c>
      <c r="Y238">
        <v>41.917999999999999</v>
      </c>
      <c r="Z238">
        <v>20395</v>
      </c>
      <c r="AA238">
        <v>3172832</v>
      </c>
      <c r="AB238">
        <v>273.76499999999999</v>
      </c>
      <c r="AC238">
        <v>1.76</v>
      </c>
      <c r="AD238">
        <v>36664</v>
      </c>
      <c r="AE238">
        <v>3.1640000000000001</v>
      </c>
      <c r="AF238">
        <v>5.2999999999999999E-2</v>
      </c>
      <c r="AG238">
        <v>18.899999999999999</v>
      </c>
      <c r="AH238" t="s">
        <v>30</v>
      </c>
      <c r="AR238">
        <v>52.78</v>
      </c>
      <c r="AS238">
        <v>11589616</v>
      </c>
      <c r="AT238">
        <v>375.56400000000002</v>
      </c>
      <c r="AU238">
        <v>41.8</v>
      </c>
      <c r="AV238">
        <v>18.571000000000002</v>
      </c>
      <c r="AW238">
        <v>12.849</v>
      </c>
      <c r="AX238">
        <v>42658.576000000001</v>
      </c>
      <c r="AY238">
        <v>0.2</v>
      </c>
      <c r="AZ238">
        <v>114.898</v>
      </c>
      <c r="BA238">
        <v>4.29</v>
      </c>
      <c r="BB238">
        <v>25.1</v>
      </c>
      <c r="BC238">
        <v>31.4</v>
      </c>
      <c r="BE238">
        <v>5.64</v>
      </c>
      <c r="BF238">
        <v>81.63</v>
      </c>
      <c r="BG238">
        <v>0.93100000000000005</v>
      </c>
    </row>
    <row r="239" spans="1:59" x14ac:dyDescent="0.2">
      <c r="A239" t="s">
        <v>0</v>
      </c>
      <c r="B239" t="s">
        <v>1</v>
      </c>
      <c r="C239" t="s">
        <v>2</v>
      </c>
      <c r="D239" t="s">
        <v>241</v>
      </c>
      <c r="E239">
        <v>115353</v>
      </c>
      <c r="F239">
        <v>1174</v>
      </c>
      <c r="G239">
        <v>1708.7139999999999</v>
      </c>
      <c r="H239">
        <v>9987</v>
      </c>
      <c r="I239">
        <v>7</v>
      </c>
      <c r="J239">
        <v>5.2859999999999996</v>
      </c>
      <c r="K239">
        <v>9953.134</v>
      </c>
      <c r="L239">
        <v>101.298</v>
      </c>
      <c r="M239">
        <v>147.435</v>
      </c>
      <c r="N239">
        <v>861.72</v>
      </c>
      <c r="O239">
        <v>0.60399999999999998</v>
      </c>
      <c r="P239">
        <v>0.45600000000000002</v>
      </c>
      <c r="Q239">
        <v>1.35</v>
      </c>
      <c r="R239">
        <v>140</v>
      </c>
      <c r="S239">
        <v>12.08</v>
      </c>
      <c r="T239">
        <v>708</v>
      </c>
      <c r="U239">
        <v>61.088999999999999</v>
      </c>
      <c r="Z239">
        <v>28558</v>
      </c>
      <c r="AA239">
        <v>3201390</v>
      </c>
      <c r="AB239">
        <v>276.22899999999998</v>
      </c>
      <c r="AC239">
        <v>2.464</v>
      </c>
      <c r="AD239">
        <v>35754</v>
      </c>
      <c r="AE239">
        <v>3.085</v>
      </c>
      <c r="AF239">
        <v>5.5E-2</v>
      </c>
      <c r="AG239">
        <v>18.2</v>
      </c>
      <c r="AH239" t="s">
        <v>30</v>
      </c>
      <c r="AR239">
        <v>52.78</v>
      </c>
      <c r="AS239">
        <v>11589616</v>
      </c>
      <c r="AT239">
        <v>375.56400000000002</v>
      </c>
      <c r="AU239">
        <v>41.8</v>
      </c>
      <c r="AV239">
        <v>18.571000000000002</v>
      </c>
      <c r="AW239">
        <v>12.849</v>
      </c>
      <c r="AX239">
        <v>42658.576000000001</v>
      </c>
      <c r="AY239">
        <v>0.2</v>
      </c>
      <c r="AZ239">
        <v>114.898</v>
      </c>
      <c r="BA239">
        <v>4.29</v>
      </c>
      <c r="BB239">
        <v>25.1</v>
      </c>
      <c r="BC239">
        <v>31.4</v>
      </c>
      <c r="BE239">
        <v>5.64</v>
      </c>
      <c r="BF239">
        <v>81.63</v>
      </c>
      <c r="BG239">
        <v>0.93100000000000005</v>
      </c>
    </row>
    <row r="240" spans="1:59" x14ac:dyDescent="0.2">
      <c r="A240" t="s">
        <v>0</v>
      </c>
      <c r="B240" t="s">
        <v>1</v>
      </c>
      <c r="C240" t="s">
        <v>2</v>
      </c>
      <c r="D240" t="s">
        <v>242</v>
      </c>
      <c r="E240">
        <v>117115</v>
      </c>
      <c r="F240">
        <v>1762</v>
      </c>
      <c r="G240">
        <v>1698.4290000000001</v>
      </c>
      <c r="H240">
        <v>10001</v>
      </c>
      <c r="I240">
        <v>14</v>
      </c>
      <c r="J240">
        <v>6.5709999999999997</v>
      </c>
      <c r="K240">
        <v>10105.166999999999</v>
      </c>
      <c r="L240">
        <v>152.03299999999999</v>
      </c>
      <c r="M240">
        <v>146.547</v>
      </c>
      <c r="N240">
        <v>862.928</v>
      </c>
      <c r="O240">
        <v>1.208</v>
      </c>
      <c r="P240">
        <v>0.56699999999999995</v>
      </c>
      <c r="Q240">
        <v>1.36</v>
      </c>
      <c r="R240">
        <v>150</v>
      </c>
      <c r="S240">
        <v>12.943</v>
      </c>
      <c r="T240">
        <v>716</v>
      </c>
      <c r="U240">
        <v>61.779000000000003</v>
      </c>
      <c r="Z240">
        <v>48302</v>
      </c>
      <c r="AA240">
        <v>3249692</v>
      </c>
      <c r="AB240">
        <v>280.39699999999999</v>
      </c>
      <c r="AC240">
        <v>4.1680000000000001</v>
      </c>
      <c r="AD240">
        <v>36218</v>
      </c>
      <c r="AE240">
        <v>3.125</v>
      </c>
      <c r="AF240">
        <v>5.8000000000000003E-2</v>
      </c>
      <c r="AG240">
        <v>17.2</v>
      </c>
      <c r="AH240" t="s">
        <v>30</v>
      </c>
      <c r="AR240">
        <v>52.78</v>
      </c>
      <c r="AS240">
        <v>11589616</v>
      </c>
      <c r="AT240">
        <v>375.56400000000002</v>
      </c>
      <c r="AU240">
        <v>41.8</v>
      </c>
      <c r="AV240">
        <v>18.571000000000002</v>
      </c>
      <c r="AW240">
        <v>12.849</v>
      </c>
      <c r="AX240">
        <v>42658.576000000001</v>
      </c>
      <c r="AY240">
        <v>0.2</v>
      </c>
      <c r="AZ240">
        <v>114.898</v>
      </c>
      <c r="BA240">
        <v>4.29</v>
      </c>
      <c r="BB240">
        <v>25.1</v>
      </c>
      <c r="BC240">
        <v>31.4</v>
      </c>
      <c r="BE240">
        <v>5.64</v>
      </c>
      <c r="BF240">
        <v>81.63</v>
      </c>
      <c r="BG240">
        <v>0.93100000000000005</v>
      </c>
    </row>
    <row r="241" spans="1:59" x14ac:dyDescent="0.2">
      <c r="A241" t="s">
        <v>0</v>
      </c>
      <c r="B241" t="s">
        <v>1</v>
      </c>
      <c r="C241" t="s">
        <v>2</v>
      </c>
      <c r="D241" t="s">
        <v>243</v>
      </c>
      <c r="E241">
        <v>118452</v>
      </c>
      <c r="F241">
        <v>1337</v>
      </c>
      <c r="G241">
        <v>1652.143</v>
      </c>
      <c r="H241">
        <v>10016</v>
      </c>
      <c r="I241">
        <v>15</v>
      </c>
      <c r="J241">
        <v>8.1430000000000007</v>
      </c>
      <c r="K241">
        <v>10220.528</v>
      </c>
      <c r="L241">
        <v>115.36199999999999</v>
      </c>
      <c r="M241">
        <v>142.554</v>
      </c>
      <c r="N241">
        <v>864.22199999999998</v>
      </c>
      <c r="O241">
        <v>1.294</v>
      </c>
      <c r="P241">
        <v>0.70299999999999996</v>
      </c>
      <c r="Q241">
        <v>1.37</v>
      </c>
      <c r="R241">
        <v>157</v>
      </c>
      <c r="S241">
        <v>13.547000000000001</v>
      </c>
      <c r="T241">
        <v>739</v>
      </c>
      <c r="U241">
        <v>63.764000000000003</v>
      </c>
      <c r="Z241">
        <v>46694</v>
      </c>
      <c r="AA241">
        <v>3296386</v>
      </c>
      <c r="AB241">
        <v>284.42599999999999</v>
      </c>
      <c r="AC241">
        <v>4.0289999999999999</v>
      </c>
      <c r="AD241">
        <v>36541</v>
      </c>
      <c r="AE241">
        <v>3.153</v>
      </c>
      <c r="AF241">
        <v>6.0999999999999999E-2</v>
      </c>
      <c r="AG241">
        <v>16.399999999999999</v>
      </c>
      <c r="AH241" t="s">
        <v>30</v>
      </c>
      <c r="AR241">
        <v>47.22</v>
      </c>
      <c r="AS241">
        <v>11589616</v>
      </c>
      <c r="AT241">
        <v>375.56400000000002</v>
      </c>
      <c r="AU241">
        <v>41.8</v>
      </c>
      <c r="AV241">
        <v>18.571000000000002</v>
      </c>
      <c r="AW241">
        <v>12.849</v>
      </c>
      <c r="AX241">
        <v>42658.576000000001</v>
      </c>
      <c r="AY241">
        <v>0.2</v>
      </c>
      <c r="AZ241">
        <v>114.898</v>
      </c>
      <c r="BA241">
        <v>4.29</v>
      </c>
      <c r="BB241">
        <v>25.1</v>
      </c>
      <c r="BC241">
        <v>31.4</v>
      </c>
      <c r="BE241">
        <v>5.64</v>
      </c>
      <c r="BF241">
        <v>81.63</v>
      </c>
      <c r="BG241">
        <v>0.93100000000000005</v>
      </c>
    </row>
    <row r="242" spans="1:59" x14ac:dyDescent="0.2">
      <c r="A242" t="s">
        <v>0</v>
      </c>
      <c r="B242" t="s">
        <v>1</v>
      </c>
      <c r="C242" t="s">
        <v>2</v>
      </c>
      <c r="D242" t="s">
        <v>244</v>
      </c>
      <c r="E242">
        <v>121059</v>
      </c>
      <c r="F242">
        <v>2607</v>
      </c>
      <c r="G242">
        <v>1755.857</v>
      </c>
      <c r="H242">
        <v>10023</v>
      </c>
      <c r="I242">
        <v>7</v>
      </c>
      <c r="J242">
        <v>8.2859999999999996</v>
      </c>
      <c r="K242">
        <v>10445.471</v>
      </c>
      <c r="L242">
        <v>224.94300000000001</v>
      </c>
      <c r="M242">
        <v>151.50299999999999</v>
      </c>
      <c r="N242">
        <v>864.82600000000002</v>
      </c>
      <c r="O242">
        <v>0.60399999999999998</v>
      </c>
      <c r="P242">
        <v>0.71499999999999997</v>
      </c>
      <c r="Q242">
        <v>1.4</v>
      </c>
      <c r="R242">
        <v>156</v>
      </c>
      <c r="S242">
        <v>13.46</v>
      </c>
      <c r="T242">
        <v>773</v>
      </c>
      <c r="U242">
        <v>66.697999999999993</v>
      </c>
      <c r="Z242">
        <v>41753</v>
      </c>
      <c r="AA242">
        <v>3338139</v>
      </c>
      <c r="AB242">
        <v>288.02800000000002</v>
      </c>
      <c r="AC242">
        <v>3.6030000000000002</v>
      </c>
      <c r="AD242">
        <v>36712</v>
      </c>
      <c r="AE242">
        <v>3.1680000000000001</v>
      </c>
      <c r="AF242">
        <v>6.7000000000000004E-2</v>
      </c>
      <c r="AG242">
        <v>14.9</v>
      </c>
      <c r="AH242" t="s">
        <v>30</v>
      </c>
      <c r="AR242">
        <v>47.22</v>
      </c>
      <c r="AS242">
        <v>11589616</v>
      </c>
      <c r="AT242">
        <v>375.56400000000002</v>
      </c>
      <c r="AU242">
        <v>41.8</v>
      </c>
      <c r="AV242">
        <v>18.571000000000002</v>
      </c>
      <c r="AW242">
        <v>12.849</v>
      </c>
      <c r="AX242">
        <v>42658.576000000001</v>
      </c>
      <c r="AY242">
        <v>0.2</v>
      </c>
      <c r="AZ242">
        <v>114.898</v>
      </c>
      <c r="BA242">
        <v>4.29</v>
      </c>
      <c r="BB242">
        <v>25.1</v>
      </c>
      <c r="BC242">
        <v>31.4</v>
      </c>
      <c r="BE242">
        <v>5.64</v>
      </c>
      <c r="BF242">
        <v>81.63</v>
      </c>
      <c r="BG242">
        <v>0.93100000000000005</v>
      </c>
    </row>
    <row r="243" spans="1:59" x14ac:dyDescent="0.2">
      <c r="A243" t="s">
        <v>0</v>
      </c>
      <c r="B243" t="s">
        <v>1</v>
      </c>
      <c r="C243" t="s">
        <v>2</v>
      </c>
      <c r="D243" t="s">
        <v>245</v>
      </c>
      <c r="E243">
        <v>124234</v>
      </c>
      <c r="F243">
        <v>3175</v>
      </c>
      <c r="G243">
        <v>1894</v>
      </c>
      <c r="H243">
        <v>10037</v>
      </c>
      <c r="I243">
        <v>14</v>
      </c>
      <c r="J243">
        <v>9.7140000000000004</v>
      </c>
      <c r="K243">
        <v>10719.423000000001</v>
      </c>
      <c r="L243">
        <v>273.952</v>
      </c>
      <c r="M243">
        <v>163.422</v>
      </c>
      <c r="N243">
        <v>866.03399999999999</v>
      </c>
      <c r="O243">
        <v>1.208</v>
      </c>
      <c r="P243">
        <v>0.83799999999999997</v>
      </c>
      <c r="Q243">
        <v>1.44</v>
      </c>
      <c r="R243">
        <v>163</v>
      </c>
      <c r="S243">
        <v>14.064</v>
      </c>
      <c r="T243">
        <v>789</v>
      </c>
      <c r="U243">
        <v>68.078000000000003</v>
      </c>
      <c r="Z243">
        <v>41778</v>
      </c>
      <c r="AA243">
        <v>3379917</v>
      </c>
      <c r="AB243">
        <v>291.63299999999998</v>
      </c>
      <c r="AC243">
        <v>3.605</v>
      </c>
      <c r="AD243">
        <v>37274</v>
      </c>
      <c r="AE243">
        <v>3.2160000000000002</v>
      </c>
      <c r="AF243">
        <v>7.1999999999999995E-2</v>
      </c>
      <c r="AG243">
        <v>13.9</v>
      </c>
      <c r="AH243" t="s">
        <v>30</v>
      </c>
      <c r="AR243">
        <v>47.22</v>
      </c>
      <c r="AS243">
        <v>11589616</v>
      </c>
      <c r="AT243">
        <v>375.56400000000002</v>
      </c>
      <c r="AU243">
        <v>41.8</v>
      </c>
      <c r="AV243">
        <v>18.571000000000002</v>
      </c>
      <c r="AW243">
        <v>12.849</v>
      </c>
      <c r="AX243">
        <v>42658.576000000001</v>
      </c>
      <c r="AY243">
        <v>0.2</v>
      </c>
      <c r="AZ243">
        <v>114.898</v>
      </c>
      <c r="BA243">
        <v>4.29</v>
      </c>
      <c r="BB243">
        <v>25.1</v>
      </c>
      <c r="BC243">
        <v>31.4</v>
      </c>
      <c r="BE243">
        <v>5.64</v>
      </c>
      <c r="BF243">
        <v>81.63</v>
      </c>
      <c r="BG243">
        <v>0.93100000000000005</v>
      </c>
    </row>
    <row r="244" spans="1:59" x14ac:dyDescent="0.2">
      <c r="A244" t="s">
        <v>0</v>
      </c>
      <c r="B244" t="s">
        <v>1</v>
      </c>
      <c r="C244" t="s">
        <v>2</v>
      </c>
      <c r="D244" t="s">
        <v>246</v>
      </c>
      <c r="E244">
        <v>127623</v>
      </c>
      <c r="F244">
        <v>3389</v>
      </c>
      <c r="G244">
        <v>2117.143</v>
      </c>
      <c r="H244">
        <v>10044</v>
      </c>
      <c r="I244">
        <v>7</v>
      </c>
      <c r="J244">
        <v>10</v>
      </c>
      <c r="K244">
        <v>11011.84</v>
      </c>
      <c r="L244">
        <v>292.41699999999997</v>
      </c>
      <c r="M244">
        <v>182.67599999999999</v>
      </c>
      <c r="N244">
        <v>866.63800000000003</v>
      </c>
      <c r="O244">
        <v>0.60399999999999998</v>
      </c>
      <c r="P244">
        <v>0.86299999999999999</v>
      </c>
      <c r="Q244">
        <v>1.47</v>
      </c>
      <c r="R244">
        <v>185</v>
      </c>
      <c r="S244">
        <v>15.962999999999999</v>
      </c>
      <c r="T244">
        <v>819</v>
      </c>
      <c r="U244">
        <v>70.667000000000002</v>
      </c>
      <c r="Z244">
        <v>34240</v>
      </c>
      <c r="AA244">
        <v>3414157</v>
      </c>
      <c r="AB244">
        <v>294.58800000000002</v>
      </c>
      <c r="AC244">
        <v>2.9540000000000002</v>
      </c>
      <c r="AD244">
        <v>37389</v>
      </c>
      <c r="AE244">
        <v>3.226</v>
      </c>
      <c r="AF244">
        <v>7.5999999999999998E-2</v>
      </c>
      <c r="AG244">
        <v>13.2</v>
      </c>
      <c r="AH244" t="s">
        <v>30</v>
      </c>
      <c r="AR244">
        <v>47.22</v>
      </c>
      <c r="AS244">
        <v>11589616</v>
      </c>
      <c r="AT244">
        <v>375.56400000000002</v>
      </c>
      <c r="AU244">
        <v>41.8</v>
      </c>
      <c r="AV244">
        <v>18.571000000000002</v>
      </c>
      <c r="AW244">
        <v>12.849</v>
      </c>
      <c r="AX244">
        <v>42658.576000000001</v>
      </c>
      <c r="AY244">
        <v>0.2</v>
      </c>
      <c r="AZ244">
        <v>114.898</v>
      </c>
      <c r="BA244">
        <v>4.29</v>
      </c>
      <c r="BB244">
        <v>25.1</v>
      </c>
      <c r="BC244">
        <v>31.4</v>
      </c>
      <c r="BE244">
        <v>5.64</v>
      </c>
      <c r="BF244">
        <v>81.63</v>
      </c>
      <c r="BG244">
        <v>0.93100000000000005</v>
      </c>
    </row>
    <row r="245" spans="1:59" x14ac:dyDescent="0.2">
      <c r="A245" t="s">
        <v>0</v>
      </c>
      <c r="B245" t="s">
        <v>1</v>
      </c>
      <c r="C245" t="s">
        <v>2</v>
      </c>
      <c r="D245" t="s">
        <v>247</v>
      </c>
      <c r="E245">
        <v>130235</v>
      </c>
      <c r="F245">
        <v>2612</v>
      </c>
      <c r="G245">
        <v>2293.7139999999999</v>
      </c>
      <c r="H245">
        <v>10064</v>
      </c>
      <c r="I245">
        <v>20</v>
      </c>
      <c r="J245">
        <v>12</v>
      </c>
      <c r="K245">
        <v>11237.214</v>
      </c>
      <c r="L245">
        <v>225.374</v>
      </c>
      <c r="M245">
        <v>197.911</v>
      </c>
      <c r="N245">
        <v>868.36400000000003</v>
      </c>
      <c r="O245">
        <v>1.726</v>
      </c>
      <c r="P245">
        <v>1.0349999999999999</v>
      </c>
      <c r="Q245">
        <v>1.49</v>
      </c>
      <c r="R245">
        <v>186</v>
      </c>
      <c r="S245">
        <v>16.048999999999999</v>
      </c>
      <c r="T245">
        <v>866</v>
      </c>
      <c r="U245">
        <v>74.721999999999994</v>
      </c>
      <c r="X245">
        <v>592.43399999999997</v>
      </c>
      <c r="Y245">
        <v>51.118000000000002</v>
      </c>
      <c r="Z245">
        <v>17961</v>
      </c>
      <c r="AA245">
        <v>3432118</v>
      </c>
      <c r="AB245">
        <v>296.137</v>
      </c>
      <c r="AC245">
        <v>1.55</v>
      </c>
      <c r="AD245">
        <v>37041</v>
      </c>
      <c r="AE245">
        <v>3.1960000000000002</v>
      </c>
      <c r="AF245">
        <v>7.9000000000000001E-2</v>
      </c>
      <c r="AG245">
        <v>12.7</v>
      </c>
      <c r="AH245" t="s">
        <v>30</v>
      </c>
      <c r="AR245">
        <v>47.22</v>
      </c>
      <c r="AS245">
        <v>11589616</v>
      </c>
      <c r="AT245">
        <v>375.56400000000002</v>
      </c>
      <c r="AU245">
        <v>41.8</v>
      </c>
      <c r="AV245">
        <v>18.571000000000002</v>
      </c>
      <c r="AW245">
        <v>12.849</v>
      </c>
      <c r="AX245">
        <v>42658.576000000001</v>
      </c>
      <c r="AY245">
        <v>0.2</v>
      </c>
      <c r="AZ245">
        <v>114.898</v>
      </c>
      <c r="BA245">
        <v>4.29</v>
      </c>
      <c r="BB245">
        <v>25.1</v>
      </c>
      <c r="BC245">
        <v>31.4</v>
      </c>
      <c r="BE245">
        <v>5.64</v>
      </c>
      <c r="BF245">
        <v>81.63</v>
      </c>
      <c r="BG245">
        <v>0.93100000000000005</v>
      </c>
    </row>
    <row r="246" spans="1:59" x14ac:dyDescent="0.2">
      <c r="A246" t="s">
        <v>0</v>
      </c>
      <c r="B246" t="s">
        <v>1</v>
      </c>
      <c r="C246" t="s">
        <v>2</v>
      </c>
      <c r="D246" t="s">
        <v>248</v>
      </c>
      <c r="E246">
        <v>132203</v>
      </c>
      <c r="F246">
        <v>1968</v>
      </c>
      <c r="G246">
        <v>2407.143</v>
      </c>
      <c r="H246">
        <v>10078</v>
      </c>
      <c r="I246">
        <v>14</v>
      </c>
      <c r="J246">
        <v>13</v>
      </c>
      <c r="K246">
        <v>11407.022000000001</v>
      </c>
      <c r="L246">
        <v>169.80699999999999</v>
      </c>
      <c r="M246">
        <v>207.69800000000001</v>
      </c>
      <c r="N246">
        <v>869.572</v>
      </c>
      <c r="O246">
        <v>1.208</v>
      </c>
      <c r="P246">
        <v>1.1220000000000001</v>
      </c>
      <c r="Q246">
        <v>1.51</v>
      </c>
      <c r="R246">
        <v>195</v>
      </c>
      <c r="S246">
        <v>16.824999999999999</v>
      </c>
      <c r="T246">
        <v>937</v>
      </c>
      <c r="U246">
        <v>80.847999999999999</v>
      </c>
      <c r="Z246">
        <v>27391</v>
      </c>
      <c r="AA246">
        <v>3459509</v>
      </c>
      <c r="AB246">
        <v>298.50099999999998</v>
      </c>
      <c r="AC246">
        <v>2.363</v>
      </c>
      <c r="AD246">
        <v>36874</v>
      </c>
      <c r="AE246">
        <v>3.1819999999999999</v>
      </c>
      <c r="AF246">
        <v>8.2000000000000003E-2</v>
      </c>
      <c r="AG246">
        <v>12.2</v>
      </c>
      <c r="AH246" t="s">
        <v>30</v>
      </c>
      <c r="AR246">
        <v>47.22</v>
      </c>
      <c r="AS246">
        <v>11589616</v>
      </c>
      <c r="AT246">
        <v>375.56400000000002</v>
      </c>
      <c r="AU246">
        <v>41.8</v>
      </c>
      <c r="AV246">
        <v>18.571000000000002</v>
      </c>
      <c r="AW246">
        <v>12.849</v>
      </c>
      <c r="AX246">
        <v>42658.576000000001</v>
      </c>
      <c r="AY246">
        <v>0.2</v>
      </c>
      <c r="AZ246">
        <v>114.898</v>
      </c>
      <c r="BA246">
        <v>4.29</v>
      </c>
      <c r="BB246">
        <v>25.1</v>
      </c>
      <c r="BC246">
        <v>31.4</v>
      </c>
      <c r="BE246">
        <v>5.64</v>
      </c>
      <c r="BF246">
        <v>81.63</v>
      </c>
      <c r="BG246">
        <v>0.93100000000000005</v>
      </c>
    </row>
    <row r="247" spans="1:59" x14ac:dyDescent="0.2">
      <c r="A247" t="s">
        <v>0</v>
      </c>
      <c r="B247" t="s">
        <v>1</v>
      </c>
      <c r="C247" t="s">
        <v>2</v>
      </c>
      <c r="D247" t="s">
        <v>249</v>
      </c>
      <c r="E247">
        <v>134291</v>
      </c>
      <c r="F247">
        <v>2088</v>
      </c>
      <c r="G247">
        <v>2453.7139999999999</v>
      </c>
      <c r="H247">
        <v>10092</v>
      </c>
      <c r="I247">
        <v>14</v>
      </c>
      <c r="J247">
        <v>13</v>
      </c>
      <c r="K247">
        <v>11587.183000000001</v>
      </c>
      <c r="L247">
        <v>180.161</v>
      </c>
      <c r="M247">
        <v>211.71700000000001</v>
      </c>
      <c r="N247">
        <v>870.779</v>
      </c>
      <c r="O247">
        <v>1.208</v>
      </c>
      <c r="P247">
        <v>1.1220000000000001</v>
      </c>
      <c r="Q247">
        <v>1.54</v>
      </c>
      <c r="R247">
        <v>189</v>
      </c>
      <c r="S247">
        <v>16.308</v>
      </c>
      <c r="T247">
        <v>952</v>
      </c>
      <c r="U247">
        <v>82.141999999999996</v>
      </c>
      <c r="Z247">
        <v>45882</v>
      </c>
      <c r="AA247">
        <v>3505391</v>
      </c>
      <c r="AB247">
        <v>302.45999999999998</v>
      </c>
      <c r="AC247">
        <v>3.9590000000000001</v>
      </c>
      <c r="AD247">
        <v>36528</v>
      </c>
      <c r="AE247">
        <v>3.1520000000000001</v>
      </c>
      <c r="AF247">
        <v>8.8999999999999996E-2</v>
      </c>
      <c r="AG247">
        <v>11.2</v>
      </c>
      <c r="AH247" t="s">
        <v>30</v>
      </c>
      <c r="AR247">
        <v>47.22</v>
      </c>
      <c r="AS247">
        <v>11589616</v>
      </c>
      <c r="AT247">
        <v>375.56400000000002</v>
      </c>
      <c r="AU247">
        <v>41.8</v>
      </c>
      <c r="AV247">
        <v>18.571000000000002</v>
      </c>
      <c r="AW247">
        <v>12.849</v>
      </c>
      <c r="AX247">
        <v>42658.576000000001</v>
      </c>
      <c r="AY247">
        <v>0.2</v>
      </c>
      <c r="AZ247">
        <v>114.898</v>
      </c>
      <c r="BA247">
        <v>4.29</v>
      </c>
      <c r="BB247">
        <v>25.1</v>
      </c>
      <c r="BC247">
        <v>31.4</v>
      </c>
      <c r="BE247">
        <v>5.64</v>
      </c>
      <c r="BF247">
        <v>81.63</v>
      </c>
      <c r="BG247">
        <v>0.93100000000000005</v>
      </c>
    </row>
    <row r="248" spans="1:59" x14ac:dyDescent="0.2">
      <c r="A248" t="s">
        <v>0</v>
      </c>
      <c r="B248" t="s">
        <v>1</v>
      </c>
      <c r="C248" t="s">
        <v>2</v>
      </c>
      <c r="D248" t="s">
        <v>250</v>
      </c>
      <c r="E248">
        <v>137868</v>
      </c>
      <c r="F248">
        <v>3577</v>
      </c>
      <c r="G248">
        <v>2773.7139999999999</v>
      </c>
      <c r="H248">
        <v>10108</v>
      </c>
      <c r="I248">
        <v>16</v>
      </c>
      <c r="J248">
        <v>13.143000000000001</v>
      </c>
      <c r="K248">
        <v>11895.821</v>
      </c>
      <c r="L248">
        <v>308.63799999999998</v>
      </c>
      <c r="M248">
        <v>239.328</v>
      </c>
      <c r="N248">
        <v>872.16</v>
      </c>
      <c r="O248">
        <v>1.381</v>
      </c>
      <c r="P248">
        <v>1.1339999999999999</v>
      </c>
      <c r="Q248">
        <v>1.58</v>
      </c>
      <c r="R248">
        <v>201</v>
      </c>
      <c r="S248">
        <v>17.343</v>
      </c>
      <c r="T248">
        <v>1050</v>
      </c>
      <c r="U248">
        <v>90.597999999999999</v>
      </c>
      <c r="Z248">
        <v>54459</v>
      </c>
      <c r="AA248">
        <v>3559850</v>
      </c>
      <c r="AB248">
        <v>307.15899999999999</v>
      </c>
      <c r="AC248">
        <v>4.6989999999999998</v>
      </c>
      <c r="AD248">
        <v>37638</v>
      </c>
      <c r="AE248">
        <v>3.2480000000000002</v>
      </c>
      <c r="AF248">
        <v>9.8000000000000004E-2</v>
      </c>
      <c r="AG248">
        <v>10.199999999999999</v>
      </c>
      <c r="AH248" t="s">
        <v>30</v>
      </c>
      <c r="AR248">
        <v>47.22</v>
      </c>
      <c r="AS248">
        <v>11589616</v>
      </c>
      <c r="AT248">
        <v>375.56400000000002</v>
      </c>
      <c r="AU248">
        <v>41.8</v>
      </c>
      <c r="AV248">
        <v>18.571000000000002</v>
      </c>
      <c r="AW248">
        <v>12.849</v>
      </c>
      <c r="AX248">
        <v>42658.576000000001</v>
      </c>
      <c r="AY248">
        <v>0.2</v>
      </c>
      <c r="AZ248">
        <v>114.898</v>
      </c>
      <c r="BA248">
        <v>4.29</v>
      </c>
      <c r="BB248">
        <v>25.1</v>
      </c>
      <c r="BC248">
        <v>31.4</v>
      </c>
      <c r="BE248">
        <v>5.64</v>
      </c>
      <c r="BF248">
        <v>81.63</v>
      </c>
      <c r="BG248">
        <v>0.93100000000000005</v>
      </c>
    </row>
    <row r="249" spans="1:59" x14ac:dyDescent="0.2">
      <c r="A249" t="s">
        <v>0</v>
      </c>
      <c r="B249" t="s">
        <v>1</v>
      </c>
      <c r="C249" t="s">
        <v>2</v>
      </c>
      <c r="D249" t="s">
        <v>251</v>
      </c>
      <c r="E249">
        <v>143596</v>
      </c>
      <c r="F249">
        <v>5728</v>
      </c>
      <c r="G249">
        <v>3219.5709999999999</v>
      </c>
      <c r="H249">
        <v>10126</v>
      </c>
      <c r="I249">
        <v>18</v>
      </c>
      <c r="J249">
        <v>14.714</v>
      </c>
      <c r="K249">
        <v>12390.057000000001</v>
      </c>
      <c r="L249">
        <v>494.23599999999999</v>
      </c>
      <c r="M249">
        <v>277.798</v>
      </c>
      <c r="N249">
        <v>873.71299999999997</v>
      </c>
      <c r="O249">
        <v>1.5529999999999999</v>
      </c>
      <c r="P249">
        <v>1.27</v>
      </c>
      <c r="Q249">
        <v>1.61</v>
      </c>
      <c r="R249">
        <v>213</v>
      </c>
      <c r="S249">
        <v>18.379000000000001</v>
      </c>
      <c r="T249">
        <v>1110</v>
      </c>
      <c r="U249">
        <v>95.775000000000006</v>
      </c>
      <c r="Z249">
        <v>50165</v>
      </c>
      <c r="AA249">
        <v>3610015</v>
      </c>
      <c r="AB249">
        <v>311.48700000000002</v>
      </c>
      <c r="AC249">
        <v>4.3280000000000003</v>
      </c>
      <c r="AD249">
        <v>38839</v>
      </c>
      <c r="AE249">
        <v>3.351</v>
      </c>
      <c r="AF249">
        <v>0.10299999999999999</v>
      </c>
      <c r="AG249">
        <v>9.6999999999999993</v>
      </c>
      <c r="AH249" t="s">
        <v>30</v>
      </c>
      <c r="AR249">
        <v>47.22</v>
      </c>
      <c r="AS249">
        <v>11589616</v>
      </c>
      <c r="AT249">
        <v>375.56400000000002</v>
      </c>
      <c r="AU249">
        <v>41.8</v>
      </c>
      <c r="AV249">
        <v>18.571000000000002</v>
      </c>
      <c r="AW249">
        <v>12.849</v>
      </c>
      <c r="AX249">
        <v>42658.576000000001</v>
      </c>
      <c r="AY249">
        <v>0.2</v>
      </c>
      <c r="AZ249">
        <v>114.898</v>
      </c>
      <c r="BA249">
        <v>4.29</v>
      </c>
      <c r="BB249">
        <v>25.1</v>
      </c>
      <c r="BC249">
        <v>31.4</v>
      </c>
      <c r="BE249">
        <v>5.64</v>
      </c>
      <c r="BF249">
        <v>81.63</v>
      </c>
      <c r="BG249">
        <v>0.93100000000000005</v>
      </c>
    </row>
    <row r="250" spans="1:59" x14ac:dyDescent="0.2">
      <c r="A250" t="s">
        <v>0</v>
      </c>
      <c r="B250" t="s">
        <v>1</v>
      </c>
      <c r="C250" t="s">
        <v>2</v>
      </c>
      <c r="D250" t="s">
        <v>252</v>
      </c>
      <c r="E250">
        <v>148981</v>
      </c>
      <c r="F250">
        <v>5385</v>
      </c>
      <c r="G250">
        <v>3535.2860000000001</v>
      </c>
      <c r="H250">
        <v>10151</v>
      </c>
      <c r="I250">
        <v>25</v>
      </c>
      <c r="J250">
        <v>16.286000000000001</v>
      </c>
      <c r="K250">
        <v>12854.697</v>
      </c>
      <c r="L250">
        <v>464.64</v>
      </c>
      <c r="M250">
        <v>305.03899999999999</v>
      </c>
      <c r="N250">
        <v>875.87</v>
      </c>
      <c r="O250">
        <v>2.157</v>
      </c>
      <c r="P250">
        <v>1.405</v>
      </c>
      <c r="Q250">
        <v>1.63</v>
      </c>
      <c r="R250">
        <v>214</v>
      </c>
      <c r="S250">
        <v>18.465</v>
      </c>
      <c r="T250">
        <v>1191</v>
      </c>
      <c r="U250">
        <v>102.764</v>
      </c>
      <c r="Z250">
        <v>53751</v>
      </c>
      <c r="AA250">
        <v>3663766</v>
      </c>
      <c r="AB250">
        <v>316.125</v>
      </c>
      <c r="AC250">
        <v>4.6379999999999999</v>
      </c>
      <c r="AD250">
        <v>40550</v>
      </c>
      <c r="AE250">
        <v>3.4990000000000001</v>
      </c>
      <c r="AF250">
        <v>0.11</v>
      </c>
      <c r="AG250">
        <v>9.1</v>
      </c>
      <c r="AH250" t="s">
        <v>30</v>
      </c>
      <c r="AR250">
        <v>47.22</v>
      </c>
      <c r="AS250">
        <v>11589616</v>
      </c>
      <c r="AT250">
        <v>375.56400000000002</v>
      </c>
      <c r="AU250">
        <v>41.8</v>
      </c>
      <c r="AV250">
        <v>18.571000000000002</v>
      </c>
      <c r="AW250">
        <v>12.849</v>
      </c>
      <c r="AX250">
        <v>42658.576000000001</v>
      </c>
      <c r="AY250">
        <v>0.2</v>
      </c>
      <c r="AZ250">
        <v>114.898</v>
      </c>
      <c r="BA250">
        <v>4.29</v>
      </c>
      <c r="BB250">
        <v>25.1</v>
      </c>
      <c r="BC250">
        <v>31.4</v>
      </c>
      <c r="BE250">
        <v>5.64</v>
      </c>
      <c r="BF250">
        <v>81.63</v>
      </c>
      <c r="BG250">
        <v>0.93100000000000005</v>
      </c>
    </row>
    <row r="251" spans="1:59" x14ac:dyDescent="0.2">
      <c r="A251" t="s">
        <v>0</v>
      </c>
      <c r="B251" t="s">
        <v>1</v>
      </c>
      <c r="C251" t="s">
        <v>2</v>
      </c>
      <c r="D251" t="s">
        <v>253</v>
      </c>
      <c r="E251">
        <v>156931</v>
      </c>
      <c r="F251">
        <v>7950</v>
      </c>
      <c r="G251">
        <v>4186.857</v>
      </c>
      <c r="H251">
        <v>10175</v>
      </c>
      <c r="I251">
        <v>24</v>
      </c>
      <c r="J251">
        <v>18.713999999999999</v>
      </c>
      <c r="K251">
        <v>13540.656000000001</v>
      </c>
      <c r="L251">
        <v>685.95899999999995</v>
      </c>
      <c r="M251">
        <v>361.25900000000001</v>
      </c>
      <c r="N251">
        <v>877.94100000000003</v>
      </c>
      <c r="O251">
        <v>2.0710000000000002</v>
      </c>
      <c r="P251">
        <v>1.615</v>
      </c>
      <c r="Q251">
        <v>1.65</v>
      </c>
      <c r="R251">
        <v>228</v>
      </c>
      <c r="S251">
        <v>19.672999999999998</v>
      </c>
      <c r="T251">
        <v>1260</v>
      </c>
      <c r="U251">
        <v>108.718</v>
      </c>
      <c r="Z251">
        <v>47596</v>
      </c>
      <c r="AA251">
        <v>3711362</v>
      </c>
      <c r="AB251">
        <v>320.23200000000003</v>
      </c>
      <c r="AC251">
        <v>4.1070000000000002</v>
      </c>
      <c r="AD251">
        <v>42458</v>
      </c>
      <c r="AE251">
        <v>3.6629999999999998</v>
      </c>
      <c r="AF251">
        <v>0.11600000000000001</v>
      </c>
      <c r="AG251">
        <v>8.6</v>
      </c>
      <c r="AH251" t="s">
        <v>30</v>
      </c>
      <c r="AR251">
        <v>47.22</v>
      </c>
      <c r="AS251">
        <v>11589616</v>
      </c>
      <c r="AT251">
        <v>375.56400000000002</v>
      </c>
      <c r="AU251">
        <v>41.8</v>
      </c>
      <c r="AV251">
        <v>18.571000000000002</v>
      </c>
      <c r="AW251">
        <v>12.849</v>
      </c>
      <c r="AX251">
        <v>42658.576000000001</v>
      </c>
      <c r="AY251">
        <v>0.2</v>
      </c>
      <c r="AZ251">
        <v>114.898</v>
      </c>
      <c r="BA251">
        <v>4.29</v>
      </c>
      <c r="BB251">
        <v>25.1</v>
      </c>
      <c r="BC251">
        <v>31.4</v>
      </c>
      <c r="BE251">
        <v>5.64</v>
      </c>
      <c r="BF251">
        <v>81.63</v>
      </c>
      <c r="BG251">
        <v>0.93100000000000005</v>
      </c>
    </row>
    <row r="252" spans="1:59" x14ac:dyDescent="0.2">
      <c r="A252" t="s">
        <v>0</v>
      </c>
      <c r="B252" t="s">
        <v>1</v>
      </c>
      <c r="C252" t="s">
        <v>2</v>
      </c>
      <c r="D252" t="s">
        <v>254</v>
      </c>
      <c r="E252">
        <v>162258</v>
      </c>
      <c r="F252">
        <v>5327</v>
      </c>
      <c r="G252">
        <v>4574.7139999999999</v>
      </c>
      <c r="H252">
        <v>10191</v>
      </c>
      <c r="I252">
        <v>16</v>
      </c>
      <c r="J252">
        <v>18.143000000000001</v>
      </c>
      <c r="K252">
        <v>14000.290999999999</v>
      </c>
      <c r="L252">
        <v>459.63600000000002</v>
      </c>
      <c r="M252">
        <v>394.72500000000002</v>
      </c>
      <c r="N252">
        <v>879.322</v>
      </c>
      <c r="O252">
        <v>1.381</v>
      </c>
      <c r="P252">
        <v>1.5649999999999999</v>
      </c>
      <c r="Q252">
        <v>1.64</v>
      </c>
      <c r="R252">
        <v>245</v>
      </c>
      <c r="S252">
        <v>21.14</v>
      </c>
      <c r="T252">
        <v>1334</v>
      </c>
      <c r="U252">
        <v>115.10299999999999</v>
      </c>
      <c r="X252">
        <v>942.46299999999997</v>
      </c>
      <c r="Y252">
        <v>81.319999999999993</v>
      </c>
      <c r="Z252">
        <v>30373</v>
      </c>
      <c r="AA252">
        <v>3741735</v>
      </c>
      <c r="AB252">
        <v>322.85199999999998</v>
      </c>
      <c r="AC252">
        <v>2.621</v>
      </c>
      <c r="AD252">
        <v>44231</v>
      </c>
      <c r="AE252">
        <v>3.8159999999999998</v>
      </c>
      <c r="AF252">
        <v>0.11899999999999999</v>
      </c>
      <c r="AG252">
        <v>8.4</v>
      </c>
      <c r="AH252" t="s">
        <v>30</v>
      </c>
      <c r="AR252">
        <v>47.22</v>
      </c>
      <c r="AS252">
        <v>11589616</v>
      </c>
      <c r="AT252">
        <v>375.56400000000002</v>
      </c>
      <c r="AU252">
        <v>41.8</v>
      </c>
      <c r="AV252">
        <v>18.571000000000002</v>
      </c>
      <c r="AW252">
        <v>12.849</v>
      </c>
      <c r="AX252">
        <v>42658.576000000001</v>
      </c>
      <c r="AY252">
        <v>0.2</v>
      </c>
      <c r="AZ252">
        <v>114.898</v>
      </c>
      <c r="BA252">
        <v>4.29</v>
      </c>
      <c r="BB252">
        <v>25.1</v>
      </c>
      <c r="BC252">
        <v>31.4</v>
      </c>
      <c r="BE252">
        <v>5.64</v>
      </c>
      <c r="BF252">
        <v>81.63</v>
      </c>
      <c r="BG252">
        <v>0.93100000000000005</v>
      </c>
    </row>
    <row r="253" spans="1:59" x14ac:dyDescent="0.2">
      <c r="A253" t="s">
        <v>0</v>
      </c>
      <c r="B253" t="s">
        <v>1</v>
      </c>
      <c r="C253" t="s">
        <v>2</v>
      </c>
      <c r="D253" t="s">
        <v>255</v>
      </c>
      <c r="E253">
        <v>165880</v>
      </c>
      <c r="F253">
        <v>3622</v>
      </c>
      <c r="G253">
        <v>4811</v>
      </c>
      <c r="H253">
        <v>10211</v>
      </c>
      <c r="I253">
        <v>20</v>
      </c>
      <c r="J253">
        <v>19</v>
      </c>
      <c r="K253">
        <v>14312.812</v>
      </c>
      <c r="L253">
        <v>312.52100000000002</v>
      </c>
      <c r="M253">
        <v>415.113</v>
      </c>
      <c r="N253">
        <v>881.04700000000003</v>
      </c>
      <c r="O253">
        <v>1.726</v>
      </c>
      <c r="P253">
        <v>1.639</v>
      </c>
      <c r="Q253">
        <v>1.64</v>
      </c>
      <c r="R253">
        <v>268</v>
      </c>
      <c r="S253">
        <v>23.123999999999999</v>
      </c>
      <c r="T253">
        <v>1473</v>
      </c>
      <c r="U253">
        <v>127.09699999999999</v>
      </c>
      <c r="Z253">
        <v>44535</v>
      </c>
      <c r="AA253">
        <v>3786270</v>
      </c>
      <c r="AB253">
        <v>326.69499999999999</v>
      </c>
      <c r="AC253">
        <v>3.843</v>
      </c>
      <c r="AD253">
        <v>46680</v>
      </c>
      <c r="AE253">
        <v>4.0279999999999996</v>
      </c>
      <c r="AF253">
        <v>0.127</v>
      </c>
      <c r="AG253">
        <v>7.9</v>
      </c>
      <c r="AH253" t="s">
        <v>30</v>
      </c>
      <c r="AR253">
        <v>47.22</v>
      </c>
      <c r="AS253">
        <v>11589616</v>
      </c>
      <c r="AT253">
        <v>375.56400000000002</v>
      </c>
      <c r="AU253">
        <v>41.8</v>
      </c>
      <c r="AV253">
        <v>18.571000000000002</v>
      </c>
      <c r="AW253">
        <v>12.849</v>
      </c>
      <c r="AX253">
        <v>42658.576000000001</v>
      </c>
      <c r="AY253">
        <v>0.2</v>
      </c>
      <c r="AZ253">
        <v>114.898</v>
      </c>
      <c r="BA253">
        <v>4.29</v>
      </c>
      <c r="BB253">
        <v>25.1</v>
      </c>
      <c r="BC253">
        <v>31.4</v>
      </c>
      <c r="BE253">
        <v>5.64</v>
      </c>
      <c r="BF253">
        <v>81.63</v>
      </c>
      <c r="BG253">
        <v>0.93100000000000005</v>
      </c>
    </row>
    <row r="254" spans="1:59" x14ac:dyDescent="0.2">
      <c r="A254" t="s">
        <v>0</v>
      </c>
      <c r="B254" t="s">
        <v>1</v>
      </c>
      <c r="C254" t="s">
        <v>2</v>
      </c>
      <c r="D254" t="s">
        <v>256</v>
      </c>
      <c r="E254">
        <v>173240</v>
      </c>
      <c r="F254">
        <v>7360</v>
      </c>
      <c r="G254">
        <v>5564.143</v>
      </c>
      <c r="H254">
        <v>10244</v>
      </c>
      <c r="I254">
        <v>33</v>
      </c>
      <c r="J254">
        <v>21.713999999999999</v>
      </c>
      <c r="K254">
        <v>14947.864</v>
      </c>
      <c r="L254">
        <v>635.05100000000004</v>
      </c>
      <c r="M254">
        <v>480.09699999999998</v>
      </c>
      <c r="N254">
        <v>883.89499999999998</v>
      </c>
      <c r="O254">
        <v>2.847</v>
      </c>
      <c r="P254">
        <v>1.8740000000000001</v>
      </c>
      <c r="Q254">
        <v>1.64</v>
      </c>
      <c r="R254">
        <v>281</v>
      </c>
      <c r="S254">
        <v>24.245999999999999</v>
      </c>
      <c r="T254">
        <v>1622</v>
      </c>
      <c r="U254">
        <v>139.953</v>
      </c>
      <c r="Z254">
        <v>59536</v>
      </c>
      <c r="AA254">
        <v>3845806</v>
      </c>
      <c r="AB254">
        <v>331.83199999999999</v>
      </c>
      <c r="AC254">
        <v>5.1369999999999996</v>
      </c>
      <c r="AD254">
        <v>48631</v>
      </c>
      <c r="AE254">
        <v>4.1959999999999997</v>
      </c>
      <c r="AF254">
        <v>0.13300000000000001</v>
      </c>
      <c r="AG254">
        <v>7.5</v>
      </c>
      <c r="AH254" t="s">
        <v>30</v>
      </c>
      <c r="AR254">
        <v>47.22</v>
      </c>
      <c r="AS254">
        <v>11589616</v>
      </c>
      <c r="AT254">
        <v>375.56400000000002</v>
      </c>
      <c r="AU254">
        <v>41.8</v>
      </c>
      <c r="AV254">
        <v>18.571000000000002</v>
      </c>
      <c r="AW254">
        <v>12.849</v>
      </c>
      <c r="AX254">
        <v>42658.576000000001</v>
      </c>
      <c r="AY254">
        <v>0.2</v>
      </c>
      <c r="AZ254">
        <v>114.898</v>
      </c>
      <c r="BA254">
        <v>4.29</v>
      </c>
      <c r="BB254">
        <v>25.1</v>
      </c>
      <c r="BC254">
        <v>31.4</v>
      </c>
      <c r="BE254">
        <v>5.64</v>
      </c>
      <c r="BF254">
        <v>81.63</v>
      </c>
      <c r="BG254">
        <v>0.93100000000000005</v>
      </c>
    </row>
    <row r="255" spans="1:59" x14ac:dyDescent="0.2">
      <c r="A255" t="s">
        <v>0</v>
      </c>
      <c r="B255" t="s">
        <v>1</v>
      </c>
      <c r="C255" t="s">
        <v>2</v>
      </c>
      <c r="D255" t="s">
        <v>257</v>
      </c>
      <c r="E255">
        <v>181511</v>
      </c>
      <c r="F255">
        <v>8271</v>
      </c>
      <c r="G255">
        <v>6234.7139999999999</v>
      </c>
      <c r="H255">
        <v>10278</v>
      </c>
      <c r="I255">
        <v>34</v>
      </c>
      <c r="J255">
        <v>24.286000000000001</v>
      </c>
      <c r="K255">
        <v>15661.52</v>
      </c>
      <c r="L255">
        <v>713.65599999999995</v>
      </c>
      <c r="M255">
        <v>537.95699999999999</v>
      </c>
      <c r="N255">
        <v>886.82799999999997</v>
      </c>
      <c r="O255">
        <v>2.9340000000000002</v>
      </c>
      <c r="P255">
        <v>2.0950000000000002</v>
      </c>
      <c r="Q255">
        <v>1.62</v>
      </c>
      <c r="R255">
        <v>313</v>
      </c>
      <c r="S255">
        <v>27.007000000000001</v>
      </c>
      <c r="T255">
        <v>1778</v>
      </c>
      <c r="U255">
        <v>153.41300000000001</v>
      </c>
      <c r="Z255">
        <v>72982</v>
      </c>
      <c r="AA255">
        <v>3918788</v>
      </c>
      <c r="AB255">
        <v>338.12900000000002</v>
      </c>
      <c r="AC255">
        <v>6.2969999999999997</v>
      </c>
      <c r="AD255">
        <v>51277</v>
      </c>
      <c r="AE255">
        <v>4.4240000000000004</v>
      </c>
      <c r="AF255">
        <v>0.14199999999999999</v>
      </c>
      <c r="AG255">
        <v>7</v>
      </c>
      <c r="AH255" t="s">
        <v>30</v>
      </c>
      <c r="AR255">
        <v>47.22</v>
      </c>
      <c r="AS255">
        <v>11589616</v>
      </c>
      <c r="AT255">
        <v>375.56400000000002</v>
      </c>
      <c r="AU255">
        <v>41.8</v>
      </c>
      <c r="AV255">
        <v>18.571000000000002</v>
      </c>
      <c r="AW255">
        <v>12.849</v>
      </c>
      <c r="AX255">
        <v>42658.576000000001</v>
      </c>
      <c r="AY255">
        <v>0.2</v>
      </c>
      <c r="AZ255">
        <v>114.898</v>
      </c>
      <c r="BA255">
        <v>4.29</v>
      </c>
      <c r="BB255">
        <v>25.1</v>
      </c>
      <c r="BC255">
        <v>31.4</v>
      </c>
      <c r="BE255">
        <v>5.64</v>
      </c>
      <c r="BF255">
        <v>81.63</v>
      </c>
      <c r="BG255">
        <v>0.93100000000000005</v>
      </c>
    </row>
    <row r="256" spans="1:59" x14ac:dyDescent="0.2">
      <c r="A256" t="s">
        <v>0</v>
      </c>
      <c r="B256" t="s">
        <v>1</v>
      </c>
      <c r="C256" t="s">
        <v>2</v>
      </c>
      <c r="D256" t="s">
        <v>258</v>
      </c>
      <c r="E256">
        <v>191959</v>
      </c>
      <c r="F256">
        <v>10448</v>
      </c>
      <c r="G256">
        <v>6909</v>
      </c>
      <c r="H256">
        <v>10327</v>
      </c>
      <c r="I256">
        <v>49</v>
      </c>
      <c r="J256">
        <v>28.713999999999999</v>
      </c>
      <c r="K256">
        <v>16563.016</v>
      </c>
      <c r="L256">
        <v>901.49699999999996</v>
      </c>
      <c r="M256">
        <v>596.13699999999994</v>
      </c>
      <c r="N256">
        <v>891.05600000000004</v>
      </c>
      <c r="O256">
        <v>4.2279999999999998</v>
      </c>
      <c r="P256">
        <v>2.4780000000000002</v>
      </c>
      <c r="Q256">
        <v>1.6</v>
      </c>
      <c r="R256">
        <v>327</v>
      </c>
      <c r="S256">
        <v>28.215</v>
      </c>
      <c r="T256">
        <v>1951</v>
      </c>
      <c r="U256">
        <v>168.34</v>
      </c>
      <c r="Z256">
        <v>66248</v>
      </c>
      <c r="AA256">
        <v>3985036</v>
      </c>
      <c r="AB256">
        <v>343.84500000000003</v>
      </c>
      <c r="AC256">
        <v>5.7160000000000002</v>
      </c>
      <c r="AD256">
        <v>53574</v>
      </c>
      <c r="AE256">
        <v>4.6230000000000002</v>
      </c>
      <c r="AF256">
        <v>0.14699999999999999</v>
      </c>
      <c r="AG256">
        <v>6.8</v>
      </c>
      <c r="AH256" t="s">
        <v>30</v>
      </c>
      <c r="AR256">
        <v>47.22</v>
      </c>
      <c r="AS256">
        <v>11589616</v>
      </c>
      <c r="AT256">
        <v>375.56400000000002</v>
      </c>
      <c r="AU256">
        <v>41.8</v>
      </c>
      <c r="AV256">
        <v>18.571000000000002</v>
      </c>
      <c r="AW256">
        <v>12.849</v>
      </c>
      <c r="AX256">
        <v>42658.576000000001</v>
      </c>
      <c r="AY256">
        <v>0.2</v>
      </c>
      <c r="AZ256">
        <v>114.898</v>
      </c>
      <c r="BA256">
        <v>4.29</v>
      </c>
      <c r="BB256">
        <v>25.1</v>
      </c>
      <c r="BC256">
        <v>31.4</v>
      </c>
      <c r="BE256">
        <v>5.64</v>
      </c>
      <c r="BF256">
        <v>81.63</v>
      </c>
      <c r="BG256">
        <v>0.93100000000000005</v>
      </c>
    </row>
    <row r="257" spans="1:59" x14ac:dyDescent="0.2">
      <c r="A257" t="s">
        <v>0</v>
      </c>
      <c r="B257" t="s">
        <v>1</v>
      </c>
      <c r="C257" t="s">
        <v>2</v>
      </c>
      <c r="D257" t="s">
        <v>259</v>
      </c>
      <c r="E257">
        <v>202151</v>
      </c>
      <c r="F257">
        <v>10192</v>
      </c>
      <c r="G257">
        <v>7595.7139999999999</v>
      </c>
      <c r="H257">
        <v>10359</v>
      </c>
      <c r="I257">
        <v>32</v>
      </c>
      <c r="J257">
        <v>29.713999999999999</v>
      </c>
      <c r="K257">
        <v>17442.423999999999</v>
      </c>
      <c r="L257">
        <v>879.40800000000002</v>
      </c>
      <c r="M257">
        <v>655.39</v>
      </c>
      <c r="N257">
        <v>893.81700000000001</v>
      </c>
      <c r="O257">
        <v>2.7610000000000001</v>
      </c>
      <c r="P257">
        <v>2.5640000000000001</v>
      </c>
      <c r="Q257">
        <v>1.58</v>
      </c>
      <c r="R257">
        <v>358</v>
      </c>
      <c r="S257">
        <v>30.89</v>
      </c>
      <c r="T257">
        <v>2099</v>
      </c>
      <c r="U257">
        <v>181.11</v>
      </c>
      <c r="Z257">
        <v>68694</v>
      </c>
      <c r="AA257">
        <v>4053730</v>
      </c>
      <c r="AB257">
        <v>349.77300000000002</v>
      </c>
      <c r="AC257">
        <v>5.9269999999999996</v>
      </c>
      <c r="AD257">
        <v>55709</v>
      </c>
      <c r="AE257">
        <v>4.8070000000000004</v>
      </c>
      <c r="AF257">
        <v>0.153</v>
      </c>
      <c r="AG257">
        <v>6.5</v>
      </c>
      <c r="AH257" t="s">
        <v>30</v>
      </c>
      <c r="AR257">
        <v>47.22</v>
      </c>
      <c r="AS257">
        <v>11589616</v>
      </c>
      <c r="AT257">
        <v>375.56400000000002</v>
      </c>
      <c r="AU257">
        <v>41.8</v>
      </c>
      <c r="AV257">
        <v>18.571000000000002</v>
      </c>
      <c r="AW257">
        <v>12.849</v>
      </c>
      <c r="AX257">
        <v>42658.576000000001</v>
      </c>
      <c r="AY257">
        <v>0.2</v>
      </c>
      <c r="AZ257">
        <v>114.898</v>
      </c>
      <c r="BA257">
        <v>4.29</v>
      </c>
      <c r="BB257">
        <v>25.1</v>
      </c>
      <c r="BC257">
        <v>31.4</v>
      </c>
      <c r="BE257">
        <v>5.64</v>
      </c>
      <c r="BF257">
        <v>81.63</v>
      </c>
      <c r="BG257">
        <v>0.93100000000000005</v>
      </c>
    </row>
    <row r="258" spans="1:59" x14ac:dyDescent="0.2">
      <c r="A258" t="s">
        <v>0</v>
      </c>
      <c r="B258" t="s">
        <v>1</v>
      </c>
      <c r="C258" t="s">
        <v>2</v>
      </c>
      <c r="D258" t="s">
        <v>260</v>
      </c>
      <c r="E258">
        <v>213115</v>
      </c>
      <c r="F258">
        <v>10964</v>
      </c>
      <c r="G258">
        <v>8026.2860000000001</v>
      </c>
      <c r="H258">
        <v>10392</v>
      </c>
      <c r="I258">
        <v>33</v>
      </c>
      <c r="J258">
        <v>31</v>
      </c>
      <c r="K258">
        <v>18388.444</v>
      </c>
      <c r="L258">
        <v>946.01900000000001</v>
      </c>
      <c r="M258">
        <v>692.54100000000005</v>
      </c>
      <c r="N258">
        <v>896.66499999999996</v>
      </c>
      <c r="O258">
        <v>2.847</v>
      </c>
      <c r="P258">
        <v>2.6749999999999998</v>
      </c>
      <c r="Q258">
        <v>1.56</v>
      </c>
      <c r="R258">
        <v>384</v>
      </c>
      <c r="S258">
        <v>33.133000000000003</v>
      </c>
      <c r="T258">
        <v>2267</v>
      </c>
      <c r="U258">
        <v>195.60599999999999</v>
      </c>
      <c r="Z258">
        <v>61899</v>
      </c>
      <c r="AA258">
        <v>4115629</v>
      </c>
      <c r="AB258">
        <v>355.113</v>
      </c>
      <c r="AC258">
        <v>5.3410000000000002</v>
      </c>
      <c r="AD258">
        <v>57752</v>
      </c>
      <c r="AE258">
        <v>4.9829999999999997</v>
      </c>
      <c r="AF258">
        <v>0.158</v>
      </c>
      <c r="AG258">
        <v>6.3</v>
      </c>
      <c r="AH258" t="s">
        <v>30</v>
      </c>
      <c r="AR258">
        <v>47.22</v>
      </c>
      <c r="AS258">
        <v>11589616</v>
      </c>
      <c r="AT258">
        <v>375.56400000000002</v>
      </c>
      <c r="AU258">
        <v>41.8</v>
      </c>
      <c r="AV258">
        <v>18.571000000000002</v>
      </c>
      <c r="AW258">
        <v>12.849</v>
      </c>
      <c r="AX258">
        <v>42658.576000000001</v>
      </c>
      <c r="AY258">
        <v>0.2</v>
      </c>
      <c r="AZ258">
        <v>114.898</v>
      </c>
      <c r="BA258">
        <v>4.29</v>
      </c>
      <c r="BB258">
        <v>25.1</v>
      </c>
      <c r="BC258">
        <v>31.4</v>
      </c>
      <c r="BE258">
        <v>5.64</v>
      </c>
      <c r="BF258">
        <v>81.63</v>
      </c>
      <c r="BG258">
        <v>0.93100000000000005</v>
      </c>
    </row>
    <row r="259" spans="1:59" x14ac:dyDescent="0.2">
      <c r="A259" t="s">
        <v>0</v>
      </c>
      <c r="B259" t="s">
        <v>1</v>
      </c>
      <c r="C259" t="s">
        <v>2</v>
      </c>
      <c r="D259" t="s">
        <v>261</v>
      </c>
      <c r="E259">
        <v>222253</v>
      </c>
      <c r="F259">
        <v>9138</v>
      </c>
      <c r="G259">
        <v>8570.7139999999999</v>
      </c>
      <c r="H259">
        <v>10413</v>
      </c>
      <c r="I259">
        <v>21</v>
      </c>
      <c r="J259">
        <v>31.713999999999999</v>
      </c>
      <c r="K259">
        <v>19176.907999999999</v>
      </c>
      <c r="L259">
        <v>788.46400000000006</v>
      </c>
      <c r="M259">
        <v>739.51700000000005</v>
      </c>
      <c r="N259">
        <v>898.47699999999998</v>
      </c>
      <c r="O259">
        <v>1.8120000000000001</v>
      </c>
      <c r="P259">
        <v>2.7360000000000002</v>
      </c>
      <c r="Q259">
        <v>1.54</v>
      </c>
      <c r="R259">
        <v>412</v>
      </c>
      <c r="S259">
        <v>35.548999999999999</v>
      </c>
      <c r="T259">
        <v>2497</v>
      </c>
      <c r="U259">
        <v>215.45099999999999</v>
      </c>
      <c r="X259">
        <v>1859.78</v>
      </c>
      <c r="Y259">
        <v>160.46899999999999</v>
      </c>
      <c r="Z259">
        <v>44689</v>
      </c>
      <c r="AA259">
        <v>4160318</v>
      </c>
      <c r="AB259">
        <v>358.96899999999999</v>
      </c>
      <c r="AC259">
        <v>3.8559999999999999</v>
      </c>
      <c r="AD259">
        <v>59798</v>
      </c>
      <c r="AE259">
        <v>5.16</v>
      </c>
      <c r="AF259">
        <v>0.16300000000000001</v>
      </c>
      <c r="AG259">
        <v>6.1</v>
      </c>
      <c r="AH259" t="s">
        <v>30</v>
      </c>
      <c r="AR259">
        <v>47.22</v>
      </c>
      <c r="AS259">
        <v>11589616</v>
      </c>
      <c r="AT259">
        <v>375.56400000000002</v>
      </c>
      <c r="AU259">
        <v>41.8</v>
      </c>
      <c r="AV259">
        <v>18.571000000000002</v>
      </c>
      <c r="AW259">
        <v>12.849</v>
      </c>
      <c r="AX259">
        <v>42658.576000000001</v>
      </c>
      <c r="AY259">
        <v>0.2</v>
      </c>
      <c r="AZ259">
        <v>114.898</v>
      </c>
      <c r="BA259">
        <v>4.29</v>
      </c>
      <c r="BB259">
        <v>25.1</v>
      </c>
      <c r="BC259">
        <v>31.4</v>
      </c>
      <c r="BE259">
        <v>5.64</v>
      </c>
      <c r="BF259">
        <v>81.63</v>
      </c>
      <c r="BG259">
        <v>0.93100000000000005</v>
      </c>
    </row>
    <row r="260" spans="1:59" x14ac:dyDescent="0.2">
      <c r="A260" t="s">
        <v>0</v>
      </c>
      <c r="B260" t="s">
        <v>1</v>
      </c>
      <c r="C260" t="s">
        <v>2</v>
      </c>
      <c r="D260" t="s">
        <v>262</v>
      </c>
      <c r="E260">
        <v>230480</v>
      </c>
      <c r="F260">
        <v>8227</v>
      </c>
      <c r="G260">
        <v>9228.5709999999999</v>
      </c>
      <c r="H260">
        <v>10443</v>
      </c>
      <c r="I260">
        <v>30</v>
      </c>
      <c r="J260">
        <v>33.143000000000001</v>
      </c>
      <c r="K260">
        <v>19886.768</v>
      </c>
      <c r="L260">
        <v>709.86</v>
      </c>
      <c r="M260">
        <v>796.279</v>
      </c>
      <c r="N260">
        <v>901.06500000000005</v>
      </c>
      <c r="O260">
        <v>2.589</v>
      </c>
      <c r="P260">
        <v>2.86</v>
      </c>
      <c r="Q260">
        <v>1.53</v>
      </c>
      <c r="R260">
        <v>446</v>
      </c>
      <c r="S260">
        <v>38.482999999999997</v>
      </c>
      <c r="T260">
        <v>2773</v>
      </c>
      <c r="U260">
        <v>239.26599999999999</v>
      </c>
      <c r="Z260">
        <v>55925</v>
      </c>
      <c r="AA260">
        <v>4216243</v>
      </c>
      <c r="AB260">
        <v>363.79500000000002</v>
      </c>
      <c r="AC260">
        <v>4.8250000000000002</v>
      </c>
      <c r="AD260">
        <v>61425</v>
      </c>
      <c r="AE260">
        <v>5.3</v>
      </c>
      <c r="AF260">
        <v>0.16600000000000001</v>
      </c>
      <c r="AG260">
        <v>6</v>
      </c>
      <c r="AH260" t="s">
        <v>30</v>
      </c>
      <c r="AR260">
        <v>54.63</v>
      </c>
      <c r="AS260">
        <v>11589616</v>
      </c>
      <c r="AT260">
        <v>375.56400000000002</v>
      </c>
      <c r="AU260">
        <v>41.8</v>
      </c>
      <c r="AV260">
        <v>18.571000000000002</v>
      </c>
      <c r="AW260">
        <v>12.849</v>
      </c>
      <c r="AX260">
        <v>42658.576000000001</v>
      </c>
      <c r="AY260">
        <v>0.2</v>
      </c>
      <c r="AZ260">
        <v>114.898</v>
      </c>
      <c r="BA260">
        <v>4.29</v>
      </c>
      <c r="BB260">
        <v>25.1</v>
      </c>
      <c r="BC260">
        <v>31.4</v>
      </c>
      <c r="BE260">
        <v>5.64</v>
      </c>
      <c r="BF260">
        <v>81.63</v>
      </c>
      <c r="BG260">
        <v>0.93100000000000005</v>
      </c>
    </row>
    <row r="261" spans="1:59" x14ac:dyDescent="0.2">
      <c r="A261" t="s">
        <v>0</v>
      </c>
      <c r="B261" t="s">
        <v>1</v>
      </c>
      <c r="C261" t="s">
        <v>2</v>
      </c>
      <c r="D261" t="s">
        <v>263</v>
      </c>
      <c r="E261">
        <v>240159</v>
      </c>
      <c r="F261">
        <v>9679</v>
      </c>
      <c r="G261">
        <v>9559.857</v>
      </c>
      <c r="H261">
        <v>10489</v>
      </c>
      <c r="I261">
        <v>46</v>
      </c>
      <c r="J261">
        <v>35</v>
      </c>
      <c r="K261">
        <v>20721.912</v>
      </c>
      <c r="L261">
        <v>835.14400000000001</v>
      </c>
      <c r="M261">
        <v>824.86400000000003</v>
      </c>
      <c r="N261">
        <v>905.03399999999999</v>
      </c>
      <c r="O261">
        <v>3.9689999999999999</v>
      </c>
      <c r="P261">
        <v>3.02</v>
      </c>
      <c r="Q261">
        <v>1.51</v>
      </c>
      <c r="R261">
        <v>487</v>
      </c>
      <c r="S261">
        <v>42.02</v>
      </c>
      <c r="T261">
        <v>2978</v>
      </c>
      <c r="U261">
        <v>256.95400000000001</v>
      </c>
      <c r="Z261">
        <v>78333</v>
      </c>
      <c r="AA261">
        <v>4294576</v>
      </c>
      <c r="AB261">
        <v>370.55399999999997</v>
      </c>
      <c r="AC261">
        <v>6.7590000000000003</v>
      </c>
      <c r="AD261">
        <v>64110</v>
      </c>
      <c r="AE261">
        <v>5.532</v>
      </c>
      <c r="AF261">
        <v>0.17499999999999999</v>
      </c>
      <c r="AG261">
        <v>5.7</v>
      </c>
      <c r="AH261" t="s">
        <v>30</v>
      </c>
      <c r="AR261">
        <v>54.63</v>
      </c>
      <c r="AS261">
        <v>11589616</v>
      </c>
      <c r="AT261">
        <v>375.56400000000002</v>
      </c>
      <c r="AU261">
        <v>41.8</v>
      </c>
      <c r="AV261">
        <v>18.571000000000002</v>
      </c>
      <c r="AW261">
        <v>12.849</v>
      </c>
      <c r="AX261">
        <v>42658.576000000001</v>
      </c>
      <c r="AY261">
        <v>0.2</v>
      </c>
      <c r="AZ261">
        <v>114.898</v>
      </c>
      <c r="BA261">
        <v>4.29</v>
      </c>
      <c r="BB261">
        <v>25.1</v>
      </c>
      <c r="BC261">
        <v>31.4</v>
      </c>
      <c r="BE261">
        <v>5.64</v>
      </c>
      <c r="BF261">
        <v>81.63</v>
      </c>
      <c r="BG261">
        <v>0.93100000000000005</v>
      </c>
    </row>
    <row r="262" spans="1:59" x14ac:dyDescent="0.2">
      <c r="A262" t="s">
        <v>0</v>
      </c>
      <c r="B262" t="s">
        <v>1</v>
      </c>
      <c r="C262" t="s">
        <v>2</v>
      </c>
      <c r="D262" t="s">
        <v>264</v>
      </c>
      <c r="E262">
        <v>253386</v>
      </c>
      <c r="F262">
        <v>13227</v>
      </c>
      <c r="G262">
        <v>10267.857</v>
      </c>
      <c r="H262">
        <v>10539</v>
      </c>
      <c r="I262">
        <v>50</v>
      </c>
      <c r="J262">
        <v>37.286000000000001</v>
      </c>
      <c r="K262">
        <v>21863.191999999999</v>
      </c>
      <c r="L262">
        <v>1141.28</v>
      </c>
      <c r="M262">
        <v>885.95299999999997</v>
      </c>
      <c r="N262">
        <v>909.34900000000005</v>
      </c>
      <c r="O262">
        <v>4.3140000000000001</v>
      </c>
      <c r="P262">
        <v>3.2170000000000001</v>
      </c>
      <c r="Q262">
        <v>1.49</v>
      </c>
      <c r="R262">
        <v>525</v>
      </c>
      <c r="S262">
        <v>45.298999999999999</v>
      </c>
      <c r="T262">
        <v>3275</v>
      </c>
      <c r="U262">
        <v>282.58100000000002</v>
      </c>
      <c r="Z262">
        <v>80816</v>
      </c>
      <c r="AA262">
        <v>4375392</v>
      </c>
      <c r="AB262">
        <v>377.52699999999999</v>
      </c>
      <c r="AC262">
        <v>6.9729999999999999</v>
      </c>
      <c r="AD262">
        <v>65229</v>
      </c>
      <c r="AE262">
        <v>5.6280000000000001</v>
      </c>
      <c r="AF262">
        <v>0.183</v>
      </c>
      <c r="AG262">
        <v>5.5</v>
      </c>
      <c r="AH262" t="s">
        <v>30</v>
      </c>
      <c r="AR262">
        <v>54.63</v>
      </c>
      <c r="AS262">
        <v>11589616</v>
      </c>
      <c r="AT262">
        <v>375.56400000000002</v>
      </c>
      <c r="AU262">
        <v>41.8</v>
      </c>
      <c r="AV262">
        <v>18.571000000000002</v>
      </c>
      <c r="AW262">
        <v>12.849</v>
      </c>
      <c r="AX262">
        <v>42658.576000000001</v>
      </c>
      <c r="AY262">
        <v>0.2</v>
      </c>
      <c r="AZ262">
        <v>114.898</v>
      </c>
      <c r="BA262">
        <v>4.29</v>
      </c>
      <c r="BB262">
        <v>25.1</v>
      </c>
      <c r="BC262">
        <v>31.4</v>
      </c>
      <c r="BE262">
        <v>5.64</v>
      </c>
      <c r="BF262">
        <v>81.63</v>
      </c>
      <c r="BG262">
        <v>0.93100000000000005</v>
      </c>
    </row>
    <row r="263" spans="1:59" x14ac:dyDescent="0.2">
      <c r="A263" t="s">
        <v>0</v>
      </c>
      <c r="B263" t="s">
        <v>1</v>
      </c>
      <c r="C263" t="s">
        <v>2</v>
      </c>
      <c r="D263" t="s">
        <v>265</v>
      </c>
      <c r="E263">
        <v>270132</v>
      </c>
      <c r="F263">
        <v>16746</v>
      </c>
      <c r="G263">
        <v>11167.571</v>
      </c>
      <c r="H263">
        <v>10588</v>
      </c>
      <c r="I263">
        <v>49</v>
      </c>
      <c r="J263">
        <v>37.286000000000001</v>
      </c>
      <c r="K263">
        <v>23308.106</v>
      </c>
      <c r="L263">
        <v>1444.914</v>
      </c>
      <c r="M263">
        <v>963.58399999999995</v>
      </c>
      <c r="N263">
        <v>913.57600000000002</v>
      </c>
      <c r="O263">
        <v>4.2279999999999998</v>
      </c>
      <c r="P263">
        <v>3.2170000000000001</v>
      </c>
      <c r="Q263">
        <v>1.47</v>
      </c>
      <c r="R263">
        <v>573</v>
      </c>
      <c r="S263">
        <v>49.441000000000003</v>
      </c>
      <c r="T263">
        <v>3649</v>
      </c>
      <c r="U263">
        <v>314.851</v>
      </c>
      <c r="Z263">
        <v>79979</v>
      </c>
      <c r="AA263">
        <v>4455371</v>
      </c>
      <c r="AB263">
        <v>384.428</v>
      </c>
      <c r="AC263">
        <v>6.9009999999999998</v>
      </c>
      <c r="AD263">
        <v>67191</v>
      </c>
      <c r="AE263">
        <v>5.798</v>
      </c>
      <c r="AF263">
        <v>0.19700000000000001</v>
      </c>
      <c r="AG263">
        <v>5.0999999999999996</v>
      </c>
      <c r="AH263" t="s">
        <v>30</v>
      </c>
      <c r="AR263">
        <v>54.63</v>
      </c>
      <c r="AS263">
        <v>11589616</v>
      </c>
      <c r="AT263">
        <v>375.56400000000002</v>
      </c>
      <c r="AU263">
        <v>41.8</v>
      </c>
      <c r="AV263">
        <v>18.571000000000002</v>
      </c>
      <c r="AW263">
        <v>12.849</v>
      </c>
      <c r="AX263">
        <v>42658.576000000001</v>
      </c>
      <c r="AY263">
        <v>0.2</v>
      </c>
      <c r="AZ263">
        <v>114.898</v>
      </c>
      <c r="BA263">
        <v>4.29</v>
      </c>
      <c r="BB263">
        <v>25.1</v>
      </c>
      <c r="BC263">
        <v>31.4</v>
      </c>
      <c r="BE263">
        <v>5.64</v>
      </c>
      <c r="BF263">
        <v>81.63</v>
      </c>
      <c r="BG263">
        <v>0.93100000000000005</v>
      </c>
    </row>
    <row r="264" spans="1:59" x14ac:dyDescent="0.2">
      <c r="A264" t="s">
        <v>0</v>
      </c>
      <c r="B264" t="s">
        <v>1</v>
      </c>
      <c r="C264" t="s">
        <v>2</v>
      </c>
      <c r="D264" t="s">
        <v>266</v>
      </c>
      <c r="E264">
        <v>287700</v>
      </c>
      <c r="F264">
        <v>17568</v>
      </c>
      <c r="G264">
        <v>12221.286</v>
      </c>
      <c r="H264">
        <v>10658</v>
      </c>
      <c r="I264">
        <v>70</v>
      </c>
      <c r="J264">
        <v>42.713999999999999</v>
      </c>
      <c r="K264">
        <v>24823.946</v>
      </c>
      <c r="L264">
        <v>1515.84</v>
      </c>
      <c r="M264">
        <v>1054.5029999999999</v>
      </c>
      <c r="N264">
        <v>919.61599999999999</v>
      </c>
      <c r="O264">
        <v>6.04</v>
      </c>
      <c r="P264">
        <v>3.6859999999999999</v>
      </c>
      <c r="Q264">
        <v>1.44</v>
      </c>
      <c r="R264">
        <v>633</v>
      </c>
      <c r="S264">
        <v>54.618000000000002</v>
      </c>
      <c r="T264">
        <v>4056</v>
      </c>
      <c r="U264">
        <v>349.96800000000002</v>
      </c>
      <c r="Z264">
        <v>69155</v>
      </c>
      <c r="AA264">
        <v>4524526</v>
      </c>
      <c r="AB264">
        <v>390.39499999999998</v>
      </c>
      <c r="AC264">
        <v>5.9669999999999996</v>
      </c>
      <c r="AD264">
        <v>67257</v>
      </c>
      <c r="AE264">
        <v>5.8029999999999999</v>
      </c>
      <c r="AF264">
        <v>0.21099999999999999</v>
      </c>
      <c r="AG264">
        <v>4.7</v>
      </c>
      <c r="AH264" t="s">
        <v>30</v>
      </c>
      <c r="AR264">
        <v>54.63</v>
      </c>
      <c r="AS264">
        <v>11589616</v>
      </c>
      <c r="AT264">
        <v>375.56400000000002</v>
      </c>
      <c r="AU264">
        <v>41.8</v>
      </c>
      <c r="AV264">
        <v>18.571000000000002</v>
      </c>
      <c r="AW264">
        <v>12.849</v>
      </c>
      <c r="AX264">
        <v>42658.576000000001</v>
      </c>
      <c r="AY264">
        <v>0.2</v>
      </c>
      <c r="AZ264">
        <v>114.898</v>
      </c>
      <c r="BA264">
        <v>4.29</v>
      </c>
      <c r="BB264">
        <v>25.1</v>
      </c>
      <c r="BC264">
        <v>31.4</v>
      </c>
      <c r="BE264">
        <v>5.64</v>
      </c>
      <c r="BF264">
        <v>81.63</v>
      </c>
      <c r="BG264">
        <v>0.93100000000000005</v>
      </c>
    </row>
    <row r="265" spans="1:59" x14ac:dyDescent="0.2">
      <c r="A265" t="s">
        <v>0</v>
      </c>
      <c r="B265" t="s">
        <v>1</v>
      </c>
      <c r="C265" t="s">
        <v>2</v>
      </c>
      <c r="D265" t="s">
        <v>267</v>
      </c>
      <c r="E265">
        <v>305409</v>
      </c>
      <c r="F265">
        <v>17709</v>
      </c>
      <c r="G265">
        <v>13184.857</v>
      </c>
      <c r="H265">
        <v>10737</v>
      </c>
      <c r="I265">
        <v>79</v>
      </c>
      <c r="J265">
        <v>49.286000000000001</v>
      </c>
      <c r="K265">
        <v>26351.952000000001</v>
      </c>
      <c r="L265">
        <v>1528.0060000000001</v>
      </c>
      <c r="M265">
        <v>1137.644</v>
      </c>
      <c r="N265">
        <v>926.43299999999999</v>
      </c>
      <c r="O265">
        <v>6.8159999999999998</v>
      </c>
      <c r="P265">
        <v>4.2530000000000001</v>
      </c>
      <c r="Q265">
        <v>1.41</v>
      </c>
      <c r="R265">
        <v>694</v>
      </c>
      <c r="S265">
        <v>59.881</v>
      </c>
      <c r="T265">
        <v>4408</v>
      </c>
      <c r="U265">
        <v>380.34</v>
      </c>
      <c r="Z265">
        <v>63605</v>
      </c>
      <c r="AA265">
        <v>4588131</v>
      </c>
      <c r="AB265">
        <v>395.88299999999998</v>
      </c>
      <c r="AC265">
        <v>5.4880000000000004</v>
      </c>
      <c r="AD265">
        <v>67500</v>
      </c>
      <c r="AE265">
        <v>5.8239999999999998</v>
      </c>
      <c r="AF265">
        <v>0.22500000000000001</v>
      </c>
      <c r="AG265">
        <v>4.4000000000000004</v>
      </c>
      <c r="AH265" t="s">
        <v>30</v>
      </c>
      <c r="AR265">
        <v>54.63</v>
      </c>
      <c r="AS265">
        <v>11589616</v>
      </c>
      <c r="AT265">
        <v>375.56400000000002</v>
      </c>
      <c r="AU265">
        <v>41.8</v>
      </c>
      <c r="AV265">
        <v>18.571000000000002</v>
      </c>
      <c r="AW265">
        <v>12.849</v>
      </c>
      <c r="AX265">
        <v>42658.576000000001</v>
      </c>
      <c r="AY265">
        <v>0.2</v>
      </c>
      <c r="AZ265">
        <v>114.898</v>
      </c>
      <c r="BA265">
        <v>4.29</v>
      </c>
      <c r="BB265">
        <v>25.1</v>
      </c>
      <c r="BC265">
        <v>31.4</v>
      </c>
      <c r="BE265">
        <v>5.64</v>
      </c>
      <c r="BF265">
        <v>81.63</v>
      </c>
      <c r="BG265">
        <v>0.93100000000000005</v>
      </c>
    </row>
    <row r="266" spans="1:59" x14ac:dyDescent="0.2">
      <c r="A266" t="s">
        <v>0</v>
      </c>
      <c r="B266" t="s">
        <v>1</v>
      </c>
      <c r="C266" t="s">
        <v>2</v>
      </c>
      <c r="D266" t="s">
        <v>268</v>
      </c>
      <c r="E266">
        <v>321031</v>
      </c>
      <c r="F266">
        <v>15622</v>
      </c>
      <c r="G266">
        <v>14111.143</v>
      </c>
      <c r="H266">
        <v>10810</v>
      </c>
      <c r="I266">
        <v>73</v>
      </c>
      <c r="J266">
        <v>56.713999999999999</v>
      </c>
      <c r="K266">
        <v>27699.882000000001</v>
      </c>
      <c r="L266">
        <v>1347.931</v>
      </c>
      <c r="M266">
        <v>1217.568</v>
      </c>
      <c r="N266">
        <v>932.73199999999997</v>
      </c>
      <c r="O266">
        <v>6.2990000000000004</v>
      </c>
      <c r="P266">
        <v>4.8940000000000001</v>
      </c>
      <c r="Q266">
        <v>1.38</v>
      </c>
      <c r="R266">
        <v>756</v>
      </c>
      <c r="S266">
        <v>65.230999999999995</v>
      </c>
      <c r="T266">
        <v>4825</v>
      </c>
      <c r="U266">
        <v>416.32100000000003</v>
      </c>
      <c r="X266">
        <v>3434.91</v>
      </c>
      <c r="Y266">
        <v>296.37799999999999</v>
      </c>
      <c r="Z266">
        <v>39465</v>
      </c>
      <c r="AA266">
        <v>4627596</v>
      </c>
      <c r="AB266">
        <v>399.28800000000001</v>
      </c>
      <c r="AC266">
        <v>3.4049999999999998</v>
      </c>
      <c r="AD266">
        <v>66754</v>
      </c>
      <c r="AE266">
        <v>5.76</v>
      </c>
      <c r="AF266">
        <v>0.23599999999999999</v>
      </c>
      <c r="AG266">
        <v>4.2</v>
      </c>
      <c r="AH266" t="s">
        <v>30</v>
      </c>
      <c r="AR266">
        <v>54.63</v>
      </c>
      <c r="AS266">
        <v>11589616</v>
      </c>
      <c r="AT266">
        <v>375.56400000000002</v>
      </c>
      <c r="AU266">
        <v>41.8</v>
      </c>
      <c r="AV266">
        <v>18.571000000000002</v>
      </c>
      <c r="AW266">
        <v>12.849</v>
      </c>
      <c r="AX266">
        <v>42658.576000000001</v>
      </c>
      <c r="AY266">
        <v>0.2</v>
      </c>
      <c r="AZ266">
        <v>114.898</v>
      </c>
      <c r="BA266">
        <v>4.29</v>
      </c>
      <c r="BB266">
        <v>25.1</v>
      </c>
      <c r="BC266">
        <v>31.4</v>
      </c>
      <c r="BE266">
        <v>5.64</v>
      </c>
      <c r="BF266">
        <v>81.63</v>
      </c>
      <c r="BG266">
        <v>0.93100000000000005</v>
      </c>
    </row>
    <row r="267" spans="1:59" x14ac:dyDescent="0.2">
      <c r="A267" t="s">
        <v>0</v>
      </c>
      <c r="B267" t="s">
        <v>1</v>
      </c>
      <c r="C267" t="s">
        <v>2</v>
      </c>
      <c r="D267" t="s">
        <v>269</v>
      </c>
      <c r="E267">
        <v>333718</v>
      </c>
      <c r="F267">
        <v>12687</v>
      </c>
      <c r="G267">
        <v>14748.286</v>
      </c>
      <c r="H267">
        <v>10899</v>
      </c>
      <c r="I267">
        <v>89</v>
      </c>
      <c r="J267">
        <v>65.143000000000001</v>
      </c>
      <c r="K267">
        <v>28794.569</v>
      </c>
      <c r="L267">
        <v>1094.6869999999999</v>
      </c>
      <c r="M267">
        <v>1272.5429999999999</v>
      </c>
      <c r="N267">
        <v>940.41099999999994</v>
      </c>
      <c r="O267">
        <v>7.6790000000000003</v>
      </c>
      <c r="P267">
        <v>5.6210000000000004</v>
      </c>
      <c r="Q267">
        <v>1.34</v>
      </c>
      <c r="R267">
        <v>812</v>
      </c>
      <c r="S267">
        <v>70.063000000000002</v>
      </c>
      <c r="T267">
        <v>5268</v>
      </c>
      <c r="U267">
        <v>454.54500000000002</v>
      </c>
      <c r="Z267">
        <v>50161</v>
      </c>
      <c r="AA267">
        <v>4677757</v>
      </c>
      <c r="AB267">
        <v>403.61599999999999</v>
      </c>
      <c r="AC267">
        <v>4.3280000000000003</v>
      </c>
      <c r="AD267">
        <v>65931</v>
      </c>
      <c r="AE267">
        <v>5.6890000000000001</v>
      </c>
      <c r="AF267">
        <v>0.251</v>
      </c>
      <c r="AG267">
        <v>4</v>
      </c>
      <c r="AH267" t="s">
        <v>30</v>
      </c>
      <c r="AR267">
        <v>54.63</v>
      </c>
      <c r="AS267">
        <v>11589616</v>
      </c>
      <c r="AT267">
        <v>375.56400000000002</v>
      </c>
      <c r="AU267">
        <v>41.8</v>
      </c>
      <c r="AV267">
        <v>18.571000000000002</v>
      </c>
      <c r="AW267">
        <v>12.849</v>
      </c>
      <c r="AX267">
        <v>42658.576000000001</v>
      </c>
      <c r="AY267">
        <v>0.2</v>
      </c>
      <c r="AZ267">
        <v>114.898</v>
      </c>
      <c r="BA267">
        <v>4.29</v>
      </c>
      <c r="BB267">
        <v>25.1</v>
      </c>
      <c r="BC267">
        <v>31.4</v>
      </c>
      <c r="BE267">
        <v>5.64</v>
      </c>
      <c r="BF267">
        <v>81.63</v>
      </c>
      <c r="BG267">
        <v>0.93100000000000005</v>
      </c>
    </row>
    <row r="268" spans="1:59" x14ac:dyDescent="0.2">
      <c r="A268" t="s">
        <v>0</v>
      </c>
      <c r="B268" t="s">
        <v>1</v>
      </c>
      <c r="C268" t="s">
        <v>2</v>
      </c>
      <c r="D268" t="s">
        <v>270</v>
      </c>
      <c r="E268">
        <v>347289</v>
      </c>
      <c r="F268">
        <v>13571</v>
      </c>
      <c r="G268">
        <v>15304.286</v>
      </c>
      <c r="H268">
        <v>11038</v>
      </c>
      <c r="I268">
        <v>139</v>
      </c>
      <c r="J268">
        <v>78.429000000000002</v>
      </c>
      <c r="K268">
        <v>29965.530999999999</v>
      </c>
      <c r="L268">
        <v>1170.962</v>
      </c>
      <c r="M268">
        <v>1320.5170000000001</v>
      </c>
      <c r="N268">
        <v>952.404</v>
      </c>
      <c r="O268">
        <v>11.993</v>
      </c>
      <c r="P268">
        <v>6.7670000000000003</v>
      </c>
      <c r="Q268">
        <v>1.29</v>
      </c>
      <c r="R268">
        <v>912</v>
      </c>
      <c r="S268">
        <v>78.691000000000003</v>
      </c>
      <c r="T268">
        <v>5548</v>
      </c>
      <c r="U268">
        <v>478.70400000000001</v>
      </c>
      <c r="Z268">
        <v>71450</v>
      </c>
      <c r="AA268">
        <v>4749207</v>
      </c>
      <c r="AB268">
        <v>409.78100000000001</v>
      </c>
      <c r="AC268">
        <v>6.165</v>
      </c>
      <c r="AD268">
        <v>64947</v>
      </c>
      <c r="AE268">
        <v>5.6040000000000001</v>
      </c>
      <c r="AF268">
        <v>0.26900000000000002</v>
      </c>
      <c r="AG268">
        <v>3.7</v>
      </c>
      <c r="AH268" t="s">
        <v>30</v>
      </c>
      <c r="AR268">
        <v>54.63</v>
      </c>
      <c r="AS268">
        <v>11589616</v>
      </c>
      <c r="AT268">
        <v>375.56400000000002</v>
      </c>
      <c r="AU268">
        <v>41.8</v>
      </c>
      <c r="AV268">
        <v>18.571000000000002</v>
      </c>
      <c r="AW268">
        <v>12.849</v>
      </c>
      <c r="AX268">
        <v>42658.576000000001</v>
      </c>
      <c r="AY268">
        <v>0.2</v>
      </c>
      <c r="AZ268">
        <v>114.898</v>
      </c>
      <c r="BA268">
        <v>4.29</v>
      </c>
      <c r="BB268">
        <v>25.1</v>
      </c>
      <c r="BC268">
        <v>31.4</v>
      </c>
      <c r="BE268">
        <v>5.64</v>
      </c>
      <c r="BF268">
        <v>81.63</v>
      </c>
      <c r="BG268">
        <v>0.93100000000000005</v>
      </c>
    </row>
    <row r="269" spans="1:59" x14ac:dyDescent="0.2">
      <c r="A269" t="s">
        <v>0</v>
      </c>
      <c r="B269" t="s">
        <v>1</v>
      </c>
      <c r="C269" t="s">
        <v>2</v>
      </c>
      <c r="D269" t="s">
        <v>271</v>
      </c>
      <c r="E269">
        <v>368337</v>
      </c>
      <c r="F269">
        <v>21048</v>
      </c>
      <c r="G269">
        <v>16421.571</v>
      </c>
      <c r="H269">
        <v>11170</v>
      </c>
      <c r="I269">
        <v>132</v>
      </c>
      <c r="J269">
        <v>90.143000000000001</v>
      </c>
      <c r="K269">
        <v>31781.64</v>
      </c>
      <c r="L269">
        <v>1816.1079999999999</v>
      </c>
      <c r="M269">
        <v>1416.921</v>
      </c>
      <c r="N269">
        <v>963.79399999999998</v>
      </c>
      <c r="O269">
        <v>11.39</v>
      </c>
      <c r="P269">
        <v>7.7779999999999996</v>
      </c>
      <c r="Q269">
        <v>1.24</v>
      </c>
      <c r="R269">
        <v>994</v>
      </c>
      <c r="S269">
        <v>85.766000000000005</v>
      </c>
      <c r="T269">
        <v>5924</v>
      </c>
      <c r="U269">
        <v>511.14699999999999</v>
      </c>
      <c r="Z269">
        <v>78095</v>
      </c>
      <c r="AA269">
        <v>4827302</v>
      </c>
      <c r="AB269">
        <v>416.52</v>
      </c>
      <c r="AC269">
        <v>6.7380000000000004</v>
      </c>
      <c r="AD269">
        <v>64559</v>
      </c>
      <c r="AE269">
        <v>5.57</v>
      </c>
      <c r="AF269">
        <v>0.28399999999999997</v>
      </c>
      <c r="AG269">
        <v>3.5</v>
      </c>
      <c r="AH269" t="s">
        <v>30</v>
      </c>
      <c r="AR269">
        <v>54.63</v>
      </c>
      <c r="AS269">
        <v>11589616</v>
      </c>
      <c r="AT269">
        <v>375.56400000000002</v>
      </c>
      <c r="AU269">
        <v>41.8</v>
      </c>
      <c r="AV269">
        <v>18.571000000000002</v>
      </c>
      <c r="AW269">
        <v>12.849</v>
      </c>
      <c r="AX269">
        <v>42658.576000000001</v>
      </c>
      <c r="AY269">
        <v>0.2</v>
      </c>
      <c r="AZ269">
        <v>114.898</v>
      </c>
      <c r="BA269">
        <v>4.29</v>
      </c>
      <c r="BB269">
        <v>25.1</v>
      </c>
      <c r="BC269">
        <v>31.4</v>
      </c>
      <c r="BE269">
        <v>5.64</v>
      </c>
      <c r="BF269">
        <v>81.63</v>
      </c>
      <c r="BG269">
        <v>0.93100000000000005</v>
      </c>
    </row>
    <row r="270" spans="1:59" x14ac:dyDescent="0.2">
      <c r="A270" t="s">
        <v>0</v>
      </c>
      <c r="B270" t="s">
        <v>1</v>
      </c>
      <c r="C270" t="s">
        <v>2</v>
      </c>
      <c r="D270" t="s">
        <v>272</v>
      </c>
      <c r="E270">
        <v>392258</v>
      </c>
      <c r="F270">
        <v>23921</v>
      </c>
      <c r="G270">
        <v>17446.571</v>
      </c>
      <c r="H270">
        <v>11308</v>
      </c>
      <c r="I270">
        <v>138</v>
      </c>
      <c r="J270">
        <v>102.857</v>
      </c>
      <c r="K270">
        <v>33845.642999999996</v>
      </c>
      <c r="L270">
        <v>2064.0030000000002</v>
      </c>
      <c r="M270">
        <v>1505.3620000000001</v>
      </c>
      <c r="N270">
        <v>975.70100000000002</v>
      </c>
      <c r="O270">
        <v>11.907</v>
      </c>
      <c r="P270">
        <v>8.875</v>
      </c>
      <c r="Q270">
        <v>1.18</v>
      </c>
      <c r="R270">
        <v>1057</v>
      </c>
      <c r="S270">
        <v>91.201999999999998</v>
      </c>
      <c r="T270">
        <v>6187</v>
      </c>
      <c r="U270">
        <v>533.84</v>
      </c>
      <c r="Z270">
        <v>71919</v>
      </c>
      <c r="AA270">
        <v>4899221</v>
      </c>
      <c r="AB270">
        <v>422.72500000000002</v>
      </c>
      <c r="AC270">
        <v>6.2050000000000001</v>
      </c>
      <c r="AD270">
        <v>63407</v>
      </c>
      <c r="AE270">
        <v>5.4710000000000001</v>
      </c>
      <c r="AF270">
        <v>0.29099999999999998</v>
      </c>
      <c r="AG270">
        <v>3.4</v>
      </c>
      <c r="AH270" t="s">
        <v>30</v>
      </c>
      <c r="AR270">
        <v>56.48</v>
      </c>
      <c r="AS270">
        <v>11589616</v>
      </c>
      <c r="AT270">
        <v>375.56400000000002</v>
      </c>
      <c r="AU270">
        <v>41.8</v>
      </c>
      <c r="AV270">
        <v>18.571000000000002</v>
      </c>
      <c r="AW270">
        <v>12.849</v>
      </c>
      <c r="AX270">
        <v>42658.576000000001</v>
      </c>
      <c r="AY270">
        <v>0.2</v>
      </c>
      <c r="AZ270">
        <v>114.898</v>
      </c>
      <c r="BA270">
        <v>4.29</v>
      </c>
      <c r="BB270">
        <v>25.1</v>
      </c>
      <c r="BC270">
        <v>31.4</v>
      </c>
      <c r="BE270">
        <v>5.64</v>
      </c>
      <c r="BF270">
        <v>81.63</v>
      </c>
      <c r="BG270">
        <v>0.93100000000000005</v>
      </c>
    </row>
    <row r="271" spans="1:59" x14ac:dyDescent="0.2">
      <c r="A271" t="s">
        <v>0</v>
      </c>
      <c r="B271" t="s">
        <v>1</v>
      </c>
      <c r="C271" t="s">
        <v>2</v>
      </c>
      <c r="D271" t="s">
        <v>273</v>
      </c>
      <c r="E271">
        <v>412314</v>
      </c>
      <c r="F271">
        <v>20056</v>
      </c>
      <c r="G271">
        <v>17802</v>
      </c>
      <c r="H271">
        <v>11452</v>
      </c>
      <c r="I271">
        <v>144</v>
      </c>
      <c r="J271">
        <v>113.429</v>
      </c>
      <c r="K271">
        <v>35576.156999999999</v>
      </c>
      <c r="L271">
        <v>1730.5150000000001</v>
      </c>
      <c r="M271">
        <v>1536.03</v>
      </c>
      <c r="N271">
        <v>988.12599999999998</v>
      </c>
      <c r="O271">
        <v>12.425000000000001</v>
      </c>
      <c r="P271">
        <v>9.7870000000000008</v>
      </c>
      <c r="Q271">
        <v>1.1200000000000001</v>
      </c>
      <c r="R271">
        <v>1105</v>
      </c>
      <c r="S271">
        <v>95.343999999999994</v>
      </c>
      <c r="T271">
        <v>6439</v>
      </c>
      <c r="U271">
        <v>555.58399999999995</v>
      </c>
      <c r="Z271">
        <v>66019</v>
      </c>
      <c r="AA271">
        <v>4965240</v>
      </c>
      <c r="AB271">
        <v>428.42099999999999</v>
      </c>
      <c r="AC271">
        <v>5.6959999999999997</v>
      </c>
      <c r="AD271">
        <v>62959</v>
      </c>
      <c r="AE271">
        <v>5.4320000000000004</v>
      </c>
      <c r="AF271">
        <v>0.29199999999999998</v>
      </c>
      <c r="AG271">
        <v>3.4</v>
      </c>
      <c r="AH271" t="s">
        <v>30</v>
      </c>
      <c r="AR271">
        <v>56.48</v>
      </c>
      <c r="AS271">
        <v>11589616</v>
      </c>
      <c r="AT271">
        <v>375.56400000000002</v>
      </c>
      <c r="AU271">
        <v>41.8</v>
      </c>
      <c r="AV271">
        <v>18.571000000000002</v>
      </c>
      <c r="AW271">
        <v>12.849</v>
      </c>
      <c r="AX271">
        <v>42658.576000000001</v>
      </c>
      <c r="AY271">
        <v>0.2</v>
      </c>
      <c r="AZ271">
        <v>114.898</v>
      </c>
      <c r="BA271">
        <v>4.29</v>
      </c>
      <c r="BB271">
        <v>25.1</v>
      </c>
      <c r="BC271">
        <v>31.4</v>
      </c>
      <c r="BE271">
        <v>5.64</v>
      </c>
      <c r="BF271">
        <v>81.63</v>
      </c>
      <c r="BG271">
        <v>0.93100000000000005</v>
      </c>
    </row>
    <row r="272" spans="1:59" x14ac:dyDescent="0.2">
      <c r="A272" t="s">
        <v>0</v>
      </c>
      <c r="B272" t="s">
        <v>1</v>
      </c>
      <c r="C272" t="s">
        <v>2</v>
      </c>
      <c r="D272" t="s">
        <v>274</v>
      </c>
      <c r="E272">
        <v>429229</v>
      </c>
      <c r="F272">
        <v>16915</v>
      </c>
      <c r="G272">
        <v>17688.571</v>
      </c>
      <c r="H272">
        <v>11625</v>
      </c>
      <c r="I272">
        <v>173</v>
      </c>
      <c r="J272">
        <v>126.857</v>
      </c>
      <c r="K272">
        <v>37035.652999999998</v>
      </c>
      <c r="L272">
        <v>1459.4960000000001</v>
      </c>
      <c r="M272">
        <v>1526.2429999999999</v>
      </c>
      <c r="N272">
        <v>1003.053</v>
      </c>
      <c r="O272">
        <v>14.927</v>
      </c>
      <c r="P272">
        <v>10.946</v>
      </c>
      <c r="Q272">
        <v>1.05</v>
      </c>
      <c r="R272">
        <v>1161</v>
      </c>
      <c r="S272">
        <v>100.176</v>
      </c>
      <c r="T272">
        <v>6502</v>
      </c>
      <c r="U272">
        <v>561.01900000000001</v>
      </c>
      <c r="Z272">
        <v>54587</v>
      </c>
      <c r="AA272">
        <v>5019827</v>
      </c>
      <c r="AB272">
        <v>433.13099999999997</v>
      </c>
      <c r="AC272">
        <v>4.71</v>
      </c>
      <c r="AD272">
        <v>61671</v>
      </c>
      <c r="AE272">
        <v>5.3209999999999997</v>
      </c>
      <c r="AF272">
        <v>0.28799999999999998</v>
      </c>
      <c r="AG272">
        <v>3.5</v>
      </c>
      <c r="AH272" t="s">
        <v>30</v>
      </c>
      <c r="AR272">
        <v>56.48</v>
      </c>
      <c r="AS272">
        <v>11589616</v>
      </c>
      <c r="AT272">
        <v>375.56400000000002</v>
      </c>
      <c r="AU272">
        <v>41.8</v>
      </c>
      <c r="AV272">
        <v>18.571000000000002</v>
      </c>
      <c r="AW272">
        <v>12.849</v>
      </c>
      <c r="AX272">
        <v>42658.576000000001</v>
      </c>
      <c r="AY272">
        <v>0.2</v>
      </c>
      <c r="AZ272">
        <v>114.898</v>
      </c>
      <c r="BA272">
        <v>4.29</v>
      </c>
      <c r="BB272">
        <v>25.1</v>
      </c>
      <c r="BC272">
        <v>31.4</v>
      </c>
      <c r="BE272">
        <v>5.64</v>
      </c>
      <c r="BF272">
        <v>81.63</v>
      </c>
      <c r="BG272">
        <v>0.93100000000000005</v>
      </c>
    </row>
    <row r="273" spans="1:59" x14ac:dyDescent="0.2">
      <c r="A273" t="s">
        <v>0</v>
      </c>
      <c r="B273" t="s">
        <v>1</v>
      </c>
      <c r="C273" t="s">
        <v>2</v>
      </c>
      <c r="D273" t="s">
        <v>275</v>
      </c>
      <c r="E273">
        <v>441018</v>
      </c>
      <c r="F273">
        <v>11789</v>
      </c>
      <c r="G273">
        <v>17141</v>
      </c>
      <c r="H273">
        <v>11737</v>
      </c>
      <c r="I273">
        <v>112</v>
      </c>
      <c r="J273">
        <v>132.429</v>
      </c>
      <c r="K273">
        <v>38052.857000000004</v>
      </c>
      <c r="L273">
        <v>1017.204</v>
      </c>
      <c r="M273">
        <v>1478.9960000000001</v>
      </c>
      <c r="N273">
        <v>1012.717</v>
      </c>
      <c r="O273">
        <v>9.6639999999999997</v>
      </c>
      <c r="P273">
        <v>11.426</v>
      </c>
      <c r="Q273">
        <v>0.99</v>
      </c>
      <c r="R273">
        <v>1223</v>
      </c>
      <c r="S273">
        <v>105.52500000000001</v>
      </c>
      <c r="T273">
        <v>6824</v>
      </c>
      <c r="U273">
        <v>588.803</v>
      </c>
      <c r="X273">
        <v>4759.5879999999997</v>
      </c>
      <c r="Y273">
        <v>410.67700000000002</v>
      </c>
      <c r="Z273">
        <v>24162</v>
      </c>
      <c r="AA273">
        <v>5043989</v>
      </c>
      <c r="AB273">
        <v>435.21600000000001</v>
      </c>
      <c r="AC273">
        <v>2.085</v>
      </c>
      <c r="AD273">
        <v>59485</v>
      </c>
      <c r="AE273">
        <v>5.133</v>
      </c>
      <c r="AF273">
        <v>0.28499999999999998</v>
      </c>
      <c r="AG273">
        <v>3.5</v>
      </c>
      <c r="AH273" t="s">
        <v>30</v>
      </c>
      <c r="AR273">
        <v>56.48</v>
      </c>
      <c r="AS273">
        <v>11589616</v>
      </c>
      <c r="AT273">
        <v>375.56400000000002</v>
      </c>
      <c r="AU273">
        <v>41.8</v>
      </c>
      <c r="AV273">
        <v>18.571000000000002</v>
      </c>
      <c r="AW273">
        <v>12.849</v>
      </c>
      <c r="AX273">
        <v>42658.576000000001</v>
      </c>
      <c r="AY273">
        <v>0.2</v>
      </c>
      <c r="AZ273">
        <v>114.898</v>
      </c>
      <c r="BA273">
        <v>4.29</v>
      </c>
      <c r="BB273">
        <v>25.1</v>
      </c>
      <c r="BC273">
        <v>31.4</v>
      </c>
      <c r="BE273">
        <v>5.64</v>
      </c>
      <c r="BF273">
        <v>81.63</v>
      </c>
      <c r="BG273">
        <v>0.93100000000000005</v>
      </c>
    </row>
    <row r="274" spans="1:59" x14ac:dyDescent="0.2">
      <c r="A274" t="s">
        <v>0</v>
      </c>
      <c r="B274" t="s">
        <v>1</v>
      </c>
      <c r="C274" t="s">
        <v>2</v>
      </c>
      <c r="D274" t="s">
        <v>276</v>
      </c>
      <c r="E274">
        <v>447355</v>
      </c>
      <c r="F274">
        <v>6337</v>
      </c>
      <c r="G274">
        <v>16233.857</v>
      </c>
      <c r="H274">
        <v>11858</v>
      </c>
      <c r="I274">
        <v>121</v>
      </c>
      <c r="J274">
        <v>137</v>
      </c>
      <c r="K274">
        <v>38599.64</v>
      </c>
      <c r="L274">
        <v>546.78300000000002</v>
      </c>
      <c r="M274">
        <v>1400.7239999999999</v>
      </c>
      <c r="N274">
        <v>1023.157</v>
      </c>
      <c r="O274">
        <v>10.44</v>
      </c>
      <c r="P274">
        <v>11.821</v>
      </c>
      <c r="Q274">
        <v>0.93</v>
      </c>
      <c r="R274">
        <v>1302</v>
      </c>
      <c r="S274">
        <v>112.342</v>
      </c>
      <c r="T274">
        <v>7233</v>
      </c>
      <c r="U274">
        <v>624.09299999999996</v>
      </c>
      <c r="Z274">
        <v>28928</v>
      </c>
      <c r="AA274">
        <v>5072917</v>
      </c>
      <c r="AB274">
        <v>437.71199999999999</v>
      </c>
      <c r="AC274">
        <v>2.496</v>
      </c>
      <c r="AD274">
        <v>56451</v>
      </c>
      <c r="AE274">
        <v>4.8710000000000004</v>
      </c>
      <c r="AF274">
        <v>0.27800000000000002</v>
      </c>
      <c r="AG274">
        <v>3.6</v>
      </c>
      <c r="AH274" t="s">
        <v>30</v>
      </c>
      <c r="AR274">
        <v>65.739999999999995</v>
      </c>
      <c r="AS274">
        <v>11589616</v>
      </c>
      <c r="AT274">
        <v>375.56400000000002</v>
      </c>
      <c r="AU274">
        <v>41.8</v>
      </c>
      <c r="AV274">
        <v>18.571000000000002</v>
      </c>
      <c r="AW274">
        <v>12.849</v>
      </c>
      <c r="AX274">
        <v>42658.576000000001</v>
      </c>
      <c r="AY274">
        <v>0.2</v>
      </c>
      <c r="AZ274">
        <v>114.898</v>
      </c>
      <c r="BA274">
        <v>4.29</v>
      </c>
      <c r="BB274">
        <v>25.1</v>
      </c>
      <c r="BC274">
        <v>31.4</v>
      </c>
      <c r="BE274">
        <v>5.64</v>
      </c>
      <c r="BF274">
        <v>81.63</v>
      </c>
      <c r="BG274">
        <v>0.93100000000000005</v>
      </c>
    </row>
    <row r="275" spans="1:59" x14ac:dyDescent="0.2">
      <c r="A275" t="s">
        <v>0</v>
      </c>
      <c r="B275" t="s">
        <v>1</v>
      </c>
      <c r="C275" t="s">
        <v>2</v>
      </c>
      <c r="D275" t="s">
        <v>277</v>
      </c>
      <c r="E275">
        <v>452541</v>
      </c>
      <c r="F275">
        <v>5186</v>
      </c>
      <c r="G275">
        <v>15036</v>
      </c>
      <c r="H275">
        <v>12126</v>
      </c>
      <c r="I275">
        <v>268</v>
      </c>
      <c r="J275">
        <v>155.429</v>
      </c>
      <c r="K275">
        <v>39047.108999999997</v>
      </c>
      <c r="L275">
        <v>447.47</v>
      </c>
      <c r="M275">
        <v>1297.3679999999999</v>
      </c>
      <c r="N275">
        <v>1046.2809999999999</v>
      </c>
      <c r="O275">
        <v>23.123999999999999</v>
      </c>
      <c r="P275">
        <v>13.411</v>
      </c>
      <c r="Q275">
        <v>0.87</v>
      </c>
      <c r="R275">
        <v>1353</v>
      </c>
      <c r="S275">
        <v>116.742</v>
      </c>
      <c r="T275">
        <v>7461</v>
      </c>
      <c r="U275">
        <v>643.76599999999996</v>
      </c>
      <c r="Z275">
        <v>54876</v>
      </c>
      <c r="AA275">
        <v>5127793</v>
      </c>
      <c r="AB275">
        <v>442.447</v>
      </c>
      <c r="AC275">
        <v>4.7350000000000003</v>
      </c>
      <c r="AD275">
        <v>54084</v>
      </c>
      <c r="AE275">
        <v>4.6669999999999998</v>
      </c>
      <c r="AF275">
        <v>0.27100000000000002</v>
      </c>
      <c r="AG275">
        <v>3.7</v>
      </c>
      <c r="AH275" t="s">
        <v>30</v>
      </c>
      <c r="AR275">
        <v>65.739999999999995</v>
      </c>
      <c r="AS275">
        <v>11589616</v>
      </c>
      <c r="AT275">
        <v>375.56400000000002</v>
      </c>
      <c r="AU275">
        <v>41.8</v>
      </c>
      <c r="AV275">
        <v>18.571000000000002</v>
      </c>
      <c r="AW275">
        <v>12.849</v>
      </c>
      <c r="AX275">
        <v>42658.576000000001</v>
      </c>
      <c r="AY275">
        <v>0.2</v>
      </c>
      <c r="AZ275">
        <v>114.898</v>
      </c>
      <c r="BA275">
        <v>4.29</v>
      </c>
      <c r="BB275">
        <v>25.1</v>
      </c>
      <c r="BC275">
        <v>31.4</v>
      </c>
      <c r="BE275">
        <v>5.64</v>
      </c>
      <c r="BF275">
        <v>81.63</v>
      </c>
      <c r="BG275">
        <v>0.93100000000000005</v>
      </c>
    </row>
    <row r="276" spans="1:59" x14ac:dyDescent="0.2">
      <c r="A276" t="s">
        <v>0</v>
      </c>
      <c r="B276" t="s">
        <v>1</v>
      </c>
      <c r="C276" t="s">
        <v>2</v>
      </c>
      <c r="D276" t="s">
        <v>278</v>
      </c>
      <c r="E276">
        <v>468213</v>
      </c>
      <c r="F276">
        <v>15672</v>
      </c>
      <c r="G276">
        <v>14268</v>
      </c>
      <c r="H276">
        <v>12331</v>
      </c>
      <c r="I276">
        <v>205</v>
      </c>
      <c r="J276">
        <v>165.857</v>
      </c>
      <c r="K276">
        <v>40399.353999999999</v>
      </c>
      <c r="L276">
        <v>1352.2449999999999</v>
      </c>
      <c r="M276">
        <v>1231.1020000000001</v>
      </c>
      <c r="N276">
        <v>1063.97</v>
      </c>
      <c r="O276">
        <v>17.687999999999999</v>
      </c>
      <c r="P276">
        <v>14.311</v>
      </c>
      <c r="Q276">
        <v>0.83</v>
      </c>
      <c r="R276">
        <v>1412</v>
      </c>
      <c r="S276">
        <v>121.833</v>
      </c>
      <c r="T276">
        <v>7411</v>
      </c>
      <c r="U276">
        <v>639.452</v>
      </c>
      <c r="Z276">
        <v>44998</v>
      </c>
      <c r="AA276">
        <v>5172791</v>
      </c>
      <c r="AB276">
        <v>446.33</v>
      </c>
      <c r="AC276">
        <v>3.883</v>
      </c>
      <c r="AD276">
        <v>49356</v>
      </c>
      <c r="AE276">
        <v>4.2590000000000003</v>
      </c>
      <c r="AF276">
        <v>0.26400000000000001</v>
      </c>
      <c r="AG276">
        <v>3.8</v>
      </c>
      <c r="AH276" t="s">
        <v>30</v>
      </c>
      <c r="AR276">
        <v>65.739999999999995</v>
      </c>
      <c r="AS276">
        <v>11589616</v>
      </c>
      <c r="AT276">
        <v>375.56400000000002</v>
      </c>
      <c r="AU276">
        <v>41.8</v>
      </c>
      <c r="AV276">
        <v>18.571000000000002</v>
      </c>
      <c r="AW276">
        <v>12.849</v>
      </c>
      <c r="AX276">
        <v>42658.576000000001</v>
      </c>
      <c r="AY276">
        <v>0.2</v>
      </c>
      <c r="AZ276">
        <v>114.898</v>
      </c>
      <c r="BA276">
        <v>4.29</v>
      </c>
      <c r="BB276">
        <v>25.1</v>
      </c>
      <c r="BC276">
        <v>31.4</v>
      </c>
      <c r="BE276">
        <v>5.64</v>
      </c>
      <c r="BF276">
        <v>81.63</v>
      </c>
      <c r="BG276">
        <v>0.93100000000000005</v>
      </c>
    </row>
    <row r="277" spans="1:59" x14ac:dyDescent="0.2">
      <c r="A277" t="s">
        <v>0</v>
      </c>
      <c r="B277" t="s">
        <v>1</v>
      </c>
      <c r="C277" t="s">
        <v>2</v>
      </c>
      <c r="D277" t="s">
        <v>279</v>
      </c>
      <c r="E277">
        <v>479341</v>
      </c>
      <c r="F277">
        <v>11128</v>
      </c>
      <c r="G277">
        <v>12440.429</v>
      </c>
      <c r="H277">
        <v>12520</v>
      </c>
      <c r="I277">
        <v>189</v>
      </c>
      <c r="J277">
        <v>173.143</v>
      </c>
      <c r="K277">
        <v>41359.523999999998</v>
      </c>
      <c r="L277">
        <v>960.17</v>
      </c>
      <c r="M277">
        <v>1073.412</v>
      </c>
      <c r="N277">
        <v>1080.277</v>
      </c>
      <c r="O277">
        <v>16.308</v>
      </c>
      <c r="P277">
        <v>14.939</v>
      </c>
      <c r="Q277">
        <v>0.78</v>
      </c>
      <c r="R277">
        <v>1428</v>
      </c>
      <c r="S277">
        <v>123.214</v>
      </c>
      <c r="T277">
        <v>7290</v>
      </c>
      <c r="U277">
        <v>629.01099999999997</v>
      </c>
      <c r="Z277">
        <v>45722</v>
      </c>
      <c r="AA277">
        <v>5218513</v>
      </c>
      <c r="AB277">
        <v>450.27499999999998</v>
      </c>
      <c r="AC277">
        <v>3.9449999999999998</v>
      </c>
      <c r="AD277">
        <v>45613</v>
      </c>
      <c r="AE277">
        <v>3.9359999999999999</v>
      </c>
      <c r="AF277">
        <v>0.255</v>
      </c>
      <c r="AG277">
        <v>3.9</v>
      </c>
      <c r="AH277" t="s">
        <v>30</v>
      </c>
      <c r="AR277">
        <v>65.739999999999995</v>
      </c>
      <c r="AS277">
        <v>11589616</v>
      </c>
      <c r="AT277">
        <v>375.56400000000002</v>
      </c>
      <c r="AU277">
        <v>41.8</v>
      </c>
      <c r="AV277">
        <v>18.571000000000002</v>
      </c>
      <c r="AW277">
        <v>12.849</v>
      </c>
      <c r="AX277">
        <v>42658.576000000001</v>
      </c>
      <c r="AY277">
        <v>0.2</v>
      </c>
      <c r="AZ277">
        <v>114.898</v>
      </c>
      <c r="BA277">
        <v>4.29</v>
      </c>
      <c r="BB277">
        <v>25.1</v>
      </c>
      <c r="BC277">
        <v>31.4</v>
      </c>
      <c r="BE277">
        <v>5.64</v>
      </c>
      <c r="BF277">
        <v>81.63</v>
      </c>
      <c r="BG277">
        <v>0.93100000000000005</v>
      </c>
    </row>
    <row r="278" spans="1:59" x14ac:dyDescent="0.2">
      <c r="A278" t="s">
        <v>0</v>
      </c>
      <c r="B278" t="s">
        <v>1</v>
      </c>
      <c r="C278" t="s">
        <v>2</v>
      </c>
      <c r="D278" t="s">
        <v>280</v>
      </c>
      <c r="E278">
        <v>488044</v>
      </c>
      <c r="F278">
        <v>8703</v>
      </c>
      <c r="G278">
        <v>10818.571</v>
      </c>
      <c r="H278">
        <v>12708</v>
      </c>
      <c r="I278">
        <v>188</v>
      </c>
      <c r="J278">
        <v>179.429</v>
      </c>
      <c r="K278">
        <v>42110.455000000002</v>
      </c>
      <c r="L278">
        <v>750.93100000000004</v>
      </c>
      <c r="M278">
        <v>933.471</v>
      </c>
      <c r="N278">
        <v>1096.499</v>
      </c>
      <c r="O278">
        <v>16.221</v>
      </c>
      <c r="P278">
        <v>15.481999999999999</v>
      </c>
      <c r="Q278">
        <v>0.74</v>
      </c>
      <c r="R278">
        <v>1459</v>
      </c>
      <c r="S278">
        <v>125.889</v>
      </c>
      <c r="T278">
        <v>7224</v>
      </c>
      <c r="U278">
        <v>623.31700000000001</v>
      </c>
      <c r="Z278">
        <v>39364</v>
      </c>
      <c r="AA278">
        <v>5257877</v>
      </c>
      <c r="AB278">
        <v>453.67099999999999</v>
      </c>
      <c r="AC278">
        <v>3.3959999999999999</v>
      </c>
      <c r="AD278">
        <v>41805</v>
      </c>
      <c r="AE278">
        <v>3.6070000000000002</v>
      </c>
      <c r="AF278">
        <v>0.24399999999999999</v>
      </c>
      <c r="AG278">
        <v>4.0999999999999996</v>
      </c>
      <c r="AH278" t="s">
        <v>30</v>
      </c>
      <c r="AR278">
        <v>65.739999999999995</v>
      </c>
      <c r="AS278">
        <v>11589616</v>
      </c>
      <c r="AT278">
        <v>375.56400000000002</v>
      </c>
      <c r="AU278">
        <v>41.8</v>
      </c>
      <c r="AV278">
        <v>18.571000000000002</v>
      </c>
      <c r="AW278">
        <v>12.849</v>
      </c>
      <c r="AX278">
        <v>42658.576000000001</v>
      </c>
      <c r="AY278">
        <v>0.2</v>
      </c>
      <c r="AZ278">
        <v>114.898</v>
      </c>
      <c r="BA278">
        <v>4.29</v>
      </c>
      <c r="BB278">
        <v>25.1</v>
      </c>
      <c r="BC278">
        <v>31.4</v>
      </c>
      <c r="BE278">
        <v>5.64</v>
      </c>
      <c r="BF278">
        <v>81.63</v>
      </c>
      <c r="BG278">
        <v>0.93100000000000005</v>
      </c>
    </row>
    <row r="279" spans="1:59" x14ac:dyDescent="0.2">
      <c r="A279" t="s">
        <v>0</v>
      </c>
      <c r="B279" t="s">
        <v>1</v>
      </c>
      <c r="C279" t="s">
        <v>2</v>
      </c>
      <c r="D279" t="s">
        <v>281</v>
      </c>
      <c r="E279">
        <v>494168</v>
      </c>
      <c r="F279">
        <v>6124</v>
      </c>
      <c r="G279">
        <v>9277</v>
      </c>
      <c r="H279">
        <v>12907</v>
      </c>
      <c r="I279">
        <v>199</v>
      </c>
      <c r="J279">
        <v>183.143</v>
      </c>
      <c r="K279">
        <v>42638.858999999997</v>
      </c>
      <c r="L279">
        <v>528.404</v>
      </c>
      <c r="M279">
        <v>800.45799999999997</v>
      </c>
      <c r="N279">
        <v>1113.6690000000001</v>
      </c>
      <c r="O279">
        <v>17.170999999999999</v>
      </c>
      <c r="P279">
        <v>15.802</v>
      </c>
      <c r="Q279">
        <v>0.71</v>
      </c>
      <c r="R279">
        <v>1464</v>
      </c>
      <c r="S279">
        <v>126.32</v>
      </c>
      <c r="T279">
        <v>6895</v>
      </c>
      <c r="U279">
        <v>594.92899999999997</v>
      </c>
      <c r="Z279">
        <v>32360</v>
      </c>
      <c r="AA279">
        <v>5290237</v>
      </c>
      <c r="AB279">
        <v>456.464</v>
      </c>
      <c r="AC279">
        <v>2.7919999999999998</v>
      </c>
      <c r="AD279">
        <v>38630</v>
      </c>
      <c r="AE279">
        <v>3.3330000000000002</v>
      </c>
      <c r="AF279">
        <v>0.24</v>
      </c>
      <c r="AG279">
        <v>4.2</v>
      </c>
      <c r="AH279" t="s">
        <v>30</v>
      </c>
      <c r="AR279">
        <v>65.739999999999995</v>
      </c>
      <c r="AS279">
        <v>11589616</v>
      </c>
      <c r="AT279">
        <v>375.56400000000002</v>
      </c>
      <c r="AU279">
        <v>41.8</v>
      </c>
      <c r="AV279">
        <v>18.571000000000002</v>
      </c>
      <c r="AW279">
        <v>12.849</v>
      </c>
      <c r="AX279">
        <v>42658.576000000001</v>
      </c>
      <c r="AY279">
        <v>0.2</v>
      </c>
      <c r="AZ279">
        <v>114.898</v>
      </c>
      <c r="BA279">
        <v>4.29</v>
      </c>
      <c r="BB279">
        <v>25.1</v>
      </c>
      <c r="BC279">
        <v>31.4</v>
      </c>
      <c r="BE279">
        <v>5.64</v>
      </c>
      <c r="BF279">
        <v>81.63</v>
      </c>
      <c r="BG279">
        <v>0.93100000000000005</v>
      </c>
    </row>
    <row r="280" spans="1:59" x14ac:dyDescent="0.2">
      <c r="A280" t="s">
        <v>0</v>
      </c>
      <c r="B280" t="s">
        <v>1</v>
      </c>
      <c r="C280" t="s">
        <v>2</v>
      </c>
      <c r="D280" t="s">
        <v>282</v>
      </c>
      <c r="E280">
        <v>500789</v>
      </c>
      <c r="F280">
        <v>6621</v>
      </c>
      <c r="G280">
        <v>8538.7139999999999</v>
      </c>
      <c r="H280">
        <v>13055</v>
      </c>
      <c r="I280">
        <v>148</v>
      </c>
      <c r="J280">
        <v>188.286</v>
      </c>
      <c r="K280">
        <v>43210.146000000001</v>
      </c>
      <c r="L280">
        <v>571.28700000000003</v>
      </c>
      <c r="M280">
        <v>736.75599999999997</v>
      </c>
      <c r="N280">
        <v>1126.4390000000001</v>
      </c>
      <c r="O280">
        <v>12.77</v>
      </c>
      <c r="P280">
        <v>16.245999999999999</v>
      </c>
      <c r="Q280">
        <v>0.69</v>
      </c>
      <c r="R280">
        <v>1470</v>
      </c>
      <c r="S280">
        <v>126.83799999999999</v>
      </c>
      <c r="T280">
        <v>6955</v>
      </c>
      <c r="U280">
        <v>600.10599999999999</v>
      </c>
      <c r="X280">
        <v>4325.0690000000004</v>
      </c>
      <c r="Y280">
        <v>373.185</v>
      </c>
      <c r="Z280">
        <v>13302</v>
      </c>
      <c r="AA280">
        <v>5303539</v>
      </c>
      <c r="AB280">
        <v>457.61099999999999</v>
      </c>
      <c r="AC280">
        <v>1.1479999999999999</v>
      </c>
      <c r="AD280">
        <v>37079</v>
      </c>
      <c r="AE280">
        <v>3.1989999999999998</v>
      </c>
      <c r="AF280">
        <v>0.23599999999999999</v>
      </c>
      <c r="AG280">
        <v>4.2</v>
      </c>
      <c r="AH280" t="s">
        <v>30</v>
      </c>
      <c r="AR280">
        <v>65.739999999999995</v>
      </c>
      <c r="AS280">
        <v>11589616</v>
      </c>
      <c r="AT280">
        <v>375.56400000000002</v>
      </c>
      <c r="AU280">
        <v>41.8</v>
      </c>
      <c r="AV280">
        <v>18.571000000000002</v>
      </c>
      <c r="AW280">
        <v>12.849</v>
      </c>
      <c r="AX280">
        <v>42658.576000000001</v>
      </c>
      <c r="AY280">
        <v>0.2</v>
      </c>
      <c r="AZ280">
        <v>114.898</v>
      </c>
      <c r="BA280">
        <v>4.29</v>
      </c>
      <c r="BB280">
        <v>25.1</v>
      </c>
      <c r="BC280">
        <v>31.4</v>
      </c>
      <c r="BE280">
        <v>5.64</v>
      </c>
      <c r="BF280">
        <v>81.63</v>
      </c>
      <c r="BG280">
        <v>0.93100000000000005</v>
      </c>
    </row>
    <row r="281" spans="1:59" x14ac:dyDescent="0.2">
      <c r="A281" t="s">
        <v>0</v>
      </c>
      <c r="B281" t="s">
        <v>1</v>
      </c>
      <c r="C281" t="s">
        <v>2</v>
      </c>
      <c r="D281" t="s">
        <v>283</v>
      </c>
      <c r="E281">
        <v>503182</v>
      </c>
      <c r="F281">
        <v>2393</v>
      </c>
      <c r="G281">
        <v>7975.2860000000001</v>
      </c>
      <c r="H281">
        <v>13216</v>
      </c>
      <c r="I281">
        <v>161</v>
      </c>
      <c r="J281">
        <v>194</v>
      </c>
      <c r="K281">
        <v>43416.624000000003</v>
      </c>
      <c r="L281">
        <v>206.47800000000001</v>
      </c>
      <c r="M281">
        <v>688.14099999999996</v>
      </c>
      <c r="N281">
        <v>1140.3309999999999</v>
      </c>
      <c r="O281">
        <v>13.891999999999999</v>
      </c>
      <c r="P281">
        <v>16.739000000000001</v>
      </c>
      <c r="Q281">
        <v>0.68</v>
      </c>
      <c r="R281">
        <v>1474</v>
      </c>
      <c r="S281">
        <v>127.18300000000001</v>
      </c>
      <c r="T281">
        <v>7221</v>
      </c>
      <c r="U281">
        <v>623.05799999999999</v>
      </c>
      <c r="Z281">
        <v>22366</v>
      </c>
      <c r="AA281">
        <v>5325905</v>
      </c>
      <c r="AB281">
        <v>459.541</v>
      </c>
      <c r="AC281">
        <v>1.93</v>
      </c>
      <c r="AD281">
        <v>36141</v>
      </c>
      <c r="AE281">
        <v>3.1179999999999999</v>
      </c>
      <c r="AF281">
        <v>0.23200000000000001</v>
      </c>
      <c r="AG281">
        <v>4.3</v>
      </c>
      <c r="AH281" t="s">
        <v>30</v>
      </c>
      <c r="AR281">
        <v>65.739999999999995</v>
      </c>
      <c r="AS281">
        <v>11589616</v>
      </c>
      <c r="AT281">
        <v>375.56400000000002</v>
      </c>
      <c r="AU281">
        <v>41.8</v>
      </c>
      <c r="AV281">
        <v>18.571000000000002</v>
      </c>
      <c r="AW281">
        <v>12.849</v>
      </c>
      <c r="AX281">
        <v>42658.576000000001</v>
      </c>
      <c r="AY281">
        <v>0.2</v>
      </c>
      <c r="AZ281">
        <v>114.898</v>
      </c>
      <c r="BA281">
        <v>4.29</v>
      </c>
      <c r="BB281">
        <v>25.1</v>
      </c>
      <c r="BC281">
        <v>31.4</v>
      </c>
      <c r="BE281">
        <v>5.64</v>
      </c>
      <c r="BF281">
        <v>81.63</v>
      </c>
      <c r="BG281">
        <v>0.93100000000000005</v>
      </c>
    </row>
    <row r="282" spans="1:59" x14ac:dyDescent="0.2">
      <c r="A282" t="s">
        <v>0</v>
      </c>
      <c r="B282" t="s">
        <v>1</v>
      </c>
      <c r="C282" t="s">
        <v>2</v>
      </c>
      <c r="D282" t="s">
        <v>284</v>
      </c>
      <c r="E282">
        <v>507475</v>
      </c>
      <c r="F282">
        <v>4293</v>
      </c>
      <c r="G282">
        <v>7847.7139999999999</v>
      </c>
      <c r="H282">
        <v>13561</v>
      </c>
      <c r="I282">
        <v>345</v>
      </c>
      <c r="J282">
        <v>205</v>
      </c>
      <c r="K282">
        <v>43787.042000000001</v>
      </c>
      <c r="L282">
        <v>370.41800000000001</v>
      </c>
      <c r="M282">
        <v>677.13300000000004</v>
      </c>
      <c r="N282">
        <v>1170.0989999999999</v>
      </c>
      <c r="O282">
        <v>29.768000000000001</v>
      </c>
      <c r="P282">
        <v>17.687999999999999</v>
      </c>
      <c r="Q282">
        <v>0.66</v>
      </c>
      <c r="R282">
        <v>1470</v>
      </c>
      <c r="S282">
        <v>126.83799999999999</v>
      </c>
      <c r="T282">
        <v>7058</v>
      </c>
      <c r="U282">
        <v>608.99300000000005</v>
      </c>
      <c r="Z282">
        <v>39204</v>
      </c>
      <c r="AA282">
        <v>5365109</v>
      </c>
      <c r="AB282">
        <v>462.92399999999998</v>
      </c>
      <c r="AC282">
        <v>3.383</v>
      </c>
      <c r="AD282">
        <v>33902</v>
      </c>
      <c r="AE282">
        <v>2.9249999999999998</v>
      </c>
      <c r="AF282">
        <v>0.219</v>
      </c>
      <c r="AG282">
        <v>4.5999999999999996</v>
      </c>
      <c r="AH282" t="s">
        <v>30</v>
      </c>
      <c r="AR282">
        <v>65.739999999999995</v>
      </c>
      <c r="AS282">
        <v>11589616</v>
      </c>
      <c r="AT282">
        <v>375.56400000000002</v>
      </c>
      <c r="AU282">
        <v>41.8</v>
      </c>
      <c r="AV282">
        <v>18.571000000000002</v>
      </c>
      <c r="AW282">
        <v>12.849</v>
      </c>
      <c r="AX282">
        <v>42658.576000000001</v>
      </c>
      <c r="AY282">
        <v>0.2</v>
      </c>
      <c r="AZ282">
        <v>114.898</v>
      </c>
      <c r="BA282">
        <v>4.29</v>
      </c>
      <c r="BB282">
        <v>25.1</v>
      </c>
      <c r="BC282">
        <v>31.4</v>
      </c>
      <c r="BE282">
        <v>5.64</v>
      </c>
      <c r="BF282">
        <v>81.63</v>
      </c>
      <c r="BG282">
        <v>0.93100000000000005</v>
      </c>
    </row>
    <row r="283" spans="1:59" x14ac:dyDescent="0.2">
      <c r="A283" t="s">
        <v>0</v>
      </c>
      <c r="B283" t="s">
        <v>1</v>
      </c>
      <c r="C283" t="s">
        <v>2</v>
      </c>
      <c r="D283" t="s">
        <v>285</v>
      </c>
      <c r="E283">
        <v>515391</v>
      </c>
      <c r="F283">
        <v>7916</v>
      </c>
      <c r="G283">
        <v>6739.7139999999999</v>
      </c>
      <c r="H283">
        <v>13758</v>
      </c>
      <c r="I283">
        <v>197</v>
      </c>
      <c r="J283">
        <v>203.857</v>
      </c>
      <c r="K283">
        <v>44470.067000000003</v>
      </c>
      <c r="L283">
        <v>683.02499999999998</v>
      </c>
      <c r="M283">
        <v>581.53</v>
      </c>
      <c r="N283">
        <v>1187.097</v>
      </c>
      <c r="O283">
        <v>16.998000000000001</v>
      </c>
      <c r="P283">
        <v>17.59</v>
      </c>
      <c r="Q283">
        <v>0.64</v>
      </c>
      <c r="R283">
        <v>1463</v>
      </c>
      <c r="S283">
        <v>126.23399999999999</v>
      </c>
      <c r="T283">
        <v>6879</v>
      </c>
      <c r="U283">
        <v>593.54899999999998</v>
      </c>
      <c r="Z283">
        <v>31789</v>
      </c>
      <c r="AA283">
        <v>5396898</v>
      </c>
      <c r="AB283">
        <v>465.66699999999997</v>
      </c>
      <c r="AC283">
        <v>2.7429999999999999</v>
      </c>
      <c r="AD283">
        <v>32015</v>
      </c>
      <c r="AE283">
        <v>2.762</v>
      </c>
      <c r="AF283">
        <v>0.20899999999999999</v>
      </c>
      <c r="AG283">
        <v>4.8</v>
      </c>
      <c r="AH283" t="s">
        <v>30</v>
      </c>
      <c r="AR283">
        <v>65.739999999999995</v>
      </c>
      <c r="AS283">
        <v>11589616</v>
      </c>
      <c r="AT283">
        <v>375.56400000000002</v>
      </c>
      <c r="AU283">
        <v>41.8</v>
      </c>
      <c r="AV283">
        <v>18.571000000000002</v>
      </c>
      <c r="AW283">
        <v>12.849</v>
      </c>
      <c r="AX283">
        <v>42658.576000000001</v>
      </c>
      <c r="AY283">
        <v>0.2</v>
      </c>
      <c r="AZ283">
        <v>114.898</v>
      </c>
      <c r="BA283">
        <v>4.29</v>
      </c>
      <c r="BB283">
        <v>25.1</v>
      </c>
      <c r="BC283">
        <v>31.4</v>
      </c>
      <c r="BE283">
        <v>5.64</v>
      </c>
      <c r="BF283">
        <v>81.63</v>
      </c>
      <c r="BG283">
        <v>0.93100000000000005</v>
      </c>
    </row>
    <row r="284" spans="1:59" x14ac:dyDescent="0.2">
      <c r="A284" t="s">
        <v>0</v>
      </c>
      <c r="B284" t="s">
        <v>1</v>
      </c>
      <c r="C284" t="s">
        <v>2</v>
      </c>
      <c r="D284" t="s">
        <v>286</v>
      </c>
      <c r="E284">
        <v>520393</v>
      </c>
      <c r="F284">
        <v>5002</v>
      </c>
      <c r="G284">
        <v>5864.5709999999999</v>
      </c>
      <c r="H284">
        <v>13891</v>
      </c>
      <c r="I284">
        <v>133</v>
      </c>
      <c r="J284">
        <v>195.857</v>
      </c>
      <c r="K284">
        <v>44901.66</v>
      </c>
      <c r="L284">
        <v>431.59300000000002</v>
      </c>
      <c r="M284">
        <v>506.01900000000001</v>
      </c>
      <c r="N284">
        <v>1198.5730000000001</v>
      </c>
      <c r="O284">
        <v>11.476000000000001</v>
      </c>
      <c r="P284">
        <v>16.899000000000001</v>
      </c>
      <c r="Q284">
        <v>0.63</v>
      </c>
      <c r="R284">
        <v>1456</v>
      </c>
      <c r="S284">
        <v>125.63</v>
      </c>
      <c r="T284">
        <v>7010</v>
      </c>
      <c r="U284">
        <v>604.85199999999998</v>
      </c>
      <c r="Z284">
        <v>28051</v>
      </c>
      <c r="AA284">
        <v>5424949</v>
      </c>
      <c r="AB284">
        <v>468.08699999999999</v>
      </c>
      <c r="AC284">
        <v>2.42</v>
      </c>
      <c r="AD284">
        <v>29491</v>
      </c>
      <c r="AE284">
        <v>2.5449999999999999</v>
      </c>
      <c r="AF284">
        <v>0.20300000000000001</v>
      </c>
      <c r="AG284">
        <v>4.9000000000000004</v>
      </c>
      <c r="AH284" t="s">
        <v>30</v>
      </c>
      <c r="AR284">
        <v>65.739999999999995</v>
      </c>
      <c r="AS284">
        <v>11589616</v>
      </c>
      <c r="AT284">
        <v>375.56400000000002</v>
      </c>
      <c r="AU284">
        <v>41.8</v>
      </c>
      <c r="AV284">
        <v>18.571000000000002</v>
      </c>
      <c r="AW284">
        <v>12.849</v>
      </c>
      <c r="AX284">
        <v>42658.576000000001</v>
      </c>
      <c r="AY284">
        <v>0.2</v>
      </c>
      <c r="AZ284">
        <v>114.898</v>
      </c>
      <c r="BA284">
        <v>4.29</v>
      </c>
      <c r="BB284">
        <v>25.1</v>
      </c>
      <c r="BC284">
        <v>31.4</v>
      </c>
      <c r="BE284">
        <v>5.64</v>
      </c>
      <c r="BF284">
        <v>81.63</v>
      </c>
      <c r="BG284">
        <v>0.93100000000000005</v>
      </c>
    </row>
    <row r="285" spans="1:59" x14ac:dyDescent="0.2">
      <c r="A285" t="s">
        <v>0</v>
      </c>
      <c r="B285" t="s">
        <v>1</v>
      </c>
      <c r="C285" t="s">
        <v>2</v>
      </c>
      <c r="D285" t="s">
        <v>287</v>
      </c>
      <c r="E285">
        <v>525012</v>
      </c>
      <c r="F285">
        <v>4619</v>
      </c>
      <c r="G285">
        <v>5281.143</v>
      </c>
      <c r="H285">
        <v>14106</v>
      </c>
      <c r="I285">
        <v>215</v>
      </c>
      <c r="J285">
        <v>199.714</v>
      </c>
      <c r="K285">
        <v>45300.207000000002</v>
      </c>
      <c r="L285">
        <v>398.54599999999999</v>
      </c>
      <c r="M285">
        <v>455.67899999999997</v>
      </c>
      <c r="N285">
        <v>1217.124</v>
      </c>
      <c r="O285">
        <v>18.550999999999998</v>
      </c>
      <c r="P285">
        <v>17.231999999999999</v>
      </c>
      <c r="Q285">
        <v>0.63</v>
      </c>
      <c r="R285">
        <v>1457</v>
      </c>
      <c r="S285">
        <v>125.71599999999999</v>
      </c>
      <c r="T285">
        <v>6762</v>
      </c>
      <c r="U285">
        <v>583.45299999999997</v>
      </c>
      <c r="Z285">
        <v>37804</v>
      </c>
      <c r="AA285">
        <v>5462753</v>
      </c>
      <c r="AB285">
        <v>471.34899999999999</v>
      </c>
      <c r="AC285">
        <v>3.262</v>
      </c>
      <c r="AD285">
        <v>29268</v>
      </c>
      <c r="AE285">
        <v>2.5249999999999999</v>
      </c>
      <c r="AF285">
        <v>0.2</v>
      </c>
      <c r="AG285">
        <v>5</v>
      </c>
      <c r="AH285" t="s">
        <v>30</v>
      </c>
      <c r="AR285">
        <v>65.739999999999995</v>
      </c>
      <c r="AS285">
        <v>11589616</v>
      </c>
      <c r="AT285">
        <v>375.56400000000002</v>
      </c>
      <c r="AU285">
        <v>41.8</v>
      </c>
      <c r="AV285">
        <v>18.571000000000002</v>
      </c>
      <c r="AW285">
        <v>12.849</v>
      </c>
      <c r="AX285">
        <v>42658.576000000001</v>
      </c>
      <c r="AY285">
        <v>0.2</v>
      </c>
      <c r="AZ285">
        <v>114.898</v>
      </c>
      <c r="BA285">
        <v>4.29</v>
      </c>
      <c r="BB285">
        <v>25.1</v>
      </c>
      <c r="BC285">
        <v>31.4</v>
      </c>
      <c r="BE285">
        <v>5.64</v>
      </c>
      <c r="BF285">
        <v>81.63</v>
      </c>
      <c r="BG285">
        <v>0.93100000000000005</v>
      </c>
    </row>
    <row r="286" spans="1:59" x14ac:dyDescent="0.2">
      <c r="A286" t="s">
        <v>0</v>
      </c>
      <c r="B286" t="s">
        <v>1</v>
      </c>
      <c r="C286" t="s">
        <v>2</v>
      </c>
      <c r="D286" t="s">
        <v>288</v>
      </c>
      <c r="E286">
        <v>531280</v>
      </c>
      <c r="F286">
        <v>6268</v>
      </c>
      <c r="G286">
        <v>5301.7139999999999</v>
      </c>
      <c r="H286">
        <v>14303</v>
      </c>
      <c r="I286">
        <v>197</v>
      </c>
      <c r="J286">
        <v>199.429</v>
      </c>
      <c r="K286">
        <v>45841.036</v>
      </c>
      <c r="L286">
        <v>540.82899999999995</v>
      </c>
      <c r="M286">
        <v>457.45400000000001</v>
      </c>
      <c r="N286">
        <v>1234.1220000000001</v>
      </c>
      <c r="O286">
        <v>16.998000000000001</v>
      </c>
      <c r="P286">
        <v>17.207999999999998</v>
      </c>
      <c r="Q286">
        <v>0.63</v>
      </c>
      <c r="R286">
        <v>1423</v>
      </c>
      <c r="S286">
        <v>122.782</v>
      </c>
      <c r="T286">
        <v>6505</v>
      </c>
      <c r="U286">
        <v>561.27800000000002</v>
      </c>
      <c r="Z286">
        <v>26469</v>
      </c>
      <c r="AA286">
        <v>5489222</v>
      </c>
      <c r="AB286">
        <v>473.63299999999998</v>
      </c>
      <c r="AC286">
        <v>2.2839999999999998</v>
      </c>
      <c r="AD286">
        <v>28426</v>
      </c>
      <c r="AE286">
        <v>2.4529999999999998</v>
      </c>
      <c r="AF286">
        <v>0.19700000000000001</v>
      </c>
      <c r="AG286">
        <v>5.0999999999999996</v>
      </c>
      <c r="AH286" t="s">
        <v>30</v>
      </c>
      <c r="AR286">
        <v>65.739999999999995</v>
      </c>
      <c r="AS286">
        <v>11589616</v>
      </c>
      <c r="AT286">
        <v>375.56400000000002</v>
      </c>
      <c r="AU286">
        <v>41.8</v>
      </c>
      <c r="AV286">
        <v>18.571000000000002</v>
      </c>
      <c r="AW286">
        <v>12.849</v>
      </c>
      <c r="AX286">
        <v>42658.576000000001</v>
      </c>
      <c r="AY286">
        <v>0.2</v>
      </c>
      <c r="AZ286">
        <v>114.898</v>
      </c>
      <c r="BA286">
        <v>4.29</v>
      </c>
      <c r="BB286">
        <v>25.1</v>
      </c>
      <c r="BC286">
        <v>31.4</v>
      </c>
      <c r="BE286">
        <v>5.64</v>
      </c>
      <c r="BF286">
        <v>81.63</v>
      </c>
      <c r="BG286">
        <v>0.93100000000000005</v>
      </c>
    </row>
    <row r="287" spans="1:59" x14ac:dyDescent="0.2">
      <c r="A287" t="s">
        <v>0</v>
      </c>
      <c r="B287" t="s">
        <v>1</v>
      </c>
      <c r="C287" t="s">
        <v>2</v>
      </c>
      <c r="D287" t="s">
        <v>289</v>
      </c>
      <c r="E287">
        <v>535939</v>
      </c>
      <c r="F287">
        <v>4659</v>
      </c>
      <c r="G287">
        <v>5021.4290000000001</v>
      </c>
      <c r="H287">
        <v>14421</v>
      </c>
      <c r="I287">
        <v>118</v>
      </c>
      <c r="J287">
        <v>195.143</v>
      </c>
      <c r="K287">
        <v>46243.033000000003</v>
      </c>
      <c r="L287">
        <v>401.99799999999999</v>
      </c>
      <c r="M287">
        <v>433.27</v>
      </c>
      <c r="N287">
        <v>1244.3040000000001</v>
      </c>
      <c r="O287">
        <v>10.182</v>
      </c>
      <c r="P287">
        <v>16.838000000000001</v>
      </c>
      <c r="Q287">
        <v>0.63</v>
      </c>
      <c r="R287">
        <v>1439</v>
      </c>
      <c r="S287">
        <v>124.163</v>
      </c>
      <c r="T287">
        <v>6518</v>
      </c>
      <c r="U287">
        <v>562.4</v>
      </c>
      <c r="X287">
        <v>3351.4259999999999</v>
      </c>
      <c r="Y287">
        <v>289.17500000000001</v>
      </c>
      <c r="Z287">
        <v>13825</v>
      </c>
      <c r="AA287">
        <v>5503047</v>
      </c>
      <c r="AB287">
        <v>474.82600000000002</v>
      </c>
      <c r="AC287">
        <v>1.1930000000000001</v>
      </c>
      <c r="AD287">
        <v>28501</v>
      </c>
      <c r="AE287">
        <v>2.4590000000000001</v>
      </c>
      <c r="AF287">
        <v>0.19500000000000001</v>
      </c>
      <c r="AG287">
        <v>5.0999999999999996</v>
      </c>
      <c r="AH287" t="s">
        <v>30</v>
      </c>
      <c r="AR287">
        <v>65.739999999999995</v>
      </c>
      <c r="AS287">
        <v>11589616</v>
      </c>
      <c r="AT287">
        <v>375.56400000000002</v>
      </c>
      <c r="AU287">
        <v>41.8</v>
      </c>
      <c r="AV287">
        <v>18.571000000000002</v>
      </c>
      <c r="AW287">
        <v>12.849</v>
      </c>
      <c r="AX287">
        <v>42658.576000000001</v>
      </c>
      <c r="AY287">
        <v>0.2</v>
      </c>
      <c r="AZ287">
        <v>114.898</v>
      </c>
      <c r="BA287">
        <v>4.29</v>
      </c>
      <c r="BB287">
        <v>25.1</v>
      </c>
      <c r="BC287">
        <v>31.4</v>
      </c>
      <c r="BE287">
        <v>5.64</v>
      </c>
      <c r="BF287">
        <v>81.63</v>
      </c>
      <c r="BG287">
        <v>0.93100000000000005</v>
      </c>
    </row>
    <row r="288" spans="1:59" x14ac:dyDescent="0.2">
      <c r="A288" t="s">
        <v>0</v>
      </c>
      <c r="B288" t="s">
        <v>1</v>
      </c>
      <c r="C288" t="s">
        <v>2</v>
      </c>
      <c r="D288" t="s">
        <v>290</v>
      </c>
      <c r="E288">
        <v>537871</v>
      </c>
      <c r="F288">
        <v>1932</v>
      </c>
      <c r="G288">
        <v>4955.5709999999999</v>
      </c>
      <c r="H288">
        <v>14616</v>
      </c>
      <c r="I288">
        <v>195</v>
      </c>
      <c r="J288">
        <v>200</v>
      </c>
      <c r="K288">
        <v>46409.733999999997</v>
      </c>
      <c r="L288">
        <v>166.70099999999999</v>
      </c>
      <c r="M288">
        <v>427.58699999999999</v>
      </c>
      <c r="N288">
        <v>1261.1289999999999</v>
      </c>
      <c r="O288">
        <v>16.824999999999999</v>
      </c>
      <c r="P288">
        <v>17.257000000000001</v>
      </c>
      <c r="Q288">
        <v>0.63</v>
      </c>
      <c r="R288">
        <v>1408</v>
      </c>
      <c r="S288">
        <v>121.488</v>
      </c>
      <c r="T288">
        <v>6580</v>
      </c>
      <c r="U288">
        <v>567.75</v>
      </c>
      <c r="Z288">
        <v>21451</v>
      </c>
      <c r="AA288">
        <v>5524498</v>
      </c>
      <c r="AB288">
        <v>476.67700000000002</v>
      </c>
      <c r="AC288">
        <v>1.851</v>
      </c>
      <c r="AD288">
        <v>28370</v>
      </c>
      <c r="AE288">
        <v>2.448</v>
      </c>
      <c r="AF288">
        <v>0.189</v>
      </c>
      <c r="AG288">
        <v>5.3</v>
      </c>
      <c r="AH288" t="s">
        <v>30</v>
      </c>
      <c r="AR288">
        <v>63.89</v>
      </c>
      <c r="AS288">
        <v>11589616</v>
      </c>
      <c r="AT288">
        <v>375.56400000000002</v>
      </c>
      <c r="AU288">
        <v>41.8</v>
      </c>
      <c r="AV288">
        <v>18.571000000000002</v>
      </c>
      <c r="AW288">
        <v>12.849</v>
      </c>
      <c r="AX288">
        <v>42658.576000000001</v>
      </c>
      <c r="AY288">
        <v>0.2</v>
      </c>
      <c r="AZ288">
        <v>114.898</v>
      </c>
      <c r="BA288">
        <v>4.29</v>
      </c>
      <c r="BB288">
        <v>25.1</v>
      </c>
      <c r="BC288">
        <v>31.4</v>
      </c>
      <c r="BE288">
        <v>5.64</v>
      </c>
      <c r="BF288">
        <v>81.63</v>
      </c>
      <c r="BG288">
        <v>0.93100000000000005</v>
      </c>
    </row>
    <row r="289" spans="1:59" x14ac:dyDescent="0.2">
      <c r="A289" t="s">
        <v>0</v>
      </c>
      <c r="B289" t="s">
        <v>1</v>
      </c>
      <c r="C289" t="s">
        <v>2</v>
      </c>
      <c r="D289" t="s">
        <v>291</v>
      </c>
      <c r="E289">
        <v>540605</v>
      </c>
      <c r="F289">
        <v>2734</v>
      </c>
      <c r="G289">
        <v>4732.857</v>
      </c>
      <c r="H289">
        <v>14839</v>
      </c>
      <c r="I289">
        <v>223</v>
      </c>
      <c r="J289">
        <v>182.571</v>
      </c>
      <c r="K289">
        <v>46645.635000000002</v>
      </c>
      <c r="L289">
        <v>235.90100000000001</v>
      </c>
      <c r="M289">
        <v>408.37</v>
      </c>
      <c r="N289">
        <v>1280.3699999999999</v>
      </c>
      <c r="O289">
        <v>19.241</v>
      </c>
      <c r="P289">
        <v>15.753</v>
      </c>
      <c r="Q289">
        <v>0.63</v>
      </c>
      <c r="R289">
        <v>1356</v>
      </c>
      <c r="S289">
        <v>117.001</v>
      </c>
      <c r="T289">
        <v>6240</v>
      </c>
      <c r="U289">
        <v>538.41300000000001</v>
      </c>
      <c r="Z289">
        <v>40334</v>
      </c>
      <c r="AA289">
        <v>5564832</v>
      </c>
      <c r="AB289">
        <v>480.15699999999998</v>
      </c>
      <c r="AC289">
        <v>3.48</v>
      </c>
      <c r="AD289">
        <v>28532</v>
      </c>
      <c r="AE289">
        <v>2.4620000000000002</v>
      </c>
      <c r="AF289">
        <v>0.17699999999999999</v>
      </c>
      <c r="AG289">
        <v>5.6</v>
      </c>
      <c r="AH289" t="s">
        <v>30</v>
      </c>
      <c r="AR289">
        <v>63.89</v>
      </c>
      <c r="AS289">
        <v>11589616</v>
      </c>
      <c r="AT289">
        <v>375.56400000000002</v>
      </c>
      <c r="AU289">
        <v>41.8</v>
      </c>
      <c r="AV289">
        <v>18.571000000000002</v>
      </c>
      <c r="AW289">
        <v>12.849</v>
      </c>
      <c r="AX289">
        <v>42658.576000000001</v>
      </c>
      <c r="AY289">
        <v>0.2</v>
      </c>
      <c r="AZ289">
        <v>114.898</v>
      </c>
      <c r="BA289">
        <v>4.29</v>
      </c>
      <c r="BB289">
        <v>25.1</v>
      </c>
      <c r="BC289">
        <v>31.4</v>
      </c>
      <c r="BE289">
        <v>5.64</v>
      </c>
      <c r="BF289">
        <v>81.63</v>
      </c>
      <c r="BG289">
        <v>0.93100000000000005</v>
      </c>
    </row>
    <row r="290" spans="1:59" x14ac:dyDescent="0.2">
      <c r="A290" t="s">
        <v>0</v>
      </c>
      <c r="B290" t="s">
        <v>1</v>
      </c>
      <c r="C290" t="s">
        <v>2</v>
      </c>
      <c r="D290" t="s">
        <v>292</v>
      </c>
      <c r="E290">
        <v>545787</v>
      </c>
      <c r="F290">
        <v>5182</v>
      </c>
      <c r="G290">
        <v>4342.2860000000001</v>
      </c>
      <c r="H290">
        <v>15025</v>
      </c>
      <c r="I290">
        <v>186</v>
      </c>
      <c r="J290">
        <v>181</v>
      </c>
      <c r="K290">
        <v>47092.76</v>
      </c>
      <c r="L290">
        <v>447.12400000000002</v>
      </c>
      <c r="M290">
        <v>374.67</v>
      </c>
      <c r="N290">
        <v>1296.4190000000001</v>
      </c>
      <c r="O290">
        <v>16.048999999999999</v>
      </c>
      <c r="P290">
        <v>15.617000000000001</v>
      </c>
      <c r="Q290">
        <v>0.62</v>
      </c>
      <c r="R290">
        <v>1323</v>
      </c>
      <c r="S290">
        <v>114.154</v>
      </c>
      <c r="T290">
        <v>5930</v>
      </c>
      <c r="U290">
        <v>511.66500000000002</v>
      </c>
      <c r="Z290">
        <v>36629</v>
      </c>
      <c r="AA290">
        <v>5601461</v>
      </c>
      <c r="AB290">
        <v>483.31700000000001</v>
      </c>
      <c r="AC290">
        <v>3.161</v>
      </c>
      <c r="AD290">
        <v>29223</v>
      </c>
      <c r="AE290">
        <v>2.5209999999999999</v>
      </c>
      <c r="AF290">
        <v>0.16600000000000001</v>
      </c>
      <c r="AG290">
        <v>6</v>
      </c>
      <c r="AH290" t="s">
        <v>30</v>
      </c>
      <c r="AR290">
        <v>63.89</v>
      </c>
      <c r="AS290">
        <v>11589616</v>
      </c>
      <c r="AT290">
        <v>375.56400000000002</v>
      </c>
      <c r="AU290">
        <v>41.8</v>
      </c>
      <c r="AV290">
        <v>18.571000000000002</v>
      </c>
      <c r="AW290">
        <v>12.849</v>
      </c>
      <c r="AX290">
        <v>42658.576000000001</v>
      </c>
      <c r="AY290">
        <v>0.2</v>
      </c>
      <c r="AZ290">
        <v>114.898</v>
      </c>
      <c r="BA290">
        <v>4.29</v>
      </c>
      <c r="BB290">
        <v>25.1</v>
      </c>
      <c r="BC290">
        <v>31.4</v>
      </c>
      <c r="BE290">
        <v>5.64</v>
      </c>
      <c r="BF290">
        <v>81.63</v>
      </c>
      <c r="BG290">
        <v>0.93100000000000005</v>
      </c>
    </row>
    <row r="291" spans="1:59" x14ac:dyDescent="0.2">
      <c r="A291" t="s">
        <v>0</v>
      </c>
      <c r="B291" t="s">
        <v>1</v>
      </c>
      <c r="C291" t="s">
        <v>2</v>
      </c>
      <c r="D291" t="s">
        <v>293</v>
      </c>
      <c r="E291">
        <v>550264</v>
      </c>
      <c r="F291">
        <v>4477</v>
      </c>
      <c r="G291">
        <v>4267.2860000000001</v>
      </c>
      <c r="H291">
        <v>15196</v>
      </c>
      <c r="I291">
        <v>171</v>
      </c>
      <c r="J291">
        <v>186.429</v>
      </c>
      <c r="K291">
        <v>47479.053999999996</v>
      </c>
      <c r="L291">
        <v>386.29399999999998</v>
      </c>
      <c r="M291">
        <v>368.19900000000001</v>
      </c>
      <c r="N291">
        <v>1311.174</v>
      </c>
      <c r="O291">
        <v>14.755000000000001</v>
      </c>
      <c r="P291">
        <v>16.085999999999999</v>
      </c>
      <c r="Q291">
        <v>0.62</v>
      </c>
      <c r="R291">
        <v>1286</v>
      </c>
      <c r="S291">
        <v>110.961</v>
      </c>
      <c r="T291">
        <v>5651</v>
      </c>
      <c r="U291">
        <v>487.59199999999998</v>
      </c>
      <c r="Z291">
        <v>35245</v>
      </c>
      <c r="AA291">
        <v>5636706</v>
      </c>
      <c r="AB291">
        <v>486.358</v>
      </c>
      <c r="AC291">
        <v>3.0409999999999999</v>
      </c>
      <c r="AD291">
        <v>30251</v>
      </c>
      <c r="AE291">
        <v>2.61</v>
      </c>
      <c r="AF291">
        <v>0.156</v>
      </c>
      <c r="AG291">
        <v>6.4</v>
      </c>
      <c r="AH291" t="s">
        <v>30</v>
      </c>
      <c r="AR291">
        <v>63.89</v>
      </c>
      <c r="AS291">
        <v>11589616</v>
      </c>
      <c r="AT291">
        <v>375.56400000000002</v>
      </c>
      <c r="AU291">
        <v>41.8</v>
      </c>
      <c r="AV291">
        <v>18.571000000000002</v>
      </c>
      <c r="AW291">
        <v>12.849</v>
      </c>
      <c r="AX291">
        <v>42658.576000000001</v>
      </c>
      <c r="AY291">
        <v>0.2</v>
      </c>
      <c r="AZ291">
        <v>114.898</v>
      </c>
      <c r="BA291">
        <v>4.29</v>
      </c>
      <c r="BB291">
        <v>25.1</v>
      </c>
      <c r="BC291">
        <v>31.4</v>
      </c>
      <c r="BE291">
        <v>5.64</v>
      </c>
      <c r="BF291">
        <v>81.63</v>
      </c>
      <c r="BG291">
        <v>0.93100000000000005</v>
      </c>
    </row>
    <row r="292" spans="1:59" x14ac:dyDescent="0.2">
      <c r="A292" t="s">
        <v>0</v>
      </c>
      <c r="B292" t="s">
        <v>1</v>
      </c>
      <c r="C292" t="s">
        <v>2</v>
      </c>
      <c r="D292" t="s">
        <v>294</v>
      </c>
      <c r="E292">
        <v>553680</v>
      </c>
      <c r="F292">
        <v>3416</v>
      </c>
      <c r="G292">
        <v>4095.4290000000001</v>
      </c>
      <c r="H292">
        <v>15352</v>
      </c>
      <c r="I292">
        <v>156</v>
      </c>
      <c r="J292">
        <v>178</v>
      </c>
      <c r="K292">
        <v>47773.8</v>
      </c>
      <c r="L292">
        <v>294.74700000000001</v>
      </c>
      <c r="M292">
        <v>353.37099999999998</v>
      </c>
      <c r="N292">
        <v>1324.634</v>
      </c>
      <c r="O292">
        <v>13.46</v>
      </c>
      <c r="P292">
        <v>15.359</v>
      </c>
      <c r="Q292">
        <v>0.62</v>
      </c>
      <c r="R292">
        <v>1256</v>
      </c>
      <c r="S292">
        <v>108.373</v>
      </c>
      <c r="T292">
        <v>5418</v>
      </c>
      <c r="U292">
        <v>467.48700000000002</v>
      </c>
      <c r="Z292">
        <v>34399</v>
      </c>
      <c r="AA292">
        <v>5671105</v>
      </c>
      <c r="AB292">
        <v>489.32600000000002</v>
      </c>
      <c r="AC292">
        <v>2.968</v>
      </c>
      <c r="AD292">
        <v>29765</v>
      </c>
      <c r="AE292">
        <v>2.5680000000000001</v>
      </c>
      <c r="AF292">
        <v>0.14399999999999999</v>
      </c>
      <c r="AG292">
        <v>6.9</v>
      </c>
      <c r="AH292" t="s">
        <v>30</v>
      </c>
      <c r="AR292">
        <v>63.89</v>
      </c>
      <c r="AS292">
        <v>11589616</v>
      </c>
      <c r="AT292">
        <v>375.56400000000002</v>
      </c>
      <c r="AU292">
        <v>41.8</v>
      </c>
      <c r="AV292">
        <v>18.571000000000002</v>
      </c>
      <c r="AW292">
        <v>12.849</v>
      </c>
      <c r="AX292">
        <v>42658.576000000001</v>
      </c>
      <c r="AY292">
        <v>0.2</v>
      </c>
      <c r="AZ292">
        <v>114.898</v>
      </c>
      <c r="BA292">
        <v>4.29</v>
      </c>
      <c r="BB292">
        <v>25.1</v>
      </c>
      <c r="BC292">
        <v>31.4</v>
      </c>
      <c r="BE292">
        <v>5.64</v>
      </c>
      <c r="BF292">
        <v>81.63</v>
      </c>
      <c r="BG292">
        <v>0.93100000000000005</v>
      </c>
    </row>
    <row r="293" spans="1:59" x14ac:dyDescent="0.2">
      <c r="A293" t="s">
        <v>0</v>
      </c>
      <c r="B293" t="s">
        <v>1</v>
      </c>
      <c r="C293" t="s">
        <v>2</v>
      </c>
      <c r="D293" t="s">
        <v>295</v>
      </c>
      <c r="E293">
        <v>556904</v>
      </c>
      <c r="F293">
        <v>3224</v>
      </c>
      <c r="G293">
        <v>3660.5709999999999</v>
      </c>
      <c r="H293">
        <v>15522</v>
      </c>
      <c r="I293">
        <v>170</v>
      </c>
      <c r="J293">
        <v>174.143</v>
      </c>
      <c r="K293">
        <v>48051.98</v>
      </c>
      <c r="L293">
        <v>278.18</v>
      </c>
      <c r="M293">
        <v>315.84899999999999</v>
      </c>
      <c r="N293">
        <v>1339.3019999999999</v>
      </c>
      <c r="O293">
        <v>14.667999999999999</v>
      </c>
      <c r="P293">
        <v>15.026</v>
      </c>
      <c r="Q293">
        <v>0.62</v>
      </c>
      <c r="R293">
        <v>1201</v>
      </c>
      <c r="S293">
        <v>103.627</v>
      </c>
      <c r="T293">
        <v>5017</v>
      </c>
      <c r="U293">
        <v>432.88799999999998</v>
      </c>
      <c r="Z293">
        <v>21511</v>
      </c>
      <c r="AA293">
        <v>5692616</v>
      </c>
      <c r="AB293">
        <v>491.18200000000002</v>
      </c>
      <c r="AC293">
        <v>1.8560000000000001</v>
      </c>
      <c r="AD293">
        <v>29056</v>
      </c>
      <c r="AE293">
        <v>2.5070000000000001</v>
      </c>
      <c r="AF293">
        <v>0.13500000000000001</v>
      </c>
      <c r="AG293">
        <v>7.4</v>
      </c>
      <c r="AH293" t="s">
        <v>30</v>
      </c>
      <c r="AR293">
        <v>63.89</v>
      </c>
      <c r="AS293">
        <v>11589616</v>
      </c>
      <c r="AT293">
        <v>375.56400000000002</v>
      </c>
      <c r="AU293">
        <v>41.8</v>
      </c>
      <c r="AV293">
        <v>18.571000000000002</v>
      </c>
      <c r="AW293">
        <v>12.849</v>
      </c>
      <c r="AX293">
        <v>42658.576000000001</v>
      </c>
      <c r="AY293">
        <v>0.2</v>
      </c>
      <c r="AZ293">
        <v>114.898</v>
      </c>
      <c r="BA293">
        <v>4.29</v>
      </c>
      <c r="BB293">
        <v>25.1</v>
      </c>
      <c r="BC293">
        <v>31.4</v>
      </c>
      <c r="BE293">
        <v>5.64</v>
      </c>
      <c r="BF293">
        <v>81.63</v>
      </c>
      <c r="BG293">
        <v>0.93100000000000005</v>
      </c>
    </row>
    <row r="294" spans="1:59" x14ac:dyDescent="0.2">
      <c r="A294" t="s">
        <v>0</v>
      </c>
      <c r="B294" t="s">
        <v>1</v>
      </c>
      <c r="C294" t="s">
        <v>2</v>
      </c>
      <c r="D294" t="s">
        <v>296</v>
      </c>
      <c r="E294">
        <v>558779</v>
      </c>
      <c r="F294">
        <v>1875</v>
      </c>
      <c r="G294">
        <v>3262.857</v>
      </c>
      <c r="H294">
        <v>15618</v>
      </c>
      <c r="I294">
        <v>96</v>
      </c>
      <c r="J294">
        <v>171</v>
      </c>
      <c r="K294">
        <v>48213.762999999999</v>
      </c>
      <c r="L294">
        <v>161.78299999999999</v>
      </c>
      <c r="M294">
        <v>281.53300000000002</v>
      </c>
      <c r="N294">
        <v>1347.586</v>
      </c>
      <c r="O294">
        <v>8.2829999999999995</v>
      </c>
      <c r="P294">
        <v>14.755000000000001</v>
      </c>
      <c r="Q294">
        <v>0.63</v>
      </c>
      <c r="R294">
        <v>1194</v>
      </c>
      <c r="S294">
        <v>103.023</v>
      </c>
      <c r="T294">
        <v>5025</v>
      </c>
      <c r="U294">
        <v>433.57799999999997</v>
      </c>
      <c r="X294">
        <v>2197.739</v>
      </c>
      <c r="Y294">
        <v>189.63</v>
      </c>
      <c r="Z294">
        <v>10728</v>
      </c>
      <c r="AA294">
        <v>5703344</v>
      </c>
      <c r="AB294">
        <v>492.108</v>
      </c>
      <c r="AC294">
        <v>0.92600000000000005</v>
      </c>
      <c r="AD294">
        <v>28614</v>
      </c>
      <c r="AE294">
        <v>2.4689999999999999</v>
      </c>
      <c r="AF294">
        <v>0.13100000000000001</v>
      </c>
      <c r="AG294">
        <v>7.6</v>
      </c>
      <c r="AH294" t="s">
        <v>30</v>
      </c>
      <c r="AR294">
        <v>63.89</v>
      </c>
      <c r="AS294">
        <v>11589616</v>
      </c>
      <c r="AT294">
        <v>375.56400000000002</v>
      </c>
      <c r="AU294">
        <v>41.8</v>
      </c>
      <c r="AV294">
        <v>18.571000000000002</v>
      </c>
      <c r="AW294">
        <v>12.849</v>
      </c>
      <c r="AX294">
        <v>42658.576000000001</v>
      </c>
      <c r="AY294">
        <v>0.2</v>
      </c>
      <c r="AZ294">
        <v>114.898</v>
      </c>
      <c r="BA294">
        <v>4.29</v>
      </c>
      <c r="BB294">
        <v>25.1</v>
      </c>
      <c r="BC294">
        <v>31.4</v>
      </c>
      <c r="BE294">
        <v>5.64</v>
      </c>
      <c r="BF294">
        <v>81.63</v>
      </c>
      <c r="BG294">
        <v>0.93100000000000005</v>
      </c>
    </row>
    <row r="295" spans="1:59" x14ac:dyDescent="0.2">
      <c r="A295" t="s">
        <v>0</v>
      </c>
      <c r="B295" t="s">
        <v>1</v>
      </c>
      <c r="C295" t="s">
        <v>2</v>
      </c>
      <c r="D295" t="s">
        <v>297</v>
      </c>
      <c r="E295">
        <v>559902</v>
      </c>
      <c r="F295">
        <v>1123</v>
      </c>
      <c r="G295">
        <v>3147.2860000000001</v>
      </c>
      <c r="H295">
        <v>15755</v>
      </c>
      <c r="I295">
        <v>137</v>
      </c>
      <c r="J295">
        <v>162.714</v>
      </c>
      <c r="K295">
        <v>48310.66</v>
      </c>
      <c r="L295">
        <v>96.897000000000006</v>
      </c>
      <c r="M295">
        <v>271.56099999999998</v>
      </c>
      <c r="N295">
        <v>1359.4069999999999</v>
      </c>
      <c r="O295">
        <v>11.821</v>
      </c>
      <c r="P295">
        <v>14.04</v>
      </c>
      <c r="Q295">
        <v>0.64</v>
      </c>
      <c r="R295">
        <v>1168</v>
      </c>
      <c r="S295">
        <v>100.78</v>
      </c>
      <c r="T295">
        <v>5076</v>
      </c>
      <c r="U295">
        <v>437.97800000000001</v>
      </c>
      <c r="Z295">
        <v>22544</v>
      </c>
      <c r="AA295">
        <v>5725888</v>
      </c>
      <c r="AB295">
        <v>494.053</v>
      </c>
      <c r="AC295">
        <v>1.9450000000000001</v>
      </c>
      <c r="AD295">
        <v>28770</v>
      </c>
      <c r="AE295">
        <v>2.4820000000000002</v>
      </c>
      <c r="AF295">
        <v>0.126</v>
      </c>
      <c r="AG295">
        <v>7.9</v>
      </c>
      <c r="AH295" t="s">
        <v>30</v>
      </c>
      <c r="AR295">
        <v>63.89</v>
      </c>
      <c r="AS295">
        <v>11589616</v>
      </c>
      <c r="AT295">
        <v>375.56400000000002</v>
      </c>
      <c r="AU295">
        <v>41.8</v>
      </c>
      <c r="AV295">
        <v>18.571000000000002</v>
      </c>
      <c r="AW295">
        <v>12.849</v>
      </c>
      <c r="AX295">
        <v>42658.576000000001</v>
      </c>
      <c r="AY295">
        <v>0.2</v>
      </c>
      <c r="AZ295">
        <v>114.898</v>
      </c>
      <c r="BA295">
        <v>4.29</v>
      </c>
      <c r="BB295">
        <v>25.1</v>
      </c>
      <c r="BC295">
        <v>31.4</v>
      </c>
      <c r="BE295">
        <v>5.64</v>
      </c>
      <c r="BF295">
        <v>81.63</v>
      </c>
      <c r="BG295">
        <v>0.93100000000000005</v>
      </c>
    </row>
    <row r="296" spans="1:59" x14ac:dyDescent="0.2">
      <c r="A296" t="s">
        <v>0</v>
      </c>
      <c r="B296" t="s">
        <v>1</v>
      </c>
      <c r="C296" t="s">
        <v>2</v>
      </c>
      <c r="D296" t="s">
        <v>298</v>
      </c>
      <c r="E296">
        <v>561803</v>
      </c>
      <c r="F296">
        <v>1901</v>
      </c>
      <c r="G296">
        <v>3028.2860000000001</v>
      </c>
      <c r="H296">
        <v>15938</v>
      </c>
      <c r="I296">
        <v>183</v>
      </c>
      <c r="J296">
        <v>157</v>
      </c>
      <c r="K296">
        <v>48474.686000000002</v>
      </c>
      <c r="L296">
        <v>164.02600000000001</v>
      </c>
      <c r="M296">
        <v>261.29300000000001</v>
      </c>
      <c r="N296">
        <v>1375.1969999999999</v>
      </c>
      <c r="O296">
        <v>15.79</v>
      </c>
      <c r="P296">
        <v>13.547000000000001</v>
      </c>
      <c r="Q296">
        <v>0.65</v>
      </c>
      <c r="R296">
        <v>1105</v>
      </c>
      <c r="S296">
        <v>95.343999999999994</v>
      </c>
      <c r="T296">
        <v>4783</v>
      </c>
      <c r="U296">
        <v>412.697</v>
      </c>
      <c r="Z296">
        <v>42288</v>
      </c>
      <c r="AA296">
        <v>5768176</v>
      </c>
      <c r="AB296">
        <v>497.702</v>
      </c>
      <c r="AC296">
        <v>3.649</v>
      </c>
      <c r="AD296">
        <v>29049</v>
      </c>
      <c r="AE296">
        <v>2.5059999999999998</v>
      </c>
      <c r="AF296">
        <v>0.11600000000000001</v>
      </c>
      <c r="AG296">
        <v>8.6</v>
      </c>
      <c r="AH296" t="s">
        <v>30</v>
      </c>
      <c r="AR296">
        <v>63.89</v>
      </c>
      <c r="AS296">
        <v>11589616</v>
      </c>
      <c r="AT296">
        <v>375.56400000000002</v>
      </c>
      <c r="AU296">
        <v>41.8</v>
      </c>
      <c r="AV296">
        <v>18.571000000000002</v>
      </c>
      <c r="AW296">
        <v>12.849</v>
      </c>
      <c r="AX296">
        <v>42658.576000000001</v>
      </c>
      <c r="AY296">
        <v>0.2</v>
      </c>
      <c r="AZ296">
        <v>114.898</v>
      </c>
      <c r="BA296">
        <v>4.29</v>
      </c>
      <c r="BB296">
        <v>25.1</v>
      </c>
      <c r="BC296">
        <v>31.4</v>
      </c>
      <c r="BE296">
        <v>5.64</v>
      </c>
      <c r="BF296">
        <v>81.63</v>
      </c>
      <c r="BG296">
        <v>0.93100000000000005</v>
      </c>
    </row>
    <row r="297" spans="1:59" x14ac:dyDescent="0.2">
      <c r="A297" t="s">
        <v>0</v>
      </c>
      <c r="B297" t="s">
        <v>1</v>
      </c>
      <c r="C297" t="s">
        <v>2</v>
      </c>
      <c r="D297" t="s">
        <v>299</v>
      </c>
      <c r="E297">
        <v>564967</v>
      </c>
      <c r="F297">
        <v>3164</v>
      </c>
      <c r="G297">
        <v>2740</v>
      </c>
      <c r="H297">
        <v>16077</v>
      </c>
      <c r="I297">
        <v>139</v>
      </c>
      <c r="J297">
        <v>150.286</v>
      </c>
      <c r="K297">
        <v>48747.688999999998</v>
      </c>
      <c r="L297">
        <v>273.00299999999999</v>
      </c>
      <c r="M297">
        <v>236.41900000000001</v>
      </c>
      <c r="N297">
        <v>1387.19</v>
      </c>
      <c r="O297">
        <v>11.993</v>
      </c>
      <c r="P297">
        <v>12.967000000000001</v>
      </c>
      <c r="Q297">
        <v>0.67</v>
      </c>
      <c r="R297">
        <v>1071</v>
      </c>
      <c r="S297">
        <v>92.41</v>
      </c>
      <c r="T297">
        <v>4570</v>
      </c>
      <c r="U297">
        <v>394.31900000000002</v>
      </c>
      <c r="Z297">
        <v>37199</v>
      </c>
      <c r="AA297">
        <v>5805375</v>
      </c>
      <c r="AB297">
        <v>500.91199999999998</v>
      </c>
      <c r="AC297">
        <v>3.21</v>
      </c>
      <c r="AD297">
        <v>29131</v>
      </c>
      <c r="AE297">
        <v>2.5139999999999998</v>
      </c>
      <c r="AF297">
        <v>0.109</v>
      </c>
      <c r="AG297">
        <v>9.1999999999999993</v>
      </c>
      <c r="AH297" t="s">
        <v>30</v>
      </c>
      <c r="AR297">
        <v>63.89</v>
      </c>
      <c r="AS297">
        <v>11589616</v>
      </c>
      <c r="AT297">
        <v>375.56400000000002</v>
      </c>
      <c r="AU297">
        <v>41.8</v>
      </c>
      <c r="AV297">
        <v>18.571000000000002</v>
      </c>
      <c r="AW297">
        <v>12.849</v>
      </c>
      <c r="AX297">
        <v>42658.576000000001</v>
      </c>
      <c r="AY297">
        <v>0.2</v>
      </c>
      <c r="AZ297">
        <v>114.898</v>
      </c>
      <c r="BA297">
        <v>4.29</v>
      </c>
      <c r="BB297">
        <v>25.1</v>
      </c>
      <c r="BC297">
        <v>31.4</v>
      </c>
      <c r="BE297">
        <v>5.64</v>
      </c>
      <c r="BF297">
        <v>81.63</v>
      </c>
      <c r="BG297">
        <v>0.93100000000000005</v>
      </c>
    </row>
    <row r="298" spans="1:59" x14ac:dyDescent="0.2">
      <c r="A298" t="s">
        <v>0</v>
      </c>
      <c r="B298" t="s">
        <v>1</v>
      </c>
      <c r="C298" t="s">
        <v>2</v>
      </c>
      <c r="D298" t="s">
        <v>300</v>
      </c>
      <c r="E298">
        <v>567532</v>
      </c>
      <c r="F298">
        <v>2565</v>
      </c>
      <c r="G298">
        <v>2466.857</v>
      </c>
      <c r="H298">
        <v>16219</v>
      </c>
      <c r="I298">
        <v>142</v>
      </c>
      <c r="J298">
        <v>146.143</v>
      </c>
      <c r="K298">
        <v>48969.008000000002</v>
      </c>
      <c r="L298">
        <v>221.31899999999999</v>
      </c>
      <c r="M298">
        <v>212.851</v>
      </c>
      <c r="N298">
        <v>1399.442</v>
      </c>
      <c r="O298">
        <v>12.252000000000001</v>
      </c>
      <c r="P298">
        <v>12.61</v>
      </c>
      <c r="Q298">
        <v>0.69</v>
      </c>
      <c r="R298">
        <v>1034</v>
      </c>
      <c r="S298">
        <v>89.218000000000004</v>
      </c>
      <c r="T298">
        <v>4376</v>
      </c>
      <c r="U298">
        <v>377.57900000000001</v>
      </c>
      <c r="Z298">
        <v>34180</v>
      </c>
      <c r="AA298">
        <v>5839555</v>
      </c>
      <c r="AB298">
        <v>503.86099999999999</v>
      </c>
      <c r="AC298">
        <v>2.9489999999999998</v>
      </c>
      <c r="AD298">
        <v>28978</v>
      </c>
      <c r="AE298">
        <v>2.5</v>
      </c>
      <c r="AF298">
        <v>0.104</v>
      </c>
      <c r="AG298">
        <v>9.6</v>
      </c>
      <c r="AH298" t="s">
        <v>30</v>
      </c>
      <c r="AR298">
        <v>63.89</v>
      </c>
      <c r="AS298">
        <v>11589616</v>
      </c>
      <c r="AT298">
        <v>375.56400000000002</v>
      </c>
      <c r="AU298">
        <v>41.8</v>
      </c>
      <c r="AV298">
        <v>18.571000000000002</v>
      </c>
      <c r="AW298">
        <v>12.849</v>
      </c>
      <c r="AX298">
        <v>42658.576000000001</v>
      </c>
      <c r="AY298">
        <v>0.2</v>
      </c>
      <c r="AZ298">
        <v>114.898</v>
      </c>
      <c r="BA298">
        <v>4.29</v>
      </c>
      <c r="BB298">
        <v>25.1</v>
      </c>
      <c r="BC298">
        <v>31.4</v>
      </c>
      <c r="BE298">
        <v>5.64</v>
      </c>
      <c r="BF298">
        <v>81.63</v>
      </c>
      <c r="BG298">
        <v>0.93100000000000005</v>
      </c>
    </row>
    <row r="299" spans="1:59" x14ac:dyDescent="0.2">
      <c r="A299" t="s">
        <v>0</v>
      </c>
      <c r="B299" t="s">
        <v>1</v>
      </c>
      <c r="C299" t="s">
        <v>2</v>
      </c>
      <c r="D299" t="s">
        <v>301</v>
      </c>
      <c r="E299">
        <v>570829</v>
      </c>
      <c r="F299">
        <v>3297</v>
      </c>
      <c r="G299">
        <v>2449.857</v>
      </c>
      <c r="H299">
        <v>16339</v>
      </c>
      <c r="I299">
        <v>120</v>
      </c>
      <c r="J299">
        <v>141</v>
      </c>
      <c r="K299">
        <v>49253.487000000001</v>
      </c>
      <c r="L299">
        <v>284.47899999999998</v>
      </c>
      <c r="M299">
        <v>211.38399999999999</v>
      </c>
      <c r="N299">
        <v>1409.796</v>
      </c>
      <c r="O299">
        <v>10.353999999999999</v>
      </c>
      <c r="P299">
        <v>12.166</v>
      </c>
      <c r="Q299">
        <v>0.71</v>
      </c>
      <c r="R299">
        <v>997</v>
      </c>
      <c r="S299">
        <v>86.025000000000006</v>
      </c>
      <c r="T299">
        <v>4215</v>
      </c>
      <c r="U299">
        <v>363.68799999999999</v>
      </c>
      <c r="Z299">
        <v>33696</v>
      </c>
      <c r="AA299">
        <v>5873251</v>
      </c>
      <c r="AB299">
        <v>506.76799999999997</v>
      </c>
      <c r="AC299">
        <v>2.907</v>
      </c>
      <c r="AD299">
        <v>28878</v>
      </c>
      <c r="AE299">
        <v>2.492</v>
      </c>
      <c r="AF299">
        <v>9.9000000000000005E-2</v>
      </c>
      <c r="AG299">
        <v>10.1</v>
      </c>
      <c r="AH299" t="s">
        <v>30</v>
      </c>
      <c r="AR299">
        <v>63.89</v>
      </c>
      <c r="AS299">
        <v>11589616</v>
      </c>
      <c r="AT299">
        <v>375.56400000000002</v>
      </c>
      <c r="AU299">
        <v>41.8</v>
      </c>
      <c r="AV299">
        <v>18.571000000000002</v>
      </c>
      <c r="AW299">
        <v>12.849</v>
      </c>
      <c r="AX299">
        <v>42658.576000000001</v>
      </c>
      <c r="AY299">
        <v>0.2</v>
      </c>
      <c r="AZ299">
        <v>114.898</v>
      </c>
      <c r="BA299">
        <v>4.29</v>
      </c>
      <c r="BB299">
        <v>25.1</v>
      </c>
      <c r="BC299">
        <v>31.4</v>
      </c>
      <c r="BE299">
        <v>5.64</v>
      </c>
      <c r="BF299">
        <v>81.63</v>
      </c>
      <c r="BG299">
        <v>0.93100000000000005</v>
      </c>
    </row>
    <row r="300" spans="1:59" x14ac:dyDescent="0.2">
      <c r="A300" t="s">
        <v>0</v>
      </c>
      <c r="B300" t="s">
        <v>1</v>
      </c>
      <c r="C300" t="s">
        <v>2</v>
      </c>
      <c r="D300" t="s">
        <v>302</v>
      </c>
      <c r="E300">
        <v>574448</v>
      </c>
      <c r="F300">
        <v>3619</v>
      </c>
      <c r="G300">
        <v>2506.2860000000001</v>
      </c>
      <c r="H300">
        <v>16461</v>
      </c>
      <c r="I300">
        <v>122</v>
      </c>
      <c r="J300">
        <v>134.143</v>
      </c>
      <c r="K300">
        <v>49565.749000000003</v>
      </c>
      <c r="L300">
        <v>312.262</v>
      </c>
      <c r="M300">
        <v>216.25299999999999</v>
      </c>
      <c r="N300">
        <v>1420.3230000000001</v>
      </c>
      <c r="O300">
        <v>10.526999999999999</v>
      </c>
      <c r="P300">
        <v>11.574</v>
      </c>
      <c r="Q300">
        <v>0.73</v>
      </c>
      <c r="R300">
        <v>946</v>
      </c>
      <c r="S300">
        <v>81.625</v>
      </c>
      <c r="T300">
        <v>3994</v>
      </c>
      <c r="U300">
        <v>344.61900000000003</v>
      </c>
      <c r="Z300">
        <v>25778</v>
      </c>
      <c r="AA300">
        <v>5899029</v>
      </c>
      <c r="AB300">
        <v>508.99299999999999</v>
      </c>
      <c r="AC300">
        <v>2.2240000000000002</v>
      </c>
      <c r="AD300">
        <v>29488</v>
      </c>
      <c r="AE300">
        <v>2.544</v>
      </c>
      <c r="AF300">
        <v>9.7000000000000003E-2</v>
      </c>
      <c r="AG300">
        <v>10.3</v>
      </c>
      <c r="AH300" t="s">
        <v>30</v>
      </c>
      <c r="AR300">
        <v>63.89</v>
      </c>
      <c r="AS300">
        <v>11589616</v>
      </c>
      <c r="AT300">
        <v>375.56400000000002</v>
      </c>
      <c r="AU300">
        <v>41.8</v>
      </c>
      <c r="AV300">
        <v>18.571000000000002</v>
      </c>
      <c r="AW300">
        <v>12.849</v>
      </c>
      <c r="AX300">
        <v>42658.576000000001</v>
      </c>
      <c r="AY300">
        <v>0.2</v>
      </c>
      <c r="AZ300">
        <v>114.898</v>
      </c>
      <c r="BA300">
        <v>4.29</v>
      </c>
      <c r="BB300">
        <v>25.1</v>
      </c>
      <c r="BC300">
        <v>31.4</v>
      </c>
      <c r="BE300">
        <v>5.64</v>
      </c>
      <c r="BF300">
        <v>81.63</v>
      </c>
      <c r="BG300">
        <v>0.93100000000000005</v>
      </c>
    </row>
    <row r="301" spans="1:59" x14ac:dyDescent="0.2">
      <c r="A301" t="s">
        <v>0</v>
      </c>
      <c r="B301" t="s">
        <v>1</v>
      </c>
      <c r="C301" t="s">
        <v>2</v>
      </c>
      <c r="D301" t="s">
        <v>303</v>
      </c>
      <c r="E301">
        <v>576599</v>
      </c>
      <c r="F301">
        <v>2151</v>
      </c>
      <c r="G301">
        <v>2545.7139999999999</v>
      </c>
      <c r="H301">
        <v>16547</v>
      </c>
      <c r="I301">
        <v>86</v>
      </c>
      <c r="J301">
        <v>132.714</v>
      </c>
      <c r="K301">
        <v>49751.345999999998</v>
      </c>
      <c r="L301">
        <v>185.59700000000001</v>
      </c>
      <c r="M301">
        <v>219.655</v>
      </c>
      <c r="N301">
        <v>1427.7439999999999</v>
      </c>
      <c r="O301">
        <v>7.42</v>
      </c>
      <c r="P301">
        <v>11.451000000000001</v>
      </c>
      <c r="Q301">
        <v>0.74</v>
      </c>
      <c r="R301">
        <v>904</v>
      </c>
      <c r="S301">
        <v>78.001000000000005</v>
      </c>
      <c r="T301">
        <v>3989</v>
      </c>
      <c r="U301">
        <v>344.18700000000001</v>
      </c>
      <c r="X301">
        <v>1675.713</v>
      </c>
      <c r="Y301">
        <v>144.58699999999999</v>
      </c>
      <c r="Z301">
        <v>9628</v>
      </c>
      <c r="AA301">
        <v>5908657</v>
      </c>
      <c r="AB301">
        <v>509.82299999999998</v>
      </c>
      <c r="AC301">
        <v>0.83099999999999996</v>
      </c>
      <c r="AD301">
        <v>29330</v>
      </c>
      <c r="AE301">
        <v>2.5310000000000001</v>
      </c>
      <c r="AF301">
        <v>9.6000000000000002E-2</v>
      </c>
      <c r="AG301">
        <v>10.4</v>
      </c>
      <c r="AH301" t="s">
        <v>30</v>
      </c>
      <c r="AR301">
        <v>63.89</v>
      </c>
      <c r="AS301">
        <v>11589616</v>
      </c>
      <c r="AT301">
        <v>375.56400000000002</v>
      </c>
      <c r="AU301">
        <v>41.8</v>
      </c>
      <c r="AV301">
        <v>18.571000000000002</v>
      </c>
      <c r="AW301">
        <v>12.849</v>
      </c>
      <c r="AX301">
        <v>42658.576000000001</v>
      </c>
      <c r="AY301">
        <v>0.2</v>
      </c>
      <c r="AZ301">
        <v>114.898</v>
      </c>
      <c r="BA301">
        <v>4.29</v>
      </c>
      <c r="BB301">
        <v>25.1</v>
      </c>
      <c r="BC301">
        <v>31.4</v>
      </c>
      <c r="BE301">
        <v>5.64</v>
      </c>
      <c r="BF301">
        <v>81.63</v>
      </c>
      <c r="BG301">
        <v>0.93100000000000005</v>
      </c>
    </row>
    <row r="302" spans="1:59" x14ac:dyDescent="0.2">
      <c r="A302" t="s">
        <v>0</v>
      </c>
      <c r="B302" t="s">
        <v>1</v>
      </c>
      <c r="C302" t="s">
        <v>2</v>
      </c>
      <c r="D302" t="s">
        <v>304</v>
      </c>
      <c r="E302">
        <v>577345</v>
      </c>
      <c r="F302">
        <v>746</v>
      </c>
      <c r="G302">
        <v>2491.857</v>
      </c>
      <c r="H302">
        <v>16645</v>
      </c>
      <c r="I302">
        <v>98</v>
      </c>
      <c r="J302">
        <v>127.143</v>
      </c>
      <c r="K302">
        <v>49815.714</v>
      </c>
      <c r="L302">
        <v>64.367999999999995</v>
      </c>
      <c r="M302">
        <v>215.00800000000001</v>
      </c>
      <c r="N302">
        <v>1436.1990000000001</v>
      </c>
      <c r="O302">
        <v>8.4559999999999995</v>
      </c>
      <c r="P302">
        <v>10.97</v>
      </c>
      <c r="Q302">
        <v>0.75</v>
      </c>
      <c r="R302">
        <v>900</v>
      </c>
      <c r="S302">
        <v>77.656000000000006</v>
      </c>
      <c r="T302">
        <v>4014</v>
      </c>
      <c r="U302">
        <v>346.34500000000003</v>
      </c>
      <c r="Z302">
        <v>23532</v>
      </c>
      <c r="AA302">
        <v>5932189</v>
      </c>
      <c r="AB302">
        <v>511.85399999999998</v>
      </c>
      <c r="AC302">
        <v>2.0299999999999998</v>
      </c>
      <c r="AD302">
        <v>29472</v>
      </c>
      <c r="AE302">
        <v>2.5430000000000001</v>
      </c>
      <c r="AF302">
        <v>9.4E-2</v>
      </c>
      <c r="AG302">
        <v>10.6</v>
      </c>
      <c r="AH302" t="s">
        <v>30</v>
      </c>
      <c r="AR302">
        <v>63.89</v>
      </c>
      <c r="AS302">
        <v>11589616</v>
      </c>
      <c r="AT302">
        <v>375.56400000000002</v>
      </c>
      <c r="AU302">
        <v>41.8</v>
      </c>
      <c r="AV302">
        <v>18.571000000000002</v>
      </c>
      <c r="AW302">
        <v>12.849</v>
      </c>
      <c r="AX302">
        <v>42658.576000000001</v>
      </c>
      <c r="AY302">
        <v>0.2</v>
      </c>
      <c r="AZ302">
        <v>114.898</v>
      </c>
      <c r="BA302">
        <v>4.29</v>
      </c>
      <c r="BB302">
        <v>25.1</v>
      </c>
      <c r="BC302">
        <v>31.4</v>
      </c>
      <c r="BE302">
        <v>5.64</v>
      </c>
      <c r="BF302">
        <v>81.63</v>
      </c>
      <c r="BG302">
        <v>0.93100000000000005</v>
      </c>
    </row>
    <row r="303" spans="1:59" x14ac:dyDescent="0.2">
      <c r="A303" t="s">
        <v>0</v>
      </c>
      <c r="B303" t="s">
        <v>1</v>
      </c>
      <c r="C303" t="s">
        <v>2</v>
      </c>
      <c r="D303" t="s">
        <v>305</v>
      </c>
      <c r="E303">
        <v>579212</v>
      </c>
      <c r="F303">
        <v>1867</v>
      </c>
      <c r="G303">
        <v>2487</v>
      </c>
      <c r="H303">
        <v>16786</v>
      </c>
      <c r="I303">
        <v>141</v>
      </c>
      <c r="J303">
        <v>121.143</v>
      </c>
      <c r="K303">
        <v>49976.807000000001</v>
      </c>
      <c r="L303">
        <v>161.09200000000001</v>
      </c>
      <c r="M303">
        <v>214.589</v>
      </c>
      <c r="N303">
        <v>1448.366</v>
      </c>
      <c r="O303">
        <v>12.166</v>
      </c>
      <c r="P303">
        <v>10.452999999999999</v>
      </c>
      <c r="Q303">
        <v>0.76</v>
      </c>
      <c r="R303">
        <v>854</v>
      </c>
      <c r="S303">
        <v>73.686999999999998</v>
      </c>
      <c r="T303">
        <v>3707</v>
      </c>
      <c r="U303">
        <v>319.85500000000002</v>
      </c>
      <c r="Z303">
        <v>44351</v>
      </c>
      <c r="AA303">
        <v>5976540</v>
      </c>
      <c r="AB303">
        <v>515.68100000000004</v>
      </c>
      <c r="AC303">
        <v>3.827</v>
      </c>
      <c r="AD303">
        <v>29766</v>
      </c>
      <c r="AE303">
        <v>2.5680000000000001</v>
      </c>
      <c r="AF303">
        <v>0.09</v>
      </c>
      <c r="AG303">
        <v>11.1</v>
      </c>
      <c r="AH303" t="s">
        <v>30</v>
      </c>
      <c r="AR303">
        <v>60.19</v>
      </c>
      <c r="AS303">
        <v>11589616</v>
      </c>
      <c r="AT303">
        <v>375.56400000000002</v>
      </c>
      <c r="AU303">
        <v>41.8</v>
      </c>
      <c r="AV303">
        <v>18.571000000000002</v>
      </c>
      <c r="AW303">
        <v>12.849</v>
      </c>
      <c r="AX303">
        <v>42658.576000000001</v>
      </c>
      <c r="AY303">
        <v>0.2</v>
      </c>
      <c r="AZ303">
        <v>114.898</v>
      </c>
      <c r="BA303">
        <v>4.29</v>
      </c>
      <c r="BB303">
        <v>25.1</v>
      </c>
      <c r="BC303">
        <v>31.4</v>
      </c>
      <c r="BE303">
        <v>5.64</v>
      </c>
      <c r="BF303">
        <v>81.63</v>
      </c>
      <c r="BG303">
        <v>0.93100000000000005</v>
      </c>
    </row>
    <row r="304" spans="1:59" x14ac:dyDescent="0.2">
      <c r="A304" t="s">
        <v>0</v>
      </c>
      <c r="B304" t="s">
        <v>1</v>
      </c>
      <c r="C304" t="s">
        <v>2</v>
      </c>
      <c r="D304" t="s">
        <v>306</v>
      </c>
      <c r="E304">
        <v>582252</v>
      </c>
      <c r="F304">
        <v>3040</v>
      </c>
      <c r="G304">
        <v>2469.2860000000001</v>
      </c>
      <c r="H304">
        <v>16911</v>
      </c>
      <c r="I304">
        <v>125</v>
      </c>
      <c r="J304">
        <v>119.143</v>
      </c>
      <c r="K304">
        <v>50239.110999999997</v>
      </c>
      <c r="L304">
        <v>262.30399999999997</v>
      </c>
      <c r="M304">
        <v>213.06</v>
      </c>
      <c r="N304">
        <v>1459.1510000000001</v>
      </c>
      <c r="O304">
        <v>10.786</v>
      </c>
      <c r="P304">
        <v>10.28</v>
      </c>
      <c r="Q304">
        <v>0.78</v>
      </c>
      <c r="R304">
        <v>829</v>
      </c>
      <c r="S304">
        <v>71.53</v>
      </c>
      <c r="T304">
        <v>3590</v>
      </c>
      <c r="U304">
        <v>309.76</v>
      </c>
      <c r="Z304">
        <v>36654</v>
      </c>
      <c r="AA304">
        <v>6013194</v>
      </c>
      <c r="AB304">
        <v>518.84299999999996</v>
      </c>
      <c r="AC304">
        <v>3.1629999999999998</v>
      </c>
      <c r="AD304">
        <v>29688</v>
      </c>
      <c r="AE304">
        <v>2.5619999999999998</v>
      </c>
      <c r="AF304">
        <v>8.8999999999999996E-2</v>
      </c>
      <c r="AG304">
        <v>11.2</v>
      </c>
      <c r="AH304" t="s">
        <v>30</v>
      </c>
      <c r="AR304">
        <v>60.19</v>
      </c>
      <c r="AS304">
        <v>11589616</v>
      </c>
      <c r="AT304">
        <v>375.56400000000002</v>
      </c>
      <c r="AU304">
        <v>41.8</v>
      </c>
      <c r="AV304">
        <v>18.571000000000002</v>
      </c>
      <c r="AW304">
        <v>12.849</v>
      </c>
      <c r="AX304">
        <v>42658.576000000001</v>
      </c>
      <c r="AY304">
        <v>0.2</v>
      </c>
      <c r="AZ304">
        <v>114.898</v>
      </c>
      <c r="BA304">
        <v>4.29</v>
      </c>
      <c r="BB304">
        <v>25.1</v>
      </c>
      <c r="BC304">
        <v>31.4</v>
      </c>
      <c r="BE304">
        <v>5.64</v>
      </c>
      <c r="BF304">
        <v>81.63</v>
      </c>
      <c r="BG304">
        <v>0.93100000000000005</v>
      </c>
    </row>
    <row r="305" spans="1:59" x14ac:dyDescent="0.2">
      <c r="A305" t="s">
        <v>0</v>
      </c>
      <c r="B305" t="s">
        <v>1</v>
      </c>
      <c r="C305" t="s">
        <v>2</v>
      </c>
      <c r="D305" t="s">
        <v>307</v>
      </c>
      <c r="E305">
        <v>584857</v>
      </c>
      <c r="F305">
        <v>2605</v>
      </c>
      <c r="G305">
        <v>2475</v>
      </c>
      <c r="H305">
        <v>17033</v>
      </c>
      <c r="I305">
        <v>122</v>
      </c>
      <c r="J305">
        <v>116.286</v>
      </c>
      <c r="K305">
        <v>50463.881000000001</v>
      </c>
      <c r="L305">
        <v>224.77</v>
      </c>
      <c r="M305">
        <v>213.553</v>
      </c>
      <c r="N305">
        <v>1469.6780000000001</v>
      </c>
      <c r="O305">
        <v>10.526999999999999</v>
      </c>
      <c r="P305">
        <v>10.034000000000001</v>
      </c>
      <c r="Q305">
        <v>0.8</v>
      </c>
      <c r="R305">
        <v>786</v>
      </c>
      <c r="S305">
        <v>67.819000000000003</v>
      </c>
      <c r="T305">
        <v>3417</v>
      </c>
      <c r="U305">
        <v>294.83300000000003</v>
      </c>
      <c r="Z305">
        <v>34155</v>
      </c>
      <c r="AA305">
        <v>6047349</v>
      </c>
      <c r="AB305">
        <v>521.79</v>
      </c>
      <c r="AC305">
        <v>2.9470000000000001</v>
      </c>
      <c r="AD305">
        <v>29685</v>
      </c>
      <c r="AE305">
        <v>2.5609999999999999</v>
      </c>
      <c r="AF305">
        <v>8.7999999999999995E-2</v>
      </c>
      <c r="AG305">
        <v>11.4</v>
      </c>
      <c r="AH305" t="s">
        <v>30</v>
      </c>
      <c r="AR305">
        <v>60.19</v>
      </c>
      <c r="AS305">
        <v>11589616</v>
      </c>
      <c r="AT305">
        <v>375.56400000000002</v>
      </c>
      <c r="AU305">
        <v>41.8</v>
      </c>
      <c r="AV305">
        <v>18.571000000000002</v>
      </c>
      <c r="AW305">
        <v>12.849</v>
      </c>
      <c r="AX305">
        <v>42658.576000000001</v>
      </c>
      <c r="AY305">
        <v>0.2</v>
      </c>
      <c r="AZ305">
        <v>114.898</v>
      </c>
      <c r="BA305">
        <v>4.29</v>
      </c>
      <c r="BB305">
        <v>25.1</v>
      </c>
      <c r="BC305">
        <v>31.4</v>
      </c>
      <c r="BE305">
        <v>5.64</v>
      </c>
      <c r="BF305">
        <v>81.63</v>
      </c>
      <c r="BG305">
        <v>0.93100000000000005</v>
      </c>
    </row>
    <row r="306" spans="1:59" x14ac:dyDescent="0.2">
      <c r="A306" t="s">
        <v>0</v>
      </c>
      <c r="B306" t="s">
        <v>1</v>
      </c>
      <c r="C306" t="s">
        <v>2</v>
      </c>
      <c r="D306" t="s">
        <v>308</v>
      </c>
      <c r="E306">
        <v>587439</v>
      </c>
      <c r="F306">
        <v>2582</v>
      </c>
      <c r="G306">
        <v>2372.857</v>
      </c>
      <c r="H306">
        <v>17142</v>
      </c>
      <c r="I306">
        <v>109</v>
      </c>
      <c r="J306">
        <v>114.714</v>
      </c>
      <c r="K306">
        <v>50686.665999999997</v>
      </c>
      <c r="L306">
        <v>222.786</v>
      </c>
      <c r="M306">
        <v>204.74</v>
      </c>
      <c r="N306">
        <v>1479.0830000000001</v>
      </c>
      <c r="O306">
        <v>9.4049999999999994</v>
      </c>
      <c r="P306">
        <v>9.8979999999999997</v>
      </c>
      <c r="Q306">
        <v>0.82</v>
      </c>
      <c r="R306">
        <v>789</v>
      </c>
      <c r="S306">
        <v>68.078000000000003</v>
      </c>
      <c r="T306">
        <v>3348</v>
      </c>
      <c r="U306">
        <v>288.87900000000002</v>
      </c>
      <c r="Z306">
        <v>36225</v>
      </c>
      <c r="AA306">
        <v>6083574</v>
      </c>
      <c r="AB306">
        <v>524.91600000000005</v>
      </c>
      <c r="AC306">
        <v>3.1259999999999999</v>
      </c>
      <c r="AD306">
        <v>30046</v>
      </c>
      <c r="AE306">
        <v>2.5920000000000001</v>
      </c>
      <c r="AF306">
        <v>8.7999999999999995E-2</v>
      </c>
      <c r="AG306">
        <v>11.4</v>
      </c>
      <c r="AH306" t="s">
        <v>30</v>
      </c>
      <c r="AR306">
        <v>60.19</v>
      </c>
      <c r="AS306">
        <v>11589616</v>
      </c>
      <c r="AT306">
        <v>375.56400000000002</v>
      </c>
      <c r="AU306">
        <v>41.8</v>
      </c>
      <c r="AV306">
        <v>18.571000000000002</v>
      </c>
      <c r="AW306">
        <v>12.849</v>
      </c>
      <c r="AX306">
        <v>42658.576000000001</v>
      </c>
      <c r="AY306">
        <v>0.2</v>
      </c>
      <c r="AZ306">
        <v>114.898</v>
      </c>
      <c r="BA306">
        <v>4.29</v>
      </c>
      <c r="BB306">
        <v>25.1</v>
      </c>
      <c r="BC306">
        <v>31.4</v>
      </c>
      <c r="BE306">
        <v>5.64</v>
      </c>
      <c r="BF306">
        <v>81.63</v>
      </c>
      <c r="BG306">
        <v>0.93100000000000005</v>
      </c>
    </row>
    <row r="307" spans="1:59" x14ac:dyDescent="0.2">
      <c r="A307" t="s">
        <v>0</v>
      </c>
      <c r="B307" t="s">
        <v>1</v>
      </c>
      <c r="C307" t="s">
        <v>2</v>
      </c>
      <c r="D307" t="s">
        <v>309</v>
      </c>
      <c r="E307">
        <v>589942</v>
      </c>
      <c r="F307">
        <v>2503</v>
      </c>
      <c r="G307">
        <v>2213.4290000000001</v>
      </c>
      <c r="H307">
        <v>17254</v>
      </c>
      <c r="I307">
        <v>112</v>
      </c>
      <c r="J307">
        <v>113.286</v>
      </c>
      <c r="K307">
        <v>50902.635999999999</v>
      </c>
      <c r="L307">
        <v>215.96899999999999</v>
      </c>
      <c r="M307">
        <v>190.98400000000001</v>
      </c>
      <c r="N307">
        <v>1488.7460000000001</v>
      </c>
      <c r="O307">
        <v>9.6639999999999997</v>
      </c>
      <c r="P307">
        <v>9.7750000000000004</v>
      </c>
      <c r="Q307">
        <v>0.83</v>
      </c>
      <c r="R307">
        <v>753</v>
      </c>
      <c r="S307">
        <v>64.971999999999994</v>
      </c>
      <c r="T307">
        <v>3163</v>
      </c>
      <c r="U307">
        <v>272.91699999999997</v>
      </c>
      <c r="Z307">
        <v>24748</v>
      </c>
      <c r="AA307">
        <v>6108322</v>
      </c>
      <c r="AB307">
        <v>527.05100000000004</v>
      </c>
      <c r="AC307">
        <v>2.1349999999999998</v>
      </c>
      <c r="AD307">
        <v>29899</v>
      </c>
      <c r="AE307">
        <v>2.58</v>
      </c>
      <c r="AF307">
        <v>8.5999999999999993E-2</v>
      </c>
      <c r="AG307">
        <v>11.6</v>
      </c>
      <c r="AH307" t="s">
        <v>30</v>
      </c>
      <c r="AR307">
        <v>60.19</v>
      </c>
      <c r="AS307">
        <v>11589616</v>
      </c>
      <c r="AT307">
        <v>375.56400000000002</v>
      </c>
      <c r="AU307">
        <v>41.8</v>
      </c>
      <c r="AV307">
        <v>18.571000000000002</v>
      </c>
      <c r="AW307">
        <v>12.849</v>
      </c>
      <c r="AX307">
        <v>42658.576000000001</v>
      </c>
      <c r="AY307">
        <v>0.2</v>
      </c>
      <c r="AZ307">
        <v>114.898</v>
      </c>
      <c r="BA307">
        <v>4.29</v>
      </c>
      <c r="BB307">
        <v>25.1</v>
      </c>
      <c r="BC307">
        <v>31.4</v>
      </c>
      <c r="BE307">
        <v>5.64</v>
      </c>
      <c r="BF307">
        <v>81.63</v>
      </c>
      <c r="BG307">
        <v>0.93100000000000005</v>
      </c>
    </row>
    <row r="308" spans="1:59" x14ac:dyDescent="0.2">
      <c r="A308" t="s">
        <v>0</v>
      </c>
      <c r="B308" t="s">
        <v>1</v>
      </c>
      <c r="C308" t="s">
        <v>2</v>
      </c>
      <c r="D308" t="s">
        <v>310</v>
      </c>
      <c r="E308">
        <v>591756</v>
      </c>
      <c r="F308">
        <v>1814</v>
      </c>
      <c r="G308">
        <v>2165.2860000000001</v>
      </c>
      <c r="H308">
        <v>17320</v>
      </c>
      <c r="I308">
        <v>66</v>
      </c>
      <c r="J308">
        <v>110.429</v>
      </c>
      <c r="K308">
        <v>51059.154999999999</v>
      </c>
      <c r="L308">
        <v>156.51900000000001</v>
      </c>
      <c r="M308">
        <v>186.83</v>
      </c>
      <c r="N308">
        <v>1494.441</v>
      </c>
      <c r="O308">
        <v>5.6950000000000003</v>
      </c>
      <c r="P308">
        <v>9.5280000000000005</v>
      </c>
      <c r="Q308">
        <v>0.84</v>
      </c>
      <c r="R308">
        <v>744</v>
      </c>
      <c r="S308">
        <v>64.194999999999993</v>
      </c>
      <c r="T308">
        <v>3210</v>
      </c>
      <c r="U308">
        <v>276.97199999999998</v>
      </c>
      <c r="X308">
        <v>1368.9349999999999</v>
      </c>
      <c r="Y308">
        <v>118.117</v>
      </c>
      <c r="Z308">
        <v>10538</v>
      </c>
      <c r="AA308">
        <v>6118860</v>
      </c>
      <c r="AB308">
        <v>527.96100000000001</v>
      </c>
      <c r="AC308">
        <v>0.90900000000000003</v>
      </c>
      <c r="AD308">
        <v>30029</v>
      </c>
      <c r="AE308">
        <v>2.5910000000000002</v>
      </c>
      <c r="AF308">
        <v>8.6999999999999994E-2</v>
      </c>
      <c r="AG308">
        <v>11.5</v>
      </c>
      <c r="AH308" t="s">
        <v>30</v>
      </c>
      <c r="AR308">
        <v>60.19</v>
      </c>
      <c r="AS308">
        <v>11589616</v>
      </c>
      <c r="AT308">
        <v>375.56400000000002</v>
      </c>
      <c r="AU308">
        <v>41.8</v>
      </c>
      <c r="AV308">
        <v>18.571000000000002</v>
      </c>
      <c r="AW308">
        <v>12.849</v>
      </c>
      <c r="AX308">
        <v>42658.576000000001</v>
      </c>
      <c r="AY308">
        <v>0.2</v>
      </c>
      <c r="AZ308">
        <v>114.898</v>
      </c>
      <c r="BA308">
        <v>4.29</v>
      </c>
      <c r="BB308">
        <v>25.1</v>
      </c>
      <c r="BC308">
        <v>31.4</v>
      </c>
      <c r="BE308">
        <v>5.64</v>
      </c>
      <c r="BF308">
        <v>81.63</v>
      </c>
      <c r="BG308">
        <v>0.93100000000000005</v>
      </c>
    </row>
    <row r="309" spans="1:59" x14ac:dyDescent="0.2">
      <c r="A309" t="s">
        <v>0</v>
      </c>
      <c r="B309" t="s">
        <v>1</v>
      </c>
      <c r="C309" t="s">
        <v>2</v>
      </c>
      <c r="D309" t="s">
        <v>311</v>
      </c>
      <c r="E309">
        <v>592615</v>
      </c>
      <c r="F309">
        <v>859</v>
      </c>
      <c r="G309">
        <v>2181.4290000000001</v>
      </c>
      <c r="H309">
        <v>17386</v>
      </c>
      <c r="I309">
        <v>66</v>
      </c>
      <c r="J309">
        <v>105.857</v>
      </c>
      <c r="K309">
        <v>51133.273000000001</v>
      </c>
      <c r="L309">
        <v>74.117999999999995</v>
      </c>
      <c r="M309">
        <v>188.22300000000001</v>
      </c>
      <c r="N309">
        <v>1500.136</v>
      </c>
      <c r="O309">
        <v>5.6950000000000003</v>
      </c>
      <c r="P309">
        <v>9.1340000000000003</v>
      </c>
      <c r="Q309">
        <v>0.86</v>
      </c>
      <c r="R309">
        <v>724</v>
      </c>
      <c r="S309">
        <v>62.47</v>
      </c>
      <c r="T309">
        <v>3272</v>
      </c>
      <c r="U309">
        <v>282.322</v>
      </c>
      <c r="Z309">
        <v>26604</v>
      </c>
      <c r="AA309">
        <v>6145464</v>
      </c>
      <c r="AB309">
        <v>530.25599999999997</v>
      </c>
      <c r="AC309">
        <v>2.2959999999999998</v>
      </c>
      <c r="AD309">
        <v>30468</v>
      </c>
      <c r="AE309">
        <v>2.629</v>
      </c>
      <c r="AF309">
        <v>8.5999999999999993E-2</v>
      </c>
      <c r="AG309">
        <v>11.6</v>
      </c>
      <c r="AH309" t="s">
        <v>30</v>
      </c>
      <c r="AR309">
        <v>60.19</v>
      </c>
      <c r="AS309">
        <v>11589616</v>
      </c>
      <c r="AT309">
        <v>375.56400000000002</v>
      </c>
      <c r="AU309">
        <v>41.8</v>
      </c>
      <c r="AV309">
        <v>18.571000000000002</v>
      </c>
      <c r="AW309">
        <v>12.849</v>
      </c>
      <c r="AX309">
        <v>42658.576000000001</v>
      </c>
      <c r="AY309">
        <v>0.2</v>
      </c>
      <c r="AZ309">
        <v>114.898</v>
      </c>
      <c r="BA309">
        <v>4.29</v>
      </c>
      <c r="BB309">
        <v>25.1</v>
      </c>
      <c r="BC309">
        <v>31.4</v>
      </c>
      <c r="BE309">
        <v>5.64</v>
      </c>
      <c r="BF309">
        <v>81.63</v>
      </c>
      <c r="BG309">
        <v>0.93100000000000005</v>
      </c>
    </row>
    <row r="310" spans="1:59" x14ac:dyDescent="0.2">
      <c r="A310" t="s">
        <v>0</v>
      </c>
      <c r="B310" t="s">
        <v>1</v>
      </c>
      <c r="C310" t="s">
        <v>2</v>
      </c>
      <c r="D310" t="s">
        <v>312</v>
      </c>
      <c r="E310">
        <v>594572</v>
      </c>
      <c r="F310">
        <v>1957</v>
      </c>
      <c r="G310">
        <v>2194.2860000000001</v>
      </c>
      <c r="H310">
        <v>17507</v>
      </c>
      <c r="I310">
        <v>121</v>
      </c>
      <c r="J310">
        <v>103</v>
      </c>
      <c r="K310">
        <v>51302.131000000001</v>
      </c>
      <c r="L310">
        <v>168.858</v>
      </c>
      <c r="M310">
        <v>189.33199999999999</v>
      </c>
      <c r="N310">
        <v>1510.576</v>
      </c>
      <c r="O310">
        <v>10.44</v>
      </c>
      <c r="P310">
        <v>8.8870000000000005</v>
      </c>
      <c r="Q310">
        <v>0.88</v>
      </c>
      <c r="R310">
        <v>677</v>
      </c>
      <c r="S310">
        <v>58.414000000000001</v>
      </c>
      <c r="T310">
        <v>3136</v>
      </c>
      <c r="U310">
        <v>270.58699999999999</v>
      </c>
      <c r="Z310">
        <v>45894</v>
      </c>
      <c r="AA310">
        <v>6191358</v>
      </c>
      <c r="AB310">
        <v>534.21600000000001</v>
      </c>
      <c r="AC310">
        <v>3.96</v>
      </c>
      <c r="AD310">
        <v>30688</v>
      </c>
      <c r="AE310">
        <v>2.6480000000000001</v>
      </c>
      <c r="AF310">
        <v>8.4000000000000005E-2</v>
      </c>
      <c r="AG310">
        <v>11.9</v>
      </c>
      <c r="AH310" t="s">
        <v>30</v>
      </c>
      <c r="AR310">
        <v>60.19</v>
      </c>
      <c r="AS310">
        <v>11589616</v>
      </c>
      <c r="AT310">
        <v>375.56400000000002</v>
      </c>
      <c r="AU310">
        <v>41.8</v>
      </c>
      <c r="AV310">
        <v>18.571000000000002</v>
      </c>
      <c r="AW310">
        <v>12.849</v>
      </c>
      <c r="AX310">
        <v>42658.576000000001</v>
      </c>
      <c r="AY310">
        <v>0.2</v>
      </c>
      <c r="AZ310">
        <v>114.898</v>
      </c>
      <c r="BA310">
        <v>4.29</v>
      </c>
      <c r="BB310">
        <v>25.1</v>
      </c>
      <c r="BC310">
        <v>31.4</v>
      </c>
      <c r="BE310">
        <v>5.64</v>
      </c>
      <c r="BF310">
        <v>81.63</v>
      </c>
      <c r="BG310">
        <v>0.93100000000000005</v>
      </c>
    </row>
    <row r="311" spans="1:59" x14ac:dyDescent="0.2">
      <c r="A311" t="s">
        <v>0</v>
      </c>
      <c r="B311" t="s">
        <v>1</v>
      </c>
      <c r="C311" t="s">
        <v>2</v>
      </c>
      <c r="D311" t="s">
        <v>313</v>
      </c>
      <c r="E311">
        <v>597643</v>
      </c>
      <c r="F311">
        <v>3071</v>
      </c>
      <c r="G311">
        <v>2198.7139999999999</v>
      </c>
      <c r="H311">
        <v>17603</v>
      </c>
      <c r="I311">
        <v>96</v>
      </c>
      <c r="J311">
        <v>98.856999999999999</v>
      </c>
      <c r="K311">
        <v>51567.11</v>
      </c>
      <c r="L311">
        <v>264.97899999999998</v>
      </c>
      <c r="M311">
        <v>189.714</v>
      </c>
      <c r="N311">
        <v>1518.86</v>
      </c>
      <c r="O311">
        <v>8.2829999999999995</v>
      </c>
      <c r="P311">
        <v>8.5299999999999994</v>
      </c>
      <c r="Q311">
        <v>0.9</v>
      </c>
      <c r="R311">
        <v>662</v>
      </c>
      <c r="S311">
        <v>57.12</v>
      </c>
      <c r="T311">
        <v>3034</v>
      </c>
      <c r="U311">
        <v>261.786</v>
      </c>
      <c r="Z311">
        <v>41509</v>
      </c>
      <c r="AA311">
        <v>6232867</v>
      </c>
      <c r="AB311">
        <v>537.798</v>
      </c>
      <c r="AC311">
        <v>3.5819999999999999</v>
      </c>
      <c r="AD311">
        <v>31382</v>
      </c>
      <c r="AE311">
        <v>2.7080000000000002</v>
      </c>
      <c r="AF311">
        <v>8.3000000000000004E-2</v>
      </c>
      <c r="AG311">
        <v>12</v>
      </c>
      <c r="AH311" t="s">
        <v>30</v>
      </c>
      <c r="AR311">
        <v>60.19</v>
      </c>
      <c r="AS311">
        <v>11589616</v>
      </c>
      <c r="AT311">
        <v>375.56400000000002</v>
      </c>
      <c r="AU311">
        <v>41.8</v>
      </c>
      <c r="AV311">
        <v>18.571000000000002</v>
      </c>
      <c r="AW311">
        <v>12.849</v>
      </c>
      <c r="AX311">
        <v>42658.576000000001</v>
      </c>
      <c r="AY311">
        <v>0.2</v>
      </c>
      <c r="AZ311">
        <v>114.898</v>
      </c>
      <c r="BA311">
        <v>4.29</v>
      </c>
      <c r="BB311">
        <v>25.1</v>
      </c>
      <c r="BC311">
        <v>31.4</v>
      </c>
      <c r="BE311">
        <v>5.64</v>
      </c>
      <c r="BF311">
        <v>81.63</v>
      </c>
      <c r="BG311">
        <v>0.93100000000000005</v>
      </c>
    </row>
    <row r="312" spans="1:59" x14ac:dyDescent="0.2">
      <c r="A312" t="s">
        <v>0</v>
      </c>
      <c r="B312" t="s">
        <v>1</v>
      </c>
      <c r="C312" t="s">
        <v>2</v>
      </c>
      <c r="D312" t="s">
        <v>314</v>
      </c>
      <c r="E312">
        <v>600397</v>
      </c>
      <c r="F312">
        <v>2754</v>
      </c>
      <c r="G312">
        <v>2220</v>
      </c>
      <c r="H312">
        <v>17692</v>
      </c>
      <c r="I312">
        <v>89</v>
      </c>
      <c r="J312">
        <v>94.143000000000001</v>
      </c>
      <c r="K312">
        <v>51804.735999999997</v>
      </c>
      <c r="L312">
        <v>237.62700000000001</v>
      </c>
      <c r="M312">
        <v>191.55099999999999</v>
      </c>
      <c r="N312">
        <v>1526.539</v>
      </c>
      <c r="O312">
        <v>7.6790000000000003</v>
      </c>
      <c r="P312">
        <v>8.1229999999999993</v>
      </c>
      <c r="Q312">
        <v>0.92</v>
      </c>
      <c r="R312">
        <v>658</v>
      </c>
      <c r="S312">
        <v>56.774999999999999</v>
      </c>
      <c r="T312">
        <v>2961</v>
      </c>
      <c r="U312">
        <v>255.48699999999999</v>
      </c>
      <c r="Z312">
        <v>38199</v>
      </c>
      <c r="AA312">
        <v>6271066</v>
      </c>
      <c r="AB312">
        <v>541.09400000000005</v>
      </c>
      <c r="AC312">
        <v>3.2959999999999998</v>
      </c>
      <c r="AD312">
        <v>31960</v>
      </c>
      <c r="AE312">
        <v>2.758</v>
      </c>
      <c r="AF312">
        <v>8.2000000000000003E-2</v>
      </c>
      <c r="AG312">
        <v>12.2</v>
      </c>
      <c r="AH312" t="s">
        <v>30</v>
      </c>
      <c r="AR312">
        <v>60.19</v>
      </c>
      <c r="AS312">
        <v>11589616</v>
      </c>
      <c r="AT312">
        <v>375.56400000000002</v>
      </c>
      <c r="AU312">
        <v>41.8</v>
      </c>
      <c r="AV312">
        <v>18.571000000000002</v>
      </c>
      <c r="AW312">
        <v>12.849</v>
      </c>
      <c r="AX312">
        <v>42658.576000000001</v>
      </c>
      <c r="AY312">
        <v>0.2</v>
      </c>
      <c r="AZ312">
        <v>114.898</v>
      </c>
      <c r="BA312">
        <v>4.29</v>
      </c>
      <c r="BB312">
        <v>25.1</v>
      </c>
      <c r="BC312">
        <v>31.4</v>
      </c>
      <c r="BE312">
        <v>5.64</v>
      </c>
      <c r="BF312">
        <v>81.63</v>
      </c>
      <c r="BG312">
        <v>0.93100000000000005</v>
      </c>
    </row>
    <row r="313" spans="1:59" x14ac:dyDescent="0.2">
      <c r="A313" t="s">
        <v>0</v>
      </c>
      <c r="B313" t="s">
        <v>1</v>
      </c>
      <c r="C313" t="s">
        <v>2</v>
      </c>
      <c r="D313" t="s">
        <v>315</v>
      </c>
      <c r="E313">
        <v>600397</v>
      </c>
      <c r="F313">
        <v>0</v>
      </c>
      <c r="G313">
        <v>1851.143</v>
      </c>
      <c r="H313">
        <v>17692</v>
      </c>
      <c r="I313">
        <v>0</v>
      </c>
      <c r="J313">
        <v>78.570999999999998</v>
      </c>
      <c r="K313">
        <v>51804.735999999997</v>
      </c>
      <c r="L313">
        <v>0</v>
      </c>
      <c r="M313">
        <v>159.72399999999999</v>
      </c>
      <c r="N313">
        <v>1526.539</v>
      </c>
      <c r="O313">
        <v>0</v>
      </c>
      <c r="P313">
        <v>6.7789999999999999</v>
      </c>
      <c r="Q313">
        <v>0.94</v>
      </c>
      <c r="R313">
        <v>646</v>
      </c>
      <c r="S313">
        <v>55.74</v>
      </c>
      <c r="T313">
        <v>2896</v>
      </c>
      <c r="U313">
        <v>249.87899999999999</v>
      </c>
      <c r="Z313">
        <v>38587</v>
      </c>
      <c r="AA313">
        <v>6309653</v>
      </c>
      <c r="AB313">
        <v>544.423</v>
      </c>
      <c r="AC313">
        <v>3.3290000000000002</v>
      </c>
      <c r="AD313">
        <v>32297</v>
      </c>
      <c r="AE313">
        <v>2.7869999999999999</v>
      </c>
      <c r="AF313">
        <v>8.1000000000000003E-2</v>
      </c>
      <c r="AG313">
        <v>12.3</v>
      </c>
      <c r="AH313" t="s">
        <v>30</v>
      </c>
      <c r="AR313">
        <v>60.19</v>
      </c>
      <c r="AS313">
        <v>11589616</v>
      </c>
      <c r="AT313">
        <v>375.56400000000002</v>
      </c>
      <c r="AU313">
        <v>41.8</v>
      </c>
      <c r="AV313">
        <v>18.571000000000002</v>
      </c>
      <c r="AW313">
        <v>12.849</v>
      </c>
      <c r="AX313">
        <v>42658.576000000001</v>
      </c>
      <c r="AY313">
        <v>0.2</v>
      </c>
      <c r="AZ313">
        <v>114.898</v>
      </c>
      <c r="BA313">
        <v>4.29</v>
      </c>
      <c r="BB313">
        <v>25.1</v>
      </c>
      <c r="BC313">
        <v>31.4</v>
      </c>
      <c r="BE313">
        <v>5.64</v>
      </c>
      <c r="BF313">
        <v>81.63</v>
      </c>
      <c r="BG313">
        <v>0.93100000000000005</v>
      </c>
    </row>
    <row r="314" spans="1:59" x14ac:dyDescent="0.2">
      <c r="A314" t="s">
        <v>0</v>
      </c>
      <c r="B314" t="s">
        <v>1</v>
      </c>
      <c r="C314" t="s">
        <v>2</v>
      </c>
      <c r="D314" t="s">
        <v>316</v>
      </c>
      <c r="E314">
        <v>603159</v>
      </c>
      <c r="F314">
        <v>2762</v>
      </c>
      <c r="G314">
        <v>1888.143</v>
      </c>
      <c r="H314">
        <v>17792</v>
      </c>
      <c r="I314">
        <v>100</v>
      </c>
      <c r="J314">
        <v>76.856999999999999</v>
      </c>
      <c r="K314">
        <v>52043.053</v>
      </c>
      <c r="L314">
        <v>238.31700000000001</v>
      </c>
      <c r="M314">
        <v>162.917</v>
      </c>
      <c r="N314">
        <v>1535.1669999999999</v>
      </c>
      <c r="O314">
        <v>8.6280000000000001</v>
      </c>
      <c r="P314">
        <v>6.6319999999999997</v>
      </c>
      <c r="Q314">
        <v>0.99</v>
      </c>
      <c r="R314">
        <v>627</v>
      </c>
      <c r="S314">
        <v>54.1</v>
      </c>
      <c r="T314">
        <v>2770</v>
      </c>
      <c r="U314">
        <v>239.00700000000001</v>
      </c>
      <c r="Z314">
        <v>29983</v>
      </c>
      <c r="AA314">
        <v>6339636</v>
      </c>
      <c r="AB314">
        <v>547.01</v>
      </c>
      <c r="AC314">
        <v>2.5870000000000002</v>
      </c>
      <c r="AD314">
        <v>33045</v>
      </c>
      <c r="AE314">
        <v>2.851</v>
      </c>
      <c r="AF314">
        <v>8.2000000000000003E-2</v>
      </c>
      <c r="AG314">
        <v>12.2</v>
      </c>
      <c r="AH314" t="s">
        <v>30</v>
      </c>
      <c r="AR314">
        <v>60.19</v>
      </c>
      <c r="AS314">
        <v>11589616</v>
      </c>
      <c r="AT314">
        <v>375.56400000000002</v>
      </c>
      <c r="AU314">
        <v>41.8</v>
      </c>
      <c r="AV314">
        <v>18.571000000000002</v>
      </c>
      <c r="AW314">
        <v>12.849</v>
      </c>
      <c r="AX314">
        <v>42658.576000000001</v>
      </c>
      <c r="AY314">
        <v>0.2</v>
      </c>
      <c r="AZ314">
        <v>114.898</v>
      </c>
      <c r="BA314">
        <v>4.29</v>
      </c>
      <c r="BB314">
        <v>25.1</v>
      </c>
      <c r="BC314">
        <v>31.4</v>
      </c>
      <c r="BE314">
        <v>5.64</v>
      </c>
      <c r="BF314">
        <v>81.63</v>
      </c>
      <c r="BG314">
        <v>0.93100000000000005</v>
      </c>
    </row>
    <row r="315" spans="1:59" x14ac:dyDescent="0.2">
      <c r="A315" t="s">
        <v>0</v>
      </c>
      <c r="B315" t="s">
        <v>1</v>
      </c>
      <c r="C315" t="s">
        <v>2</v>
      </c>
      <c r="D315" t="s">
        <v>317</v>
      </c>
      <c r="E315">
        <v>608137</v>
      </c>
      <c r="F315">
        <v>4978</v>
      </c>
      <c r="G315">
        <v>2340.143</v>
      </c>
      <c r="H315">
        <v>17951</v>
      </c>
      <c r="I315">
        <v>159</v>
      </c>
      <c r="J315">
        <v>90.143000000000001</v>
      </c>
      <c r="K315">
        <v>52472.574999999997</v>
      </c>
      <c r="L315">
        <v>429.52199999999999</v>
      </c>
      <c r="M315">
        <v>201.917</v>
      </c>
      <c r="N315">
        <v>1548.8869999999999</v>
      </c>
      <c r="O315">
        <v>13.718999999999999</v>
      </c>
      <c r="P315">
        <v>7.7779999999999996</v>
      </c>
      <c r="Q315">
        <v>1.03</v>
      </c>
      <c r="R315">
        <v>617</v>
      </c>
      <c r="S315">
        <v>53.237000000000002</v>
      </c>
      <c r="T315">
        <v>2861</v>
      </c>
      <c r="U315">
        <v>246.85900000000001</v>
      </c>
      <c r="X315">
        <v>1317.6369999999999</v>
      </c>
      <c r="Y315">
        <v>113.691</v>
      </c>
      <c r="Z315">
        <v>13636</v>
      </c>
      <c r="AA315">
        <v>6353272</v>
      </c>
      <c r="AB315">
        <v>548.18700000000001</v>
      </c>
      <c r="AC315">
        <v>1.177</v>
      </c>
      <c r="AD315">
        <v>33487</v>
      </c>
      <c r="AE315">
        <v>2.8889999999999998</v>
      </c>
      <c r="AF315">
        <v>8.2000000000000003E-2</v>
      </c>
      <c r="AG315">
        <v>12.2</v>
      </c>
      <c r="AH315" t="s">
        <v>30</v>
      </c>
      <c r="AR315">
        <v>60.19</v>
      </c>
      <c r="AS315">
        <v>11589616</v>
      </c>
      <c r="AT315">
        <v>375.56400000000002</v>
      </c>
      <c r="AU315">
        <v>41.8</v>
      </c>
      <c r="AV315">
        <v>18.571000000000002</v>
      </c>
      <c r="AW315">
        <v>12.849</v>
      </c>
      <c r="AX315">
        <v>42658.576000000001</v>
      </c>
      <c r="AY315">
        <v>0.2</v>
      </c>
      <c r="AZ315">
        <v>114.898</v>
      </c>
      <c r="BA315">
        <v>4.29</v>
      </c>
      <c r="BB315">
        <v>25.1</v>
      </c>
      <c r="BC315">
        <v>31.4</v>
      </c>
      <c r="BE315">
        <v>5.64</v>
      </c>
      <c r="BF315">
        <v>81.63</v>
      </c>
      <c r="BG315">
        <v>0.93100000000000005</v>
      </c>
    </row>
    <row r="316" spans="1:59" x14ac:dyDescent="0.2">
      <c r="A316" t="s">
        <v>0</v>
      </c>
      <c r="B316" t="s">
        <v>1</v>
      </c>
      <c r="C316" t="s">
        <v>2</v>
      </c>
      <c r="D316" t="s">
        <v>318</v>
      </c>
      <c r="E316">
        <v>609211</v>
      </c>
      <c r="F316">
        <v>1074</v>
      </c>
      <c r="G316">
        <v>2370.857</v>
      </c>
      <c r="H316">
        <v>18054</v>
      </c>
      <c r="I316">
        <v>103</v>
      </c>
      <c r="J316">
        <v>95.429000000000002</v>
      </c>
      <c r="K316">
        <v>52565.245000000003</v>
      </c>
      <c r="L316">
        <v>92.668999999999997</v>
      </c>
      <c r="M316">
        <v>204.56700000000001</v>
      </c>
      <c r="N316">
        <v>1557.7739999999999</v>
      </c>
      <c r="O316">
        <v>8.8870000000000005</v>
      </c>
      <c r="P316">
        <v>8.234</v>
      </c>
      <c r="Q316">
        <v>1.03</v>
      </c>
      <c r="R316">
        <v>615</v>
      </c>
      <c r="S316">
        <v>53.064999999999998</v>
      </c>
      <c r="T316">
        <v>2888</v>
      </c>
      <c r="U316">
        <v>249.18899999999999</v>
      </c>
      <c r="Z316">
        <v>31457</v>
      </c>
      <c r="AA316">
        <v>6384729</v>
      </c>
      <c r="AB316">
        <v>550.90099999999995</v>
      </c>
      <c r="AC316">
        <v>2.714</v>
      </c>
      <c r="AD316">
        <v>34181</v>
      </c>
      <c r="AE316">
        <v>2.9489999999999998</v>
      </c>
      <c r="AF316">
        <v>8.2000000000000003E-2</v>
      </c>
      <c r="AG316">
        <v>12.2</v>
      </c>
      <c r="AH316" t="s">
        <v>30</v>
      </c>
      <c r="AR316">
        <v>60.19</v>
      </c>
      <c r="AS316">
        <v>11589616</v>
      </c>
      <c r="AT316">
        <v>375.56400000000002</v>
      </c>
      <c r="AU316">
        <v>41.8</v>
      </c>
      <c r="AV316">
        <v>18.571000000000002</v>
      </c>
      <c r="AW316">
        <v>12.849</v>
      </c>
      <c r="AX316">
        <v>42658.576000000001</v>
      </c>
      <c r="AY316">
        <v>0.2</v>
      </c>
      <c r="AZ316">
        <v>114.898</v>
      </c>
      <c r="BA316">
        <v>4.29</v>
      </c>
      <c r="BB316">
        <v>25.1</v>
      </c>
      <c r="BC316">
        <v>31.4</v>
      </c>
      <c r="BE316">
        <v>5.64</v>
      </c>
      <c r="BF316">
        <v>81.63</v>
      </c>
      <c r="BG316">
        <v>0.93100000000000005</v>
      </c>
    </row>
    <row r="317" spans="1:59" x14ac:dyDescent="0.2">
      <c r="A317" t="s">
        <v>0</v>
      </c>
      <c r="B317" t="s">
        <v>1</v>
      </c>
      <c r="C317" t="s">
        <v>2</v>
      </c>
      <c r="D317" t="s">
        <v>319</v>
      </c>
      <c r="E317">
        <v>611422</v>
      </c>
      <c r="F317">
        <v>2211</v>
      </c>
      <c r="G317">
        <v>2407.143</v>
      </c>
      <c r="H317">
        <v>18178</v>
      </c>
      <c r="I317">
        <v>124</v>
      </c>
      <c r="J317">
        <v>95.856999999999999</v>
      </c>
      <c r="K317">
        <v>52756.019</v>
      </c>
      <c r="L317">
        <v>190.774</v>
      </c>
      <c r="M317">
        <v>207.69800000000001</v>
      </c>
      <c r="N317">
        <v>1568.473</v>
      </c>
      <c r="O317">
        <v>10.699</v>
      </c>
      <c r="P317">
        <v>8.2710000000000008</v>
      </c>
      <c r="Q317">
        <v>1.02</v>
      </c>
      <c r="R317">
        <v>594</v>
      </c>
      <c r="S317">
        <v>51.253</v>
      </c>
      <c r="T317">
        <v>2772</v>
      </c>
      <c r="U317">
        <v>239.18</v>
      </c>
      <c r="Z317">
        <v>52971</v>
      </c>
      <c r="AA317">
        <v>6437700</v>
      </c>
      <c r="AB317">
        <v>555.471</v>
      </c>
      <c r="AC317">
        <v>4.5709999999999997</v>
      </c>
      <c r="AD317">
        <v>35192</v>
      </c>
      <c r="AE317">
        <v>3.0369999999999999</v>
      </c>
      <c r="AF317">
        <v>8.2000000000000003E-2</v>
      </c>
      <c r="AG317">
        <v>12.2</v>
      </c>
      <c r="AH317" t="s">
        <v>30</v>
      </c>
      <c r="AR317">
        <v>60.19</v>
      </c>
      <c r="AS317">
        <v>11589616</v>
      </c>
      <c r="AT317">
        <v>375.56400000000002</v>
      </c>
      <c r="AU317">
        <v>41.8</v>
      </c>
      <c r="AV317">
        <v>18.571000000000002</v>
      </c>
      <c r="AW317">
        <v>12.849</v>
      </c>
      <c r="AX317">
        <v>42658.576000000001</v>
      </c>
      <c r="AY317">
        <v>0.2</v>
      </c>
      <c r="AZ317">
        <v>114.898</v>
      </c>
      <c r="BA317">
        <v>4.29</v>
      </c>
      <c r="BB317">
        <v>25.1</v>
      </c>
      <c r="BC317">
        <v>31.4</v>
      </c>
      <c r="BE317">
        <v>5.64</v>
      </c>
      <c r="BF317">
        <v>81.63</v>
      </c>
      <c r="BG317">
        <v>0.93100000000000005</v>
      </c>
    </row>
    <row r="318" spans="1:59" x14ac:dyDescent="0.2">
      <c r="A318" t="s">
        <v>0</v>
      </c>
      <c r="B318" t="s">
        <v>1</v>
      </c>
      <c r="C318" t="s">
        <v>2</v>
      </c>
      <c r="D318" t="s">
        <v>320</v>
      </c>
      <c r="E318">
        <v>615058</v>
      </c>
      <c r="F318">
        <v>3636</v>
      </c>
      <c r="G318">
        <v>2487.857</v>
      </c>
      <c r="H318">
        <v>18278</v>
      </c>
      <c r="I318">
        <v>100</v>
      </c>
      <c r="J318">
        <v>96.429000000000002</v>
      </c>
      <c r="K318">
        <v>53069.748</v>
      </c>
      <c r="L318">
        <v>313.72899999999998</v>
      </c>
      <c r="M318">
        <v>214.66300000000001</v>
      </c>
      <c r="N318">
        <v>1577.1010000000001</v>
      </c>
      <c r="O318">
        <v>8.6280000000000001</v>
      </c>
      <c r="P318">
        <v>8.32</v>
      </c>
      <c r="Q318">
        <v>1.01</v>
      </c>
      <c r="R318">
        <v>571</v>
      </c>
      <c r="S318">
        <v>49.268000000000001</v>
      </c>
      <c r="T318">
        <v>2707</v>
      </c>
      <c r="U318">
        <v>233.571</v>
      </c>
      <c r="Z318">
        <v>50568</v>
      </c>
      <c r="AA318">
        <v>6488268</v>
      </c>
      <c r="AB318">
        <v>559.83500000000004</v>
      </c>
      <c r="AC318">
        <v>4.3630000000000004</v>
      </c>
      <c r="AD318">
        <v>36486</v>
      </c>
      <c r="AE318">
        <v>3.1480000000000001</v>
      </c>
      <c r="AF318">
        <v>0.08</v>
      </c>
      <c r="AG318">
        <v>12.5</v>
      </c>
      <c r="AH318" t="s">
        <v>30</v>
      </c>
      <c r="AR318">
        <v>60.19</v>
      </c>
      <c r="AS318">
        <v>11589616</v>
      </c>
      <c r="AT318">
        <v>375.56400000000002</v>
      </c>
      <c r="AU318">
        <v>41.8</v>
      </c>
      <c r="AV318">
        <v>18.571000000000002</v>
      </c>
      <c r="AW318">
        <v>12.849</v>
      </c>
      <c r="AX318">
        <v>42658.576000000001</v>
      </c>
      <c r="AY318">
        <v>0.2</v>
      </c>
      <c r="AZ318">
        <v>114.898</v>
      </c>
      <c r="BA318">
        <v>4.29</v>
      </c>
      <c r="BB318">
        <v>25.1</v>
      </c>
      <c r="BC318">
        <v>31.4</v>
      </c>
      <c r="BE318">
        <v>5.64</v>
      </c>
      <c r="BF318">
        <v>81.63</v>
      </c>
      <c r="BG318">
        <v>0.93100000000000005</v>
      </c>
    </row>
    <row r="319" spans="1:59" x14ac:dyDescent="0.2">
      <c r="A319" t="s">
        <v>0</v>
      </c>
      <c r="B319" t="s">
        <v>1</v>
      </c>
      <c r="C319" t="s">
        <v>2</v>
      </c>
      <c r="D319" t="s">
        <v>321</v>
      </c>
      <c r="E319">
        <v>618204</v>
      </c>
      <c r="F319">
        <v>3146</v>
      </c>
      <c r="G319">
        <v>2543.857</v>
      </c>
      <c r="H319">
        <v>18371</v>
      </c>
      <c r="I319">
        <v>93</v>
      </c>
      <c r="J319">
        <v>97</v>
      </c>
      <c r="K319">
        <v>53341.197999999997</v>
      </c>
      <c r="L319">
        <v>271.45</v>
      </c>
      <c r="M319">
        <v>219.495</v>
      </c>
      <c r="N319">
        <v>1585.126</v>
      </c>
      <c r="O319">
        <v>8.0239999999999991</v>
      </c>
      <c r="P319">
        <v>8.3699999999999992</v>
      </c>
      <c r="Q319">
        <v>1</v>
      </c>
      <c r="R319">
        <v>562</v>
      </c>
      <c r="S319">
        <v>48.491999999999997</v>
      </c>
      <c r="T319">
        <v>2683</v>
      </c>
      <c r="U319">
        <v>231.5</v>
      </c>
      <c r="Z319">
        <v>46288</v>
      </c>
      <c r="AA319">
        <v>6534556</v>
      </c>
      <c r="AB319">
        <v>563.82899999999995</v>
      </c>
      <c r="AC319">
        <v>3.9940000000000002</v>
      </c>
      <c r="AD319">
        <v>37641</v>
      </c>
      <c r="AE319">
        <v>3.2480000000000002</v>
      </c>
      <c r="AF319">
        <v>7.9000000000000001E-2</v>
      </c>
      <c r="AG319">
        <v>12.7</v>
      </c>
      <c r="AH319" t="s">
        <v>30</v>
      </c>
      <c r="AR319">
        <v>60.19</v>
      </c>
      <c r="AS319">
        <v>11589616</v>
      </c>
      <c r="AT319">
        <v>375.56400000000002</v>
      </c>
      <c r="AU319">
        <v>41.8</v>
      </c>
      <c r="AV319">
        <v>18.571000000000002</v>
      </c>
      <c r="AW319">
        <v>12.849</v>
      </c>
      <c r="AX319">
        <v>42658.576000000001</v>
      </c>
      <c r="AY319">
        <v>0.2</v>
      </c>
      <c r="AZ319">
        <v>114.898</v>
      </c>
      <c r="BA319">
        <v>4.29</v>
      </c>
      <c r="BB319">
        <v>25.1</v>
      </c>
      <c r="BC319">
        <v>31.4</v>
      </c>
      <c r="BE319">
        <v>5.64</v>
      </c>
      <c r="BF319">
        <v>81.63</v>
      </c>
      <c r="BG319">
        <v>0.93100000000000005</v>
      </c>
    </row>
    <row r="320" spans="1:59" x14ac:dyDescent="0.2">
      <c r="A320" t="s">
        <v>0</v>
      </c>
      <c r="B320" t="s">
        <v>1</v>
      </c>
      <c r="C320" t="s">
        <v>2</v>
      </c>
      <c r="D320" t="s">
        <v>322</v>
      </c>
      <c r="E320">
        <v>621039</v>
      </c>
      <c r="F320">
        <v>2835</v>
      </c>
      <c r="G320">
        <v>2948.857</v>
      </c>
      <c r="H320">
        <v>18455</v>
      </c>
      <c r="I320">
        <v>84</v>
      </c>
      <c r="J320">
        <v>109</v>
      </c>
      <c r="K320">
        <v>53585.813000000002</v>
      </c>
      <c r="L320">
        <v>244.61600000000001</v>
      </c>
      <c r="M320">
        <v>254.44</v>
      </c>
      <c r="N320">
        <v>1592.374</v>
      </c>
      <c r="O320">
        <v>7.2480000000000002</v>
      </c>
      <c r="P320">
        <v>9.4049999999999994</v>
      </c>
      <c r="Q320">
        <v>0.99</v>
      </c>
      <c r="R320">
        <v>547</v>
      </c>
      <c r="S320">
        <v>47.197000000000003</v>
      </c>
      <c r="T320">
        <v>2616</v>
      </c>
      <c r="U320">
        <v>225.71899999999999</v>
      </c>
      <c r="Z320">
        <v>42279</v>
      </c>
      <c r="AA320">
        <v>6576835</v>
      </c>
      <c r="AB320">
        <v>567.47699999999998</v>
      </c>
      <c r="AC320">
        <v>3.6480000000000001</v>
      </c>
      <c r="AD320">
        <v>38169</v>
      </c>
      <c r="AE320">
        <v>3.2930000000000001</v>
      </c>
      <c r="AF320">
        <v>7.8E-2</v>
      </c>
      <c r="AG320">
        <v>12.8</v>
      </c>
      <c r="AH320" t="s">
        <v>30</v>
      </c>
      <c r="AR320">
        <v>60.19</v>
      </c>
      <c r="AS320">
        <v>11589616</v>
      </c>
      <c r="AT320">
        <v>375.56400000000002</v>
      </c>
      <c r="AU320">
        <v>41.8</v>
      </c>
      <c r="AV320">
        <v>18.571000000000002</v>
      </c>
      <c r="AW320">
        <v>12.849</v>
      </c>
      <c r="AX320">
        <v>42658.576000000001</v>
      </c>
      <c r="AY320">
        <v>0.2</v>
      </c>
      <c r="AZ320">
        <v>114.898</v>
      </c>
      <c r="BA320">
        <v>4.29</v>
      </c>
      <c r="BB320">
        <v>25.1</v>
      </c>
      <c r="BC320">
        <v>31.4</v>
      </c>
      <c r="BE320">
        <v>5.64</v>
      </c>
      <c r="BF320">
        <v>81.63</v>
      </c>
      <c r="BG320">
        <v>0.93100000000000005</v>
      </c>
    </row>
    <row r="321" spans="1:59" x14ac:dyDescent="0.2">
      <c r="A321" t="s">
        <v>0</v>
      </c>
      <c r="B321" t="s">
        <v>1</v>
      </c>
      <c r="C321" t="s">
        <v>2</v>
      </c>
      <c r="D321" t="s">
        <v>323</v>
      </c>
      <c r="E321">
        <v>623760</v>
      </c>
      <c r="F321">
        <v>2721</v>
      </c>
      <c r="G321">
        <v>2943</v>
      </c>
      <c r="H321">
        <v>18545</v>
      </c>
      <c r="I321">
        <v>90</v>
      </c>
      <c r="J321">
        <v>107.571</v>
      </c>
      <c r="K321">
        <v>53820.593000000001</v>
      </c>
      <c r="L321">
        <v>234.779</v>
      </c>
      <c r="M321">
        <v>253.934</v>
      </c>
      <c r="N321">
        <v>1600.1389999999999</v>
      </c>
      <c r="O321">
        <v>7.766</v>
      </c>
      <c r="P321">
        <v>9.282</v>
      </c>
      <c r="Q321">
        <v>0.97</v>
      </c>
      <c r="R321">
        <v>541</v>
      </c>
      <c r="S321">
        <v>46.68</v>
      </c>
      <c r="T321">
        <v>2523</v>
      </c>
      <c r="U321">
        <v>217.69499999999999</v>
      </c>
      <c r="Z321">
        <v>32933</v>
      </c>
      <c r="AA321">
        <v>6609768</v>
      </c>
      <c r="AB321">
        <v>570.31799999999998</v>
      </c>
      <c r="AC321">
        <v>2.8420000000000001</v>
      </c>
      <c r="AD321">
        <v>38590</v>
      </c>
      <c r="AE321">
        <v>3.33</v>
      </c>
      <c r="AF321">
        <v>7.5999999999999998E-2</v>
      </c>
      <c r="AG321">
        <v>13.2</v>
      </c>
      <c r="AH321" t="s">
        <v>30</v>
      </c>
      <c r="AR321">
        <v>60.19</v>
      </c>
      <c r="AS321">
        <v>11589616</v>
      </c>
      <c r="AT321">
        <v>375.56400000000002</v>
      </c>
      <c r="AU321">
        <v>41.8</v>
      </c>
      <c r="AV321">
        <v>18.571000000000002</v>
      </c>
      <c r="AW321">
        <v>12.849</v>
      </c>
      <c r="AX321">
        <v>42658.576000000001</v>
      </c>
      <c r="AY321">
        <v>0.2</v>
      </c>
      <c r="AZ321">
        <v>114.898</v>
      </c>
      <c r="BA321">
        <v>4.29</v>
      </c>
      <c r="BB321">
        <v>25.1</v>
      </c>
      <c r="BC321">
        <v>31.4</v>
      </c>
      <c r="BE321">
        <v>5.64</v>
      </c>
      <c r="BF321">
        <v>81.63</v>
      </c>
      <c r="BG321">
        <v>0.93100000000000005</v>
      </c>
    </row>
    <row r="322" spans="1:59" x14ac:dyDescent="0.2">
      <c r="A322" t="s">
        <v>0</v>
      </c>
      <c r="B322" t="s">
        <v>1</v>
      </c>
      <c r="C322" t="s">
        <v>2</v>
      </c>
      <c r="D322" t="s">
        <v>324</v>
      </c>
      <c r="E322">
        <v>625930</v>
      </c>
      <c r="F322">
        <v>2170</v>
      </c>
      <c r="G322">
        <v>2541.857</v>
      </c>
      <c r="H322">
        <v>18626</v>
      </c>
      <c r="I322">
        <v>81</v>
      </c>
      <c r="J322">
        <v>96.429000000000002</v>
      </c>
      <c r="K322">
        <v>54007.828999999998</v>
      </c>
      <c r="L322">
        <v>187.23699999999999</v>
      </c>
      <c r="M322">
        <v>219.322</v>
      </c>
      <c r="N322">
        <v>1607.1279999999999</v>
      </c>
      <c r="O322">
        <v>6.9889999999999999</v>
      </c>
      <c r="P322">
        <v>8.32</v>
      </c>
      <c r="Q322">
        <v>0.95</v>
      </c>
      <c r="R322">
        <v>543</v>
      </c>
      <c r="S322">
        <v>46.851999999999997</v>
      </c>
      <c r="T322">
        <v>2538</v>
      </c>
      <c r="U322">
        <v>218.989</v>
      </c>
      <c r="X322">
        <v>1298.527</v>
      </c>
      <c r="Y322">
        <v>112.042</v>
      </c>
      <c r="Z322">
        <v>14444</v>
      </c>
      <c r="AA322">
        <v>6624212</v>
      </c>
      <c r="AB322">
        <v>571.56399999999996</v>
      </c>
      <c r="AC322">
        <v>1.246</v>
      </c>
      <c r="AD322">
        <v>38706</v>
      </c>
      <c r="AE322">
        <v>3.34</v>
      </c>
      <c r="AF322">
        <v>7.5999999999999998E-2</v>
      </c>
      <c r="AG322">
        <v>13.2</v>
      </c>
      <c r="AH322" t="s">
        <v>30</v>
      </c>
      <c r="AR322">
        <v>60.19</v>
      </c>
      <c r="AS322">
        <v>11589616</v>
      </c>
      <c r="AT322">
        <v>375.56400000000002</v>
      </c>
      <c r="AU322">
        <v>41.8</v>
      </c>
      <c r="AV322">
        <v>18.571000000000002</v>
      </c>
      <c r="AW322">
        <v>12.849</v>
      </c>
      <c r="AX322">
        <v>42658.576000000001</v>
      </c>
      <c r="AY322">
        <v>0.2</v>
      </c>
      <c r="AZ322">
        <v>114.898</v>
      </c>
      <c r="BA322">
        <v>4.29</v>
      </c>
      <c r="BB322">
        <v>25.1</v>
      </c>
      <c r="BC322">
        <v>31.4</v>
      </c>
      <c r="BE322">
        <v>5.64</v>
      </c>
      <c r="BF322">
        <v>81.63</v>
      </c>
      <c r="BG322">
        <v>0.93100000000000005</v>
      </c>
    </row>
    <row r="323" spans="1:59" x14ac:dyDescent="0.2">
      <c r="A323" t="s">
        <v>0</v>
      </c>
      <c r="B323" t="s">
        <v>1</v>
      </c>
      <c r="C323" t="s">
        <v>2</v>
      </c>
      <c r="D323" t="s">
        <v>325</v>
      </c>
      <c r="E323">
        <v>626911</v>
      </c>
      <c r="F323">
        <v>981</v>
      </c>
      <c r="G323">
        <v>2528.5709999999999</v>
      </c>
      <c r="H323">
        <v>18697</v>
      </c>
      <c r="I323">
        <v>71</v>
      </c>
      <c r="J323">
        <v>91.856999999999999</v>
      </c>
      <c r="K323">
        <v>54092.474000000002</v>
      </c>
      <c r="L323">
        <v>84.644999999999996</v>
      </c>
      <c r="M323">
        <v>218.17599999999999</v>
      </c>
      <c r="N323">
        <v>1613.2539999999999</v>
      </c>
      <c r="O323">
        <v>6.1260000000000003</v>
      </c>
      <c r="P323">
        <v>7.9260000000000002</v>
      </c>
      <c r="Q323">
        <v>0.93</v>
      </c>
      <c r="R323">
        <v>546</v>
      </c>
      <c r="S323">
        <v>47.110999999999997</v>
      </c>
      <c r="T323">
        <v>2610</v>
      </c>
      <c r="U323">
        <v>225.202</v>
      </c>
      <c r="Z323">
        <v>32486</v>
      </c>
      <c r="AA323">
        <v>6656698</v>
      </c>
      <c r="AB323">
        <v>574.36699999999996</v>
      </c>
      <c r="AC323">
        <v>2.8029999999999999</v>
      </c>
      <c r="AD323">
        <v>38853</v>
      </c>
      <c r="AE323">
        <v>3.3519999999999999</v>
      </c>
      <c r="AF323">
        <v>7.4999999999999997E-2</v>
      </c>
      <c r="AG323">
        <v>13.3</v>
      </c>
      <c r="AH323" t="s">
        <v>30</v>
      </c>
      <c r="AR323">
        <v>60.19</v>
      </c>
      <c r="AS323">
        <v>11589616</v>
      </c>
      <c r="AT323">
        <v>375.56400000000002</v>
      </c>
      <c r="AU323">
        <v>41.8</v>
      </c>
      <c r="AV323">
        <v>18.571000000000002</v>
      </c>
      <c r="AW323">
        <v>12.849</v>
      </c>
      <c r="AX323">
        <v>42658.576000000001</v>
      </c>
      <c r="AY323">
        <v>0.2</v>
      </c>
      <c r="AZ323">
        <v>114.898</v>
      </c>
      <c r="BA323">
        <v>4.29</v>
      </c>
      <c r="BB323">
        <v>25.1</v>
      </c>
      <c r="BC323">
        <v>31.4</v>
      </c>
      <c r="BE323">
        <v>5.64</v>
      </c>
      <c r="BF323">
        <v>81.63</v>
      </c>
      <c r="BG323">
        <v>0.93100000000000005</v>
      </c>
    </row>
    <row r="324" spans="1:59" x14ac:dyDescent="0.2">
      <c r="A324" t="s">
        <v>0</v>
      </c>
      <c r="B324" t="s">
        <v>1</v>
      </c>
      <c r="C324" t="s">
        <v>2</v>
      </c>
      <c r="D324" t="s">
        <v>326</v>
      </c>
      <c r="E324">
        <v>629109</v>
      </c>
      <c r="F324">
        <v>2198</v>
      </c>
      <c r="G324">
        <v>2526.7139999999999</v>
      </c>
      <c r="H324">
        <v>18821</v>
      </c>
      <c r="I324">
        <v>124</v>
      </c>
      <c r="J324">
        <v>91.856999999999999</v>
      </c>
      <c r="K324">
        <v>54282.125999999997</v>
      </c>
      <c r="L324">
        <v>189.65299999999999</v>
      </c>
      <c r="M324">
        <v>218.01499999999999</v>
      </c>
      <c r="N324">
        <v>1623.954</v>
      </c>
      <c r="O324">
        <v>10.699</v>
      </c>
      <c r="P324">
        <v>7.9260000000000002</v>
      </c>
      <c r="Q324">
        <v>0.92</v>
      </c>
      <c r="R324">
        <v>536</v>
      </c>
      <c r="S324">
        <v>46.247999999999998</v>
      </c>
      <c r="T324">
        <v>2557</v>
      </c>
      <c r="U324">
        <v>220.62899999999999</v>
      </c>
      <c r="Z324">
        <v>51829</v>
      </c>
      <c r="AA324">
        <v>6708527</v>
      </c>
      <c r="AB324">
        <v>578.83900000000006</v>
      </c>
      <c r="AC324">
        <v>4.4720000000000004</v>
      </c>
      <c r="AD324">
        <v>38690</v>
      </c>
      <c r="AE324">
        <v>3.3380000000000001</v>
      </c>
      <c r="AF324">
        <v>7.3999999999999996E-2</v>
      </c>
      <c r="AG324">
        <v>13.5</v>
      </c>
      <c r="AH324" t="s">
        <v>30</v>
      </c>
      <c r="AR324">
        <v>60.19</v>
      </c>
      <c r="AS324">
        <v>11589616</v>
      </c>
      <c r="AT324">
        <v>375.56400000000002</v>
      </c>
      <c r="AU324">
        <v>41.8</v>
      </c>
      <c r="AV324">
        <v>18.571000000000002</v>
      </c>
      <c r="AW324">
        <v>12.849</v>
      </c>
      <c r="AX324">
        <v>42658.576000000001</v>
      </c>
      <c r="AY324">
        <v>0.2</v>
      </c>
      <c r="AZ324">
        <v>114.898</v>
      </c>
      <c r="BA324">
        <v>4.29</v>
      </c>
      <c r="BB324">
        <v>25.1</v>
      </c>
      <c r="BC324">
        <v>31.4</v>
      </c>
      <c r="BE324">
        <v>5.64</v>
      </c>
      <c r="BF324">
        <v>81.63</v>
      </c>
      <c r="BG324">
        <v>0.93100000000000005</v>
      </c>
    </row>
    <row r="325" spans="1:59" x14ac:dyDescent="0.2">
      <c r="A325" t="s">
        <v>0</v>
      </c>
      <c r="B325" t="s">
        <v>1</v>
      </c>
      <c r="C325" t="s">
        <v>2</v>
      </c>
      <c r="D325" t="s">
        <v>327</v>
      </c>
      <c r="E325">
        <v>632321</v>
      </c>
      <c r="F325">
        <v>3212</v>
      </c>
      <c r="G325">
        <v>2466.143</v>
      </c>
      <c r="H325">
        <v>18939</v>
      </c>
      <c r="I325">
        <v>118</v>
      </c>
      <c r="J325">
        <v>94.429000000000002</v>
      </c>
      <c r="K325">
        <v>54559.271000000001</v>
      </c>
      <c r="L325">
        <v>277.14499999999998</v>
      </c>
      <c r="M325">
        <v>212.78899999999999</v>
      </c>
      <c r="N325">
        <v>1634.135</v>
      </c>
      <c r="O325">
        <v>10.182</v>
      </c>
      <c r="P325">
        <v>8.1479999999999997</v>
      </c>
      <c r="Q325">
        <v>0.9</v>
      </c>
      <c r="R325">
        <v>512</v>
      </c>
      <c r="S325">
        <v>44.177</v>
      </c>
      <c r="T325">
        <v>2471</v>
      </c>
      <c r="U325">
        <v>213.208</v>
      </c>
      <c r="Z325">
        <v>41202</v>
      </c>
      <c r="AA325">
        <v>6749729</v>
      </c>
      <c r="AB325">
        <v>582.39499999999998</v>
      </c>
      <c r="AC325">
        <v>3.5550000000000002</v>
      </c>
      <c r="AD325">
        <v>37352</v>
      </c>
      <c r="AE325">
        <v>3.2229999999999999</v>
      </c>
      <c r="AF325">
        <v>7.3999999999999996E-2</v>
      </c>
      <c r="AG325">
        <v>13.5</v>
      </c>
      <c r="AH325" t="s">
        <v>30</v>
      </c>
      <c r="AR325">
        <v>60.19</v>
      </c>
      <c r="AS325">
        <v>11589616</v>
      </c>
      <c r="AT325">
        <v>375.56400000000002</v>
      </c>
      <c r="AU325">
        <v>41.8</v>
      </c>
      <c r="AV325">
        <v>18.571000000000002</v>
      </c>
      <c r="AW325">
        <v>12.849</v>
      </c>
      <c r="AX325">
        <v>42658.576000000001</v>
      </c>
      <c r="AY325">
        <v>0.2</v>
      </c>
      <c r="AZ325">
        <v>114.898</v>
      </c>
      <c r="BA325">
        <v>4.29</v>
      </c>
      <c r="BB325">
        <v>25.1</v>
      </c>
      <c r="BC325">
        <v>31.4</v>
      </c>
      <c r="BE325">
        <v>5.64</v>
      </c>
      <c r="BF325">
        <v>81.63</v>
      </c>
      <c r="BG325">
        <v>0.93100000000000005</v>
      </c>
    </row>
    <row r="326" spans="1:59" x14ac:dyDescent="0.2">
      <c r="A326" t="s">
        <v>0</v>
      </c>
      <c r="B326" t="s">
        <v>1</v>
      </c>
      <c r="C326" t="s">
        <v>2</v>
      </c>
      <c r="D326" t="s">
        <v>328</v>
      </c>
      <c r="E326">
        <v>634904</v>
      </c>
      <c r="F326">
        <v>2583</v>
      </c>
      <c r="G326">
        <v>2385.7139999999999</v>
      </c>
      <c r="H326">
        <v>19038</v>
      </c>
      <c r="I326">
        <v>99</v>
      </c>
      <c r="J326">
        <v>95.286000000000001</v>
      </c>
      <c r="K326">
        <v>54782.142999999996</v>
      </c>
      <c r="L326">
        <v>222.87200000000001</v>
      </c>
      <c r="M326">
        <v>205.84899999999999</v>
      </c>
      <c r="N326">
        <v>1642.6769999999999</v>
      </c>
      <c r="O326">
        <v>8.5419999999999998</v>
      </c>
      <c r="P326">
        <v>8.2219999999999995</v>
      </c>
      <c r="Q326">
        <v>0.88</v>
      </c>
      <c r="R326">
        <v>514</v>
      </c>
      <c r="S326">
        <v>44.35</v>
      </c>
      <c r="T326">
        <v>2447</v>
      </c>
      <c r="U326">
        <v>211.137</v>
      </c>
      <c r="Z326">
        <v>36891</v>
      </c>
      <c r="AA326">
        <v>6786620</v>
      </c>
      <c r="AB326">
        <v>585.57799999999997</v>
      </c>
      <c r="AC326">
        <v>3.1829999999999998</v>
      </c>
      <c r="AD326">
        <v>36009</v>
      </c>
      <c r="AE326">
        <v>3.1070000000000002</v>
      </c>
      <c r="AF326">
        <v>7.3999999999999996E-2</v>
      </c>
      <c r="AG326">
        <v>13.5</v>
      </c>
      <c r="AH326" t="s">
        <v>30</v>
      </c>
      <c r="AR326">
        <v>60.19</v>
      </c>
      <c r="AS326">
        <v>11589616</v>
      </c>
      <c r="AT326">
        <v>375.56400000000002</v>
      </c>
      <c r="AU326">
        <v>41.8</v>
      </c>
      <c r="AV326">
        <v>18.571000000000002</v>
      </c>
      <c r="AW326">
        <v>12.849</v>
      </c>
      <c r="AX326">
        <v>42658.576000000001</v>
      </c>
      <c r="AY326">
        <v>0.2</v>
      </c>
      <c r="AZ326">
        <v>114.898</v>
      </c>
      <c r="BA326">
        <v>4.29</v>
      </c>
      <c r="BB326">
        <v>25.1</v>
      </c>
      <c r="BC326">
        <v>31.4</v>
      </c>
      <c r="BE326">
        <v>5.64</v>
      </c>
      <c r="BF326">
        <v>81.63</v>
      </c>
      <c r="BG326">
        <v>0.93100000000000005</v>
      </c>
    </row>
    <row r="327" spans="1:59" x14ac:dyDescent="0.2">
      <c r="A327" t="s">
        <v>0</v>
      </c>
      <c r="B327" t="s">
        <v>1</v>
      </c>
      <c r="C327" t="s">
        <v>2</v>
      </c>
      <c r="D327" t="s">
        <v>329</v>
      </c>
      <c r="E327">
        <v>637246</v>
      </c>
      <c r="F327">
        <v>2342</v>
      </c>
      <c r="G327">
        <v>2315.2860000000001</v>
      </c>
      <c r="H327">
        <v>19089</v>
      </c>
      <c r="I327">
        <v>51</v>
      </c>
      <c r="J327">
        <v>90.570999999999998</v>
      </c>
      <c r="K327">
        <v>54984.22</v>
      </c>
      <c r="L327">
        <v>202.077</v>
      </c>
      <c r="M327">
        <v>199.77199999999999</v>
      </c>
      <c r="N327">
        <v>1647.078</v>
      </c>
      <c r="O327">
        <v>4.4000000000000004</v>
      </c>
      <c r="P327">
        <v>7.8150000000000004</v>
      </c>
      <c r="Q327">
        <v>0.87</v>
      </c>
      <c r="R327">
        <v>511</v>
      </c>
      <c r="S327">
        <v>44.091000000000001</v>
      </c>
      <c r="T327">
        <v>2282</v>
      </c>
      <c r="U327">
        <v>196.9</v>
      </c>
      <c r="Z327">
        <v>13058</v>
      </c>
      <c r="AA327">
        <v>6799678</v>
      </c>
      <c r="AB327">
        <v>586.70399999999995</v>
      </c>
      <c r="AC327">
        <v>1.127</v>
      </c>
      <c r="AD327">
        <v>31835</v>
      </c>
      <c r="AE327">
        <v>2.7469999999999999</v>
      </c>
      <c r="AF327">
        <v>7.3999999999999996E-2</v>
      </c>
      <c r="AG327">
        <v>13.5</v>
      </c>
      <c r="AH327" t="s">
        <v>30</v>
      </c>
      <c r="AR327">
        <v>60.19</v>
      </c>
      <c r="AS327">
        <v>11589616</v>
      </c>
      <c r="AT327">
        <v>375.56400000000002</v>
      </c>
      <c r="AU327">
        <v>41.8</v>
      </c>
      <c r="AV327">
        <v>18.571000000000002</v>
      </c>
      <c r="AW327">
        <v>12.849</v>
      </c>
      <c r="AX327">
        <v>42658.576000000001</v>
      </c>
      <c r="AY327">
        <v>0.2</v>
      </c>
      <c r="AZ327">
        <v>114.898</v>
      </c>
      <c r="BA327">
        <v>4.29</v>
      </c>
      <c r="BB327">
        <v>25.1</v>
      </c>
      <c r="BC327">
        <v>31.4</v>
      </c>
      <c r="BE327">
        <v>5.64</v>
      </c>
      <c r="BF327">
        <v>81.63</v>
      </c>
      <c r="BG327">
        <v>0.93100000000000005</v>
      </c>
    </row>
    <row r="328" spans="1:59" x14ac:dyDescent="0.2">
      <c r="A328" t="s">
        <v>0</v>
      </c>
      <c r="B328" t="s">
        <v>1</v>
      </c>
      <c r="C328" t="s">
        <v>2</v>
      </c>
      <c r="D328" t="s">
        <v>330</v>
      </c>
      <c r="E328">
        <v>638030</v>
      </c>
      <c r="F328">
        <v>784</v>
      </c>
      <c r="G328">
        <v>2038.5709999999999</v>
      </c>
      <c r="H328">
        <v>19158</v>
      </c>
      <c r="I328">
        <v>69</v>
      </c>
      <c r="J328">
        <v>87.570999999999998</v>
      </c>
      <c r="K328">
        <v>55051.866999999998</v>
      </c>
      <c r="L328">
        <v>67.647000000000006</v>
      </c>
      <c r="M328">
        <v>175.89599999999999</v>
      </c>
      <c r="N328">
        <v>1653.0309999999999</v>
      </c>
      <c r="O328">
        <v>5.9539999999999997</v>
      </c>
      <c r="P328">
        <v>7.556</v>
      </c>
      <c r="Q328">
        <v>0.85</v>
      </c>
      <c r="R328">
        <v>493</v>
      </c>
      <c r="S328">
        <v>42.537999999999997</v>
      </c>
      <c r="T328">
        <v>2286</v>
      </c>
      <c r="U328">
        <v>197.24600000000001</v>
      </c>
      <c r="Z328">
        <v>17856</v>
      </c>
      <c r="AA328">
        <v>6817534</v>
      </c>
      <c r="AB328">
        <v>588.245</v>
      </c>
      <c r="AC328">
        <v>1.5409999999999999</v>
      </c>
      <c r="AD328">
        <v>29681</v>
      </c>
      <c r="AE328">
        <v>2.5609999999999999</v>
      </c>
      <c r="AF328">
        <v>7.1999999999999995E-2</v>
      </c>
      <c r="AG328">
        <v>13.9</v>
      </c>
      <c r="AH328" t="s">
        <v>30</v>
      </c>
      <c r="AR328">
        <v>60.19</v>
      </c>
      <c r="AS328">
        <v>11589616</v>
      </c>
      <c r="AT328">
        <v>375.56400000000002</v>
      </c>
      <c r="AU328">
        <v>41.8</v>
      </c>
      <c r="AV328">
        <v>18.571000000000002</v>
      </c>
      <c r="AW328">
        <v>12.849</v>
      </c>
      <c r="AX328">
        <v>42658.576000000001</v>
      </c>
      <c r="AY328">
        <v>0.2</v>
      </c>
      <c r="AZ328">
        <v>114.898</v>
      </c>
      <c r="BA328">
        <v>4.29</v>
      </c>
      <c r="BB328">
        <v>25.1</v>
      </c>
      <c r="BC328">
        <v>31.4</v>
      </c>
      <c r="BE328">
        <v>5.64</v>
      </c>
      <c r="BF328">
        <v>81.63</v>
      </c>
      <c r="BG328">
        <v>0.93100000000000005</v>
      </c>
    </row>
    <row r="329" spans="1:59" x14ac:dyDescent="0.2">
      <c r="A329" t="s">
        <v>0</v>
      </c>
      <c r="B329" t="s">
        <v>1</v>
      </c>
      <c r="C329" t="s">
        <v>2</v>
      </c>
      <c r="D329" t="s">
        <v>331</v>
      </c>
      <c r="E329">
        <v>638877</v>
      </c>
      <c r="F329">
        <v>847</v>
      </c>
      <c r="G329">
        <v>1849.5709999999999</v>
      </c>
      <c r="H329">
        <v>19200</v>
      </c>
      <c r="I329">
        <v>42</v>
      </c>
      <c r="J329">
        <v>82</v>
      </c>
      <c r="K329">
        <v>55124.95</v>
      </c>
      <c r="L329">
        <v>73.082999999999998</v>
      </c>
      <c r="M329">
        <v>159.589</v>
      </c>
      <c r="N329">
        <v>1656.655</v>
      </c>
      <c r="O329">
        <v>3.6240000000000001</v>
      </c>
      <c r="P329">
        <v>7.0750000000000002</v>
      </c>
      <c r="Q329">
        <v>0.85</v>
      </c>
      <c r="R329">
        <v>491</v>
      </c>
      <c r="S329">
        <v>42.366</v>
      </c>
      <c r="T329">
        <v>2359</v>
      </c>
      <c r="U329">
        <v>203.54400000000001</v>
      </c>
      <c r="X329">
        <v>1169.78</v>
      </c>
      <c r="Y329">
        <v>100.93300000000001</v>
      </c>
      <c r="Z329">
        <v>13430</v>
      </c>
      <c r="AA329">
        <v>6830964</v>
      </c>
      <c r="AB329">
        <v>589.404</v>
      </c>
      <c r="AC329">
        <v>1.159</v>
      </c>
      <c r="AD329">
        <v>29536</v>
      </c>
      <c r="AE329">
        <v>2.548</v>
      </c>
      <c r="AF329">
        <v>7.0999999999999994E-2</v>
      </c>
      <c r="AG329">
        <v>14.1</v>
      </c>
      <c r="AH329" t="s">
        <v>30</v>
      </c>
      <c r="AR329">
        <v>60.19</v>
      </c>
      <c r="AS329">
        <v>11589616</v>
      </c>
      <c r="AT329">
        <v>375.56400000000002</v>
      </c>
      <c r="AU329">
        <v>41.8</v>
      </c>
      <c r="AV329">
        <v>18.571000000000002</v>
      </c>
      <c r="AW329">
        <v>12.849</v>
      </c>
      <c r="AX329">
        <v>42658.576000000001</v>
      </c>
      <c r="AY329">
        <v>0.2</v>
      </c>
      <c r="AZ329">
        <v>114.898</v>
      </c>
      <c r="BA329">
        <v>4.29</v>
      </c>
      <c r="BB329">
        <v>25.1</v>
      </c>
      <c r="BC329">
        <v>31.4</v>
      </c>
      <c r="BE329">
        <v>5.64</v>
      </c>
      <c r="BF329">
        <v>81.63</v>
      </c>
      <c r="BG329">
        <v>0.93100000000000005</v>
      </c>
    </row>
    <row r="330" spans="1:59" x14ac:dyDescent="0.2">
      <c r="A330" t="s">
        <v>0</v>
      </c>
      <c r="B330" t="s">
        <v>1</v>
      </c>
      <c r="C330" t="s">
        <v>2</v>
      </c>
      <c r="D330" t="s">
        <v>332</v>
      </c>
      <c r="E330">
        <v>639734</v>
      </c>
      <c r="F330">
        <v>857</v>
      </c>
      <c r="G330">
        <v>1831.857</v>
      </c>
      <c r="H330">
        <v>19234</v>
      </c>
      <c r="I330">
        <v>34</v>
      </c>
      <c r="J330">
        <v>76.713999999999999</v>
      </c>
      <c r="K330">
        <v>55198.894999999997</v>
      </c>
      <c r="L330">
        <v>73.945999999999998</v>
      </c>
      <c r="M330">
        <v>158.06</v>
      </c>
      <c r="N330">
        <v>1659.5889999999999</v>
      </c>
      <c r="O330">
        <v>2.9340000000000002</v>
      </c>
      <c r="P330">
        <v>6.6189999999999998</v>
      </c>
      <c r="Q330">
        <v>0.87</v>
      </c>
      <c r="R330">
        <v>510</v>
      </c>
      <c r="S330">
        <v>44.005000000000003</v>
      </c>
      <c r="T330">
        <v>2440</v>
      </c>
      <c r="U330">
        <v>210.53299999999999</v>
      </c>
      <c r="Z330">
        <v>29048</v>
      </c>
      <c r="AA330">
        <v>6860012</v>
      </c>
      <c r="AB330">
        <v>591.91</v>
      </c>
      <c r="AC330">
        <v>2.5059999999999998</v>
      </c>
      <c r="AD330">
        <v>29045</v>
      </c>
      <c r="AE330">
        <v>2.5059999999999998</v>
      </c>
      <c r="AF330">
        <v>7.0000000000000007E-2</v>
      </c>
      <c r="AG330">
        <v>14.3</v>
      </c>
      <c r="AH330" t="s">
        <v>30</v>
      </c>
      <c r="AI330">
        <v>298</v>
      </c>
      <c r="AJ330">
        <v>298</v>
      </c>
      <c r="AN330">
        <v>0</v>
      </c>
      <c r="AO330">
        <v>0</v>
      </c>
      <c r="AR330">
        <v>60.19</v>
      </c>
      <c r="AS330">
        <v>11589616</v>
      </c>
      <c r="AT330">
        <v>375.56400000000002</v>
      </c>
      <c r="AU330">
        <v>41.8</v>
      </c>
      <c r="AV330">
        <v>18.571000000000002</v>
      </c>
      <c r="AW330">
        <v>12.849</v>
      </c>
      <c r="AX330">
        <v>42658.576000000001</v>
      </c>
      <c r="AY330">
        <v>0.2</v>
      </c>
      <c r="AZ330">
        <v>114.898</v>
      </c>
      <c r="BA330">
        <v>4.29</v>
      </c>
      <c r="BB330">
        <v>25.1</v>
      </c>
      <c r="BC330">
        <v>31.4</v>
      </c>
      <c r="BE330">
        <v>5.64</v>
      </c>
      <c r="BF330">
        <v>81.63</v>
      </c>
      <c r="BG330">
        <v>0.93100000000000005</v>
      </c>
    </row>
    <row r="331" spans="1:59" x14ac:dyDescent="0.2">
      <c r="A331" t="s">
        <v>0</v>
      </c>
      <c r="B331" t="s">
        <v>1</v>
      </c>
      <c r="C331" t="s">
        <v>2</v>
      </c>
      <c r="D331" t="s">
        <v>333</v>
      </c>
      <c r="E331">
        <v>641411</v>
      </c>
      <c r="F331">
        <v>1677</v>
      </c>
      <c r="G331">
        <v>1757.4290000000001</v>
      </c>
      <c r="H331">
        <v>19361</v>
      </c>
      <c r="I331">
        <v>127</v>
      </c>
      <c r="J331">
        <v>77.143000000000001</v>
      </c>
      <c r="K331">
        <v>55343.593999999997</v>
      </c>
      <c r="L331">
        <v>144.69800000000001</v>
      </c>
      <c r="M331">
        <v>151.63800000000001</v>
      </c>
      <c r="N331">
        <v>1670.547</v>
      </c>
      <c r="O331">
        <v>10.958</v>
      </c>
      <c r="P331">
        <v>6.6559999999999997</v>
      </c>
      <c r="Q331">
        <v>0.88</v>
      </c>
      <c r="R331">
        <v>498</v>
      </c>
      <c r="S331">
        <v>42.969000000000001</v>
      </c>
      <c r="T331">
        <v>2417</v>
      </c>
      <c r="U331">
        <v>208.54900000000001</v>
      </c>
      <c r="Z331">
        <v>41408</v>
      </c>
      <c r="AA331">
        <v>6901420</v>
      </c>
      <c r="AB331">
        <v>595.48299999999995</v>
      </c>
      <c r="AC331">
        <v>3.573</v>
      </c>
      <c r="AD331">
        <v>27556</v>
      </c>
      <c r="AE331">
        <v>2.3780000000000001</v>
      </c>
      <c r="AF331">
        <v>7.1999999999999995E-2</v>
      </c>
      <c r="AG331">
        <v>13.9</v>
      </c>
      <c r="AH331" t="s">
        <v>30</v>
      </c>
      <c r="AI331">
        <v>299</v>
      </c>
      <c r="AJ331">
        <v>299</v>
      </c>
      <c r="AL331">
        <v>1</v>
      </c>
      <c r="AM331">
        <v>1</v>
      </c>
      <c r="AN331">
        <v>0</v>
      </c>
      <c r="AO331">
        <v>0</v>
      </c>
      <c r="AQ331">
        <v>0</v>
      </c>
      <c r="AR331">
        <v>60.19</v>
      </c>
      <c r="AS331">
        <v>11589616</v>
      </c>
      <c r="AT331">
        <v>375.56400000000002</v>
      </c>
      <c r="AU331">
        <v>41.8</v>
      </c>
      <c r="AV331">
        <v>18.571000000000002</v>
      </c>
      <c r="AW331">
        <v>12.849</v>
      </c>
      <c r="AX331">
        <v>42658.576000000001</v>
      </c>
      <c r="AY331">
        <v>0.2</v>
      </c>
      <c r="AZ331">
        <v>114.898</v>
      </c>
      <c r="BA331">
        <v>4.29</v>
      </c>
      <c r="BB331">
        <v>25.1</v>
      </c>
      <c r="BC331">
        <v>31.4</v>
      </c>
      <c r="BE331">
        <v>5.64</v>
      </c>
      <c r="BF331">
        <v>81.63</v>
      </c>
      <c r="BG331">
        <v>0.93100000000000005</v>
      </c>
    </row>
    <row r="332" spans="1:59" x14ac:dyDescent="0.2">
      <c r="A332" t="s">
        <v>0</v>
      </c>
      <c r="B332" t="s">
        <v>1</v>
      </c>
      <c r="C332" t="s">
        <v>2</v>
      </c>
      <c r="D332" t="s">
        <v>334</v>
      </c>
      <c r="E332">
        <v>644242</v>
      </c>
      <c r="F332">
        <v>2831</v>
      </c>
      <c r="G332">
        <v>1703</v>
      </c>
      <c r="H332">
        <v>19441</v>
      </c>
      <c r="I332">
        <v>80</v>
      </c>
      <c r="J332">
        <v>71.713999999999999</v>
      </c>
      <c r="K332">
        <v>55587.864000000001</v>
      </c>
      <c r="L332">
        <v>244.27</v>
      </c>
      <c r="M332">
        <v>146.94200000000001</v>
      </c>
      <c r="N332">
        <v>1677.45</v>
      </c>
      <c r="O332">
        <v>6.9029999999999996</v>
      </c>
      <c r="P332">
        <v>6.1879999999999997</v>
      </c>
      <c r="Q332">
        <v>0.89</v>
      </c>
      <c r="R332">
        <v>496</v>
      </c>
      <c r="S332">
        <v>42.796999999999997</v>
      </c>
      <c r="T332">
        <v>2333</v>
      </c>
      <c r="U332">
        <v>201.30099999999999</v>
      </c>
      <c r="Z332">
        <v>32677</v>
      </c>
      <c r="AA332">
        <v>6934097</v>
      </c>
      <c r="AB332">
        <v>598.303</v>
      </c>
      <c r="AC332">
        <v>2.82</v>
      </c>
      <c r="AD332">
        <v>26338</v>
      </c>
      <c r="AE332">
        <v>2.2730000000000001</v>
      </c>
      <c r="AF332">
        <v>7.2999999999999995E-2</v>
      </c>
      <c r="AG332">
        <v>13.7</v>
      </c>
      <c r="AH332" t="s">
        <v>30</v>
      </c>
      <c r="AI332">
        <v>776</v>
      </c>
      <c r="AJ332">
        <v>776</v>
      </c>
      <c r="AL332">
        <v>477</v>
      </c>
      <c r="AM332">
        <v>239</v>
      </c>
      <c r="AN332">
        <v>0.01</v>
      </c>
      <c r="AO332">
        <v>0.01</v>
      </c>
      <c r="AQ332">
        <v>21</v>
      </c>
      <c r="AR332">
        <v>60.19</v>
      </c>
      <c r="AS332">
        <v>11589616</v>
      </c>
      <c r="AT332">
        <v>375.56400000000002</v>
      </c>
      <c r="AU332">
        <v>41.8</v>
      </c>
      <c r="AV332">
        <v>18.571000000000002</v>
      </c>
      <c r="AW332">
        <v>12.849</v>
      </c>
      <c r="AX332">
        <v>42658.576000000001</v>
      </c>
      <c r="AY332">
        <v>0.2</v>
      </c>
      <c r="AZ332">
        <v>114.898</v>
      </c>
      <c r="BA332">
        <v>4.29</v>
      </c>
      <c r="BB332">
        <v>25.1</v>
      </c>
      <c r="BC332">
        <v>31.4</v>
      </c>
      <c r="BE332">
        <v>5.64</v>
      </c>
      <c r="BF332">
        <v>81.63</v>
      </c>
      <c r="BG332">
        <v>0.93100000000000005</v>
      </c>
    </row>
    <row r="333" spans="1:59" x14ac:dyDescent="0.2">
      <c r="A333" t="s">
        <v>0</v>
      </c>
      <c r="B333" t="s">
        <v>1</v>
      </c>
      <c r="C333" t="s">
        <v>2</v>
      </c>
      <c r="D333" t="s">
        <v>335</v>
      </c>
      <c r="E333">
        <v>646496</v>
      </c>
      <c r="F333">
        <v>2254</v>
      </c>
      <c r="G333">
        <v>1656</v>
      </c>
      <c r="H333">
        <v>19528</v>
      </c>
      <c r="I333">
        <v>87</v>
      </c>
      <c r="J333">
        <v>70</v>
      </c>
      <c r="K333">
        <v>55782.349000000002</v>
      </c>
      <c r="L333">
        <v>194.48400000000001</v>
      </c>
      <c r="M333">
        <v>142.887</v>
      </c>
      <c r="N333">
        <v>1684.9570000000001</v>
      </c>
      <c r="O333">
        <v>7.5069999999999997</v>
      </c>
      <c r="P333">
        <v>6.04</v>
      </c>
      <c r="Q333">
        <v>0.9</v>
      </c>
      <c r="R333">
        <v>494</v>
      </c>
      <c r="S333">
        <v>42.624000000000002</v>
      </c>
      <c r="T333">
        <v>2187</v>
      </c>
      <c r="U333">
        <v>188.703</v>
      </c>
      <c r="Z333">
        <v>30510</v>
      </c>
      <c r="AA333">
        <v>6964607</v>
      </c>
      <c r="AB333">
        <v>600.93499999999995</v>
      </c>
      <c r="AC333">
        <v>2.633</v>
      </c>
      <c r="AD333">
        <v>25427</v>
      </c>
      <c r="AE333">
        <v>2.194</v>
      </c>
      <c r="AF333">
        <v>7.1999999999999995E-2</v>
      </c>
      <c r="AG333">
        <v>13.9</v>
      </c>
      <c r="AH333" t="s">
        <v>30</v>
      </c>
      <c r="AI333">
        <v>786</v>
      </c>
      <c r="AJ333">
        <v>786</v>
      </c>
      <c r="AL333">
        <v>10</v>
      </c>
      <c r="AM333">
        <v>163</v>
      </c>
      <c r="AN333">
        <v>0.01</v>
      </c>
      <c r="AO333">
        <v>0.01</v>
      </c>
      <c r="AQ333">
        <v>14</v>
      </c>
      <c r="AR333">
        <v>60.19</v>
      </c>
      <c r="AS333">
        <v>11589616</v>
      </c>
      <c r="AT333">
        <v>375.56400000000002</v>
      </c>
      <c r="AU333">
        <v>41.8</v>
      </c>
      <c r="AV333">
        <v>18.571000000000002</v>
      </c>
      <c r="AW333">
        <v>12.849</v>
      </c>
      <c r="AX333">
        <v>42658.576000000001</v>
      </c>
      <c r="AY333">
        <v>0.2</v>
      </c>
      <c r="AZ333">
        <v>114.898</v>
      </c>
      <c r="BA333">
        <v>4.29</v>
      </c>
      <c r="BB333">
        <v>25.1</v>
      </c>
      <c r="BC333">
        <v>31.4</v>
      </c>
      <c r="BE333">
        <v>5.64</v>
      </c>
      <c r="BF333">
        <v>81.63</v>
      </c>
      <c r="BG333">
        <v>0.93100000000000005</v>
      </c>
    </row>
    <row r="334" spans="1:59" x14ac:dyDescent="0.2">
      <c r="A334" t="s">
        <v>0</v>
      </c>
      <c r="B334" t="s">
        <v>1</v>
      </c>
      <c r="C334" t="s">
        <v>2</v>
      </c>
      <c r="D334" t="s">
        <v>336</v>
      </c>
      <c r="E334">
        <v>648289</v>
      </c>
      <c r="F334">
        <v>1793</v>
      </c>
      <c r="G334">
        <v>1577.5709999999999</v>
      </c>
      <c r="H334">
        <v>19581</v>
      </c>
      <c r="I334">
        <v>53</v>
      </c>
      <c r="J334">
        <v>70.286000000000001</v>
      </c>
      <c r="K334">
        <v>55937.055999999997</v>
      </c>
      <c r="L334">
        <v>154.70699999999999</v>
      </c>
      <c r="M334">
        <v>136.119</v>
      </c>
      <c r="N334">
        <v>1689.53</v>
      </c>
      <c r="O334">
        <v>4.5730000000000004</v>
      </c>
      <c r="P334">
        <v>6.0650000000000004</v>
      </c>
      <c r="Q334">
        <v>0.91</v>
      </c>
      <c r="R334">
        <v>489</v>
      </c>
      <c r="S334">
        <v>42.192999999999998</v>
      </c>
      <c r="T334">
        <v>2081</v>
      </c>
      <c r="U334">
        <v>179.55699999999999</v>
      </c>
      <c r="Z334">
        <v>11933</v>
      </c>
      <c r="AA334">
        <v>6976540</v>
      </c>
      <c r="AB334">
        <v>601.96500000000003</v>
      </c>
      <c r="AC334">
        <v>1.03</v>
      </c>
      <c r="AD334">
        <v>25266</v>
      </c>
      <c r="AE334">
        <v>2.1800000000000002</v>
      </c>
      <c r="AF334">
        <v>7.2999999999999995E-2</v>
      </c>
      <c r="AG334">
        <v>13.7</v>
      </c>
      <c r="AH334" t="s">
        <v>30</v>
      </c>
      <c r="AI334">
        <v>794</v>
      </c>
      <c r="AJ334">
        <v>794</v>
      </c>
      <c r="AL334">
        <v>8</v>
      </c>
      <c r="AM334">
        <v>124</v>
      </c>
      <c r="AN334">
        <v>0.01</v>
      </c>
      <c r="AO334">
        <v>0.01</v>
      </c>
      <c r="AQ334">
        <v>11</v>
      </c>
      <c r="AR334">
        <v>60.19</v>
      </c>
      <c r="AS334">
        <v>11589616</v>
      </c>
      <c r="AT334">
        <v>375.56400000000002</v>
      </c>
      <c r="AU334">
        <v>41.8</v>
      </c>
      <c r="AV334">
        <v>18.571000000000002</v>
      </c>
      <c r="AW334">
        <v>12.849</v>
      </c>
      <c r="AX334">
        <v>42658.576000000001</v>
      </c>
      <c r="AY334">
        <v>0.2</v>
      </c>
      <c r="AZ334">
        <v>114.898</v>
      </c>
      <c r="BA334">
        <v>4.29</v>
      </c>
      <c r="BB334">
        <v>25.1</v>
      </c>
      <c r="BC334">
        <v>31.4</v>
      </c>
      <c r="BE334">
        <v>5.64</v>
      </c>
      <c r="BF334">
        <v>81.63</v>
      </c>
      <c r="BG334">
        <v>0.93100000000000005</v>
      </c>
    </row>
    <row r="335" spans="1:59" x14ac:dyDescent="0.2">
      <c r="A335" t="s">
        <v>0</v>
      </c>
      <c r="B335" t="s">
        <v>1</v>
      </c>
      <c r="C335" t="s">
        <v>2</v>
      </c>
      <c r="D335" t="s">
        <v>337</v>
      </c>
      <c r="E335">
        <v>649169</v>
      </c>
      <c r="F335">
        <v>880</v>
      </c>
      <c r="G335">
        <v>1591.2860000000001</v>
      </c>
      <c r="H335">
        <v>19644</v>
      </c>
      <c r="I335">
        <v>63</v>
      </c>
      <c r="J335">
        <v>69.429000000000002</v>
      </c>
      <c r="K335">
        <v>56012.985999999997</v>
      </c>
      <c r="L335">
        <v>75.930000000000007</v>
      </c>
      <c r="M335">
        <v>137.303</v>
      </c>
      <c r="N335">
        <v>1694.9659999999999</v>
      </c>
      <c r="O335">
        <v>5.4359999999999999</v>
      </c>
      <c r="P335">
        <v>5.9909999999999997</v>
      </c>
      <c r="Q335">
        <v>0.92</v>
      </c>
      <c r="R335">
        <v>481</v>
      </c>
      <c r="S335">
        <v>41.503</v>
      </c>
      <c r="T335">
        <v>2122</v>
      </c>
      <c r="U335">
        <v>183.095</v>
      </c>
      <c r="Z335">
        <v>18577</v>
      </c>
      <c r="AA335">
        <v>6995117</v>
      </c>
      <c r="AB335">
        <v>603.56799999999998</v>
      </c>
      <c r="AC335">
        <v>1.603</v>
      </c>
      <c r="AD335">
        <v>25369</v>
      </c>
      <c r="AE335">
        <v>2.1890000000000001</v>
      </c>
      <c r="AF335">
        <v>7.1999999999999995E-2</v>
      </c>
      <c r="AG335">
        <v>13.9</v>
      </c>
      <c r="AH335" t="s">
        <v>30</v>
      </c>
      <c r="AM335">
        <v>99</v>
      </c>
      <c r="AQ335">
        <v>9</v>
      </c>
      <c r="AR335">
        <v>60.19</v>
      </c>
      <c r="AS335">
        <v>11589616</v>
      </c>
      <c r="AT335">
        <v>375.56400000000002</v>
      </c>
      <c r="AU335">
        <v>41.8</v>
      </c>
      <c r="AV335">
        <v>18.571000000000002</v>
      </c>
      <c r="AW335">
        <v>12.849</v>
      </c>
      <c r="AX335">
        <v>42658.576000000001</v>
      </c>
      <c r="AY335">
        <v>0.2</v>
      </c>
      <c r="AZ335">
        <v>114.898</v>
      </c>
      <c r="BA335">
        <v>4.29</v>
      </c>
      <c r="BB335">
        <v>25.1</v>
      </c>
      <c r="BC335">
        <v>31.4</v>
      </c>
      <c r="BE335">
        <v>5.64</v>
      </c>
      <c r="BF335">
        <v>81.63</v>
      </c>
      <c r="BG335">
        <v>0.93100000000000005</v>
      </c>
    </row>
    <row r="336" spans="1:59" x14ac:dyDescent="0.2">
      <c r="A336" t="s">
        <v>0</v>
      </c>
      <c r="B336" t="s">
        <v>1</v>
      </c>
      <c r="C336" t="s">
        <v>2</v>
      </c>
      <c r="D336" t="s">
        <v>338</v>
      </c>
      <c r="E336">
        <v>650011</v>
      </c>
      <c r="F336">
        <v>842</v>
      </c>
      <c r="G336">
        <v>1590.5709999999999</v>
      </c>
      <c r="H336">
        <v>19701</v>
      </c>
      <c r="I336">
        <v>57</v>
      </c>
      <c r="J336">
        <v>71.570999999999998</v>
      </c>
      <c r="K336">
        <v>56085.637000000002</v>
      </c>
      <c r="L336">
        <v>72.650999999999996</v>
      </c>
      <c r="M336">
        <v>137.24100000000001</v>
      </c>
      <c r="N336">
        <v>1699.884</v>
      </c>
      <c r="O336">
        <v>4.9180000000000001</v>
      </c>
      <c r="P336">
        <v>6.1749999999999998</v>
      </c>
      <c r="Q336">
        <v>0.94</v>
      </c>
      <c r="R336">
        <v>468</v>
      </c>
      <c r="S336">
        <v>40.381</v>
      </c>
      <c r="T336">
        <v>2185</v>
      </c>
      <c r="U336">
        <v>188.53100000000001</v>
      </c>
      <c r="X336">
        <v>1065.174</v>
      </c>
      <c r="Y336">
        <v>91.908000000000001</v>
      </c>
      <c r="Z336">
        <v>17637</v>
      </c>
      <c r="AA336">
        <v>7012754</v>
      </c>
      <c r="AB336">
        <v>605.08900000000006</v>
      </c>
      <c r="AC336">
        <v>1.522</v>
      </c>
      <c r="AD336">
        <v>25970</v>
      </c>
      <c r="AE336">
        <v>2.2410000000000001</v>
      </c>
      <c r="AF336">
        <v>7.0999999999999994E-2</v>
      </c>
      <c r="AG336">
        <v>14.1</v>
      </c>
      <c r="AH336" t="s">
        <v>30</v>
      </c>
      <c r="AM336">
        <v>83</v>
      </c>
      <c r="AQ336">
        <v>7</v>
      </c>
      <c r="AR336">
        <v>60.19</v>
      </c>
      <c r="AS336">
        <v>11589616</v>
      </c>
      <c r="AT336">
        <v>375.56400000000002</v>
      </c>
      <c r="AU336">
        <v>41.8</v>
      </c>
      <c r="AV336">
        <v>18.571000000000002</v>
      </c>
      <c r="AW336">
        <v>12.849</v>
      </c>
      <c r="AX336">
        <v>42658.576000000001</v>
      </c>
      <c r="AY336">
        <v>0.2</v>
      </c>
      <c r="AZ336">
        <v>114.898</v>
      </c>
      <c r="BA336">
        <v>4.29</v>
      </c>
      <c r="BB336">
        <v>25.1</v>
      </c>
      <c r="BC336">
        <v>31.4</v>
      </c>
      <c r="BE336">
        <v>5.64</v>
      </c>
      <c r="BF336">
        <v>81.63</v>
      </c>
      <c r="BG336">
        <v>0.93100000000000005</v>
      </c>
    </row>
    <row r="337" spans="1:59" x14ac:dyDescent="0.2">
      <c r="A337" t="s">
        <v>0</v>
      </c>
      <c r="B337" t="s">
        <v>1</v>
      </c>
      <c r="C337" t="s">
        <v>2</v>
      </c>
      <c r="D337" t="s">
        <v>339</v>
      </c>
      <c r="E337">
        <v>650887</v>
      </c>
      <c r="F337">
        <v>876</v>
      </c>
      <c r="G337">
        <v>1593.2860000000001</v>
      </c>
      <c r="H337">
        <v>19750</v>
      </c>
      <c r="I337">
        <v>49</v>
      </c>
      <c r="J337">
        <v>73.713999999999999</v>
      </c>
      <c r="K337">
        <v>56161.222000000002</v>
      </c>
      <c r="L337">
        <v>75.584999999999994</v>
      </c>
      <c r="M337">
        <v>137.47499999999999</v>
      </c>
      <c r="N337">
        <v>1704.1120000000001</v>
      </c>
      <c r="O337">
        <v>4.2279999999999998</v>
      </c>
      <c r="P337">
        <v>6.36</v>
      </c>
      <c r="Q337">
        <v>0.98</v>
      </c>
      <c r="R337">
        <v>464</v>
      </c>
      <c r="S337">
        <v>40.036000000000001</v>
      </c>
      <c r="T337">
        <v>2226</v>
      </c>
      <c r="U337">
        <v>192.06800000000001</v>
      </c>
      <c r="Z337">
        <v>40231</v>
      </c>
      <c r="AA337">
        <v>7052985</v>
      </c>
      <c r="AB337">
        <v>608.56100000000004</v>
      </c>
      <c r="AC337">
        <v>3.4710000000000001</v>
      </c>
      <c r="AD337">
        <v>27568</v>
      </c>
      <c r="AE337">
        <v>2.379</v>
      </c>
      <c r="AF337">
        <v>6.7000000000000004E-2</v>
      </c>
      <c r="AG337">
        <v>14.9</v>
      </c>
      <c r="AH337" t="s">
        <v>30</v>
      </c>
      <c r="AI337">
        <v>796</v>
      </c>
      <c r="AJ337">
        <v>796</v>
      </c>
      <c r="AM337">
        <v>71</v>
      </c>
      <c r="AN337">
        <v>0.01</v>
      </c>
      <c r="AO337">
        <v>0.01</v>
      </c>
      <c r="AQ337">
        <v>6</v>
      </c>
      <c r="AR337">
        <v>60.19</v>
      </c>
      <c r="AS337">
        <v>11589616</v>
      </c>
      <c r="AT337">
        <v>375.56400000000002</v>
      </c>
      <c r="AU337">
        <v>41.8</v>
      </c>
      <c r="AV337">
        <v>18.571000000000002</v>
      </c>
      <c r="AW337">
        <v>12.849</v>
      </c>
      <c r="AX337">
        <v>42658.576000000001</v>
      </c>
      <c r="AY337">
        <v>0.2</v>
      </c>
      <c r="AZ337">
        <v>114.898</v>
      </c>
      <c r="BA337">
        <v>4.29</v>
      </c>
      <c r="BB337">
        <v>25.1</v>
      </c>
      <c r="BC337">
        <v>31.4</v>
      </c>
      <c r="BE337">
        <v>5.64</v>
      </c>
      <c r="BF337">
        <v>81.63</v>
      </c>
      <c r="BG337">
        <v>0.93100000000000005</v>
      </c>
    </row>
    <row r="338" spans="1:59" x14ac:dyDescent="0.2">
      <c r="A338" t="s">
        <v>0</v>
      </c>
      <c r="B338" t="s">
        <v>1</v>
      </c>
      <c r="C338" t="s">
        <v>2</v>
      </c>
      <c r="D338" t="s">
        <v>340</v>
      </c>
      <c r="E338">
        <v>652735</v>
      </c>
      <c r="F338">
        <v>1848</v>
      </c>
      <c r="G338">
        <v>1617.7139999999999</v>
      </c>
      <c r="H338">
        <v>19827</v>
      </c>
      <c r="I338">
        <v>77</v>
      </c>
      <c r="J338">
        <v>66.570999999999998</v>
      </c>
      <c r="K338">
        <v>56320.675000000003</v>
      </c>
      <c r="L338">
        <v>159.453</v>
      </c>
      <c r="M338">
        <v>139.583</v>
      </c>
      <c r="N338">
        <v>1710.7560000000001</v>
      </c>
      <c r="O338">
        <v>6.6440000000000001</v>
      </c>
      <c r="P338">
        <v>5.7439999999999998</v>
      </c>
      <c r="Q338">
        <v>1.01</v>
      </c>
      <c r="R338">
        <v>430</v>
      </c>
      <c r="S338">
        <v>37.101999999999997</v>
      </c>
      <c r="T338">
        <v>2130</v>
      </c>
      <c r="U338">
        <v>183.785</v>
      </c>
      <c r="Z338">
        <v>60064</v>
      </c>
      <c r="AA338">
        <v>7113049</v>
      </c>
      <c r="AB338">
        <v>613.74300000000005</v>
      </c>
      <c r="AC338">
        <v>5.1829999999999998</v>
      </c>
      <c r="AD338">
        <v>30233</v>
      </c>
      <c r="AE338">
        <v>2.609</v>
      </c>
      <c r="AF338">
        <v>6.2E-2</v>
      </c>
      <c r="AG338">
        <v>16.100000000000001</v>
      </c>
      <c r="AH338" t="s">
        <v>30</v>
      </c>
      <c r="AI338">
        <v>2499</v>
      </c>
      <c r="AJ338">
        <v>2499</v>
      </c>
      <c r="AL338">
        <v>1703</v>
      </c>
      <c r="AM338">
        <v>314</v>
      </c>
      <c r="AN338">
        <v>0.02</v>
      </c>
      <c r="AO338">
        <v>0.02</v>
      </c>
      <c r="AQ338">
        <v>27</v>
      </c>
      <c r="AR338">
        <v>60.19</v>
      </c>
      <c r="AS338">
        <v>11589616</v>
      </c>
      <c r="AT338">
        <v>375.56400000000002</v>
      </c>
      <c r="AU338">
        <v>41.8</v>
      </c>
      <c r="AV338">
        <v>18.571000000000002</v>
      </c>
      <c r="AW338">
        <v>12.849</v>
      </c>
      <c r="AX338">
        <v>42658.576000000001</v>
      </c>
      <c r="AY338">
        <v>0.2</v>
      </c>
      <c r="AZ338">
        <v>114.898</v>
      </c>
      <c r="BA338">
        <v>4.29</v>
      </c>
      <c r="BB338">
        <v>25.1</v>
      </c>
      <c r="BC338">
        <v>31.4</v>
      </c>
      <c r="BE338">
        <v>5.64</v>
      </c>
      <c r="BF338">
        <v>81.63</v>
      </c>
      <c r="BG338">
        <v>0.93100000000000005</v>
      </c>
    </row>
    <row r="339" spans="1:59" x14ac:dyDescent="0.2">
      <c r="A339" t="s">
        <v>0</v>
      </c>
      <c r="B339" t="s">
        <v>1</v>
      </c>
      <c r="C339" t="s">
        <v>2</v>
      </c>
      <c r="D339" t="s">
        <v>341</v>
      </c>
      <c r="E339">
        <v>655732</v>
      </c>
      <c r="F339">
        <v>2997</v>
      </c>
      <c r="G339">
        <v>1641.4290000000001</v>
      </c>
      <c r="H339">
        <v>19883</v>
      </c>
      <c r="I339">
        <v>56</v>
      </c>
      <c r="J339">
        <v>63.143000000000001</v>
      </c>
      <c r="K339">
        <v>56579.269</v>
      </c>
      <c r="L339">
        <v>258.59399999999999</v>
      </c>
      <c r="M339">
        <v>141.62899999999999</v>
      </c>
      <c r="N339">
        <v>1715.587</v>
      </c>
      <c r="O339">
        <v>4.8319999999999999</v>
      </c>
      <c r="P339">
        <v>5.4480000000000004</v>
      </c>
      <c r="Q339">
        <v>1.04</v>
      </c>
      <c r="R339">
        <v>404</v>
      </c>
      <c r="S339">
        <v>34.859000000000002</v>
      </c>
      <c r="T339">
        <v>2076</v>
      </c>
      <c r="U339">
        <v>179.126</v>
      </c>
      <c r="Z339">
        <v>55217</v>
      </c>
      <c r="AA339">
        <v>7168266</v>
      </c>
      <c r="AB339">
        <v>618.50800000000004</v>
      </c>
      <c r="AC339">
        <v>4.7640000000000002</v>
      </c>
      <c r="AD339">
        <v>33453</v>
      </c>
      <c r="AE339">
        <v>2.8860000000000001</v>
      </c>
      <c r="AF339">
        <v>5.8999999999999997E-2</v>
      </c>
      <c r="AG339">
        <v>16.899999999999999</v>
      </c>
      <c r="AH339" t="s">
        <v>30</v>
      </c>
      <c r="AI339">
        <v>6384</v>
      </c>
      <c r="AJ339">
        <v>6384</v>
      </c>
      <c r="AL339">
        <v>3885</v>
      </c>
      <c r="AM339">
        <v>801</v>
      </c>
      <c r="AN339">
        <v>0.06</v>
      </c>
      <c r="AO339">
        <v>0.06</v>
      </c>
      <c r="AQ339">
        <v>69</v>
      </c>
      <c r="AR339">
        <v>60.19</v>
      </c>
      <c r="AS339">
        <v>11589616</v>
      </c>
      <c r="AT339">
        <v>375.56400000000002</v>
      </c>
      <c r="AU339">
        <v>41.8</v>
      </c>
      <c r="AV339">
        <v>18.571000000000002</v>
      </c>
      <c r="AW339">
        <v>12.849</v>
      </c>
      <c r="AX339">
        <v>42658.576000000001</v>
      </c>
      <c r="AY339">
        <v>0.2</v>
      </c>
      <c r="AZ339">
        <v>114.898</v>
      </c>
      <c r="BA339">
        <v>4.29</v>
      </c>
      <c r="BB339">
        <v>25.1</v>
      </c>
      <c r="BC339">
        <v>31.4</v>
      </c>
      <c r="BE339">
        <v>5.64</v>
      </c>
      <c r="BF339">
        <v>81.63</v>
      </c>
      <c r="BG339">
        <v>0.93100000000000005</v>
      </c>
    </row>
    <row r="340" spans="1:59" x14ac:dyDescent="0.2">
      <c r="A340" t="s">
        <v>0</v>
      </c>
      <c r="B340" t="s">
        <v>1</v>
      </c>
      <c r="C340" t="s">
        <v>2</v>
      </c>
      <c r="D340" t="s">
        <v>342</v>
      </c>
      <c r="E340">
        <v>658655</v>
      </c>
      <c r="F340">
        <v>2923</v>
      </c>
      <c r="G340">
        <v>1737</v>
      </c>
      <c r="H340">
        <v>19936</v>
      </c>
      <c r="I340">
        <v>53</v>
      </c>
      <c r="J340">
        <v>58.286000000000001</v>
      </c>
      <c r="K340">
        <v>56831.476999999999</v>
      </c>
      <c r="L340">
        <v>252.209</v>
      </c>
      <c r="M340">
        <v>149.876</v>
      </c>
      <c r="N340">
        <v>1720.1610000000001</v>
      </c>
      <c r="O340">
        <v>4.5730000000000004</v>
      </c>
      <c r="P340">
        <v>5.0289999999999999</v>
      </c>
      <c r="Q340">
        <v>1.05</v>
      </c>
      <c r="R340">
        <v>381</v>
      </c>
      <c r="S340">
        <v>32.874000000000002</v>
      </c>
      <c r="T340">
        <v>2018</v>
      </c>
      <c r="U340">
        <v>174.12100000000001</v>
      </c>
      <c r="Z340">
        <v>44355</v>
      </c>
      <c r="AA340">
        <v>7212621</v>
      </c>
      <c r="AB340">
        <v>622.33500000000004</v>
      </c>
      <c r="AC340">
        <v>3.827</v>
      </c>
      <c r="AD340">
        <v>35431</v>
      </c>
      <c r="AE340">
        <v>3.0569999999999999</v>
      </c>
      <c r="AF340">
        <v>5.7000000000000002E-2</v>
      </c>
      <c r="AG340">
        <v>17.5</v>
      </c>
      <c r="AH340" t="s">
        <v>30</v>
      </c>
      <c r="AI340">
        <v>14566</v>
      </c>
      <c r="AJ340">
        <v>14566</v>
      </c>
      <c r="AL340">
        <v>8182</v>
      </c>
      <c r="AM340">
        <v>1969</v>
      </c>
      <c r="AN340">
        <v>0.13</v>
      </c>
      <c r="AO340">
        <v>0.13</v>
      </c>
      <c r="AQ340">
        <v>170</v>
      </c>
      <c r="AR340">
        <v>60.19</v>
      </c>
      <c r="AS340">
        <v>11589616</v>
      </c>
      <c r="AT340">
        <v>375.56400000000002</v>
      </c>
      <c r="AU340">
        <v>41.8</v>
      </c>
      <c r="AV340">
        <v>18.571000000000002</v>
      </c>
      <c r="AW340">
        <v>12.849</v>
      </c>
      <c r="AX340">
        <v>42658.576000000001</v>
      </c>
      <c r="AY340">
        <v>0.2</v>
      </c>
      <c r="AZ340">
        <v>114.898</v>
      </c>
      <c r="BA340">
        <v>4.29</v>
      </c>
      <c r="BB340">
        <v>25.1</v>
      </c>
      <c r="BC340">
        <v>31.4</v>
      </c>
      <c r="BE340">
        <v>5.64</v>
      </c>
      <c r="BF340">
        <v>81.63</v>
      </c>
      <c r="BG340">
        <v>0.93100000000000005</v>
      </c>
    </row>
    <row r="341" spans="1:59" x14ac:dyDescent="0.2">
      <c r="A341" t="s">
        <v>0</v>
      </c>
      <c r="B341" t="s">
        <v>1</v>
      </c>
      <c r="C341" t="s">
        <v>2</v>
      </c>
      <c r="D341" t="s">
        <v>343</v>
      </c>
      <c r="E341">
        <v>660703</v>
      </c>
      <c r="F341">
        <v>2048</v>
      </c>
      <c r="G341">
        <v>1773.4290000000001</v>
      </c>
      <c r="H341">
        <v>19992</v>
      </c>
      <c r="I341">
        <v>56</v>
      </c>
      <c r="J341">
        <v>58.713999999999999</v>
      </c>
      <c r="K341">
        <v>57008.186999999998</v>
      </c>
      <c r="L341">
        <v>176.71</v>
      </c>
      <c r="M341">
        <v>153.01900000000001</v>
      </c>
      <c r="N341">
        <v>1724.992</v>
      </c>
      <c r="O341">
        <v>4.8319999999999999</v>
      </c>
      <c r="P341">
        <v>5.0659999999999998</v>
      </c>
      <c r="Q341">
        <v>1.05</v>
      </c>
      <c r="R341">
        <v>377</v>
      </c>
      <c r="S341">
        <v>32.529000000000003</v>
      </c>
      <c r="T341">
        <v>1996</v>
      </c>
      <c r="U341">
        <v>172.22300000000001</v>
      </c>
      <c r="Z341">
        <v>46443</v>
      </c>
      <c r="AA341">
        <v>7259064</v>
      </c>
      <c r="AB341">
        <v>626.34199999999998</v>
      </c>
      <c r="AC341">
        <v>4.0069999999999997</v>
      </c>
      <c r="AD341">
        <v>40361</v>
      </c>
      <c r="AE341">
        <v>3.4830000000000001</v>
      </c>
      <c r="AF341">
        <v>5.5E-2</v>
      </c>
      <c r="AG341">
        <v>18.2</v>
      </c>
      <c r="AH341" t="s">
        <v>30</v>
      </c>
      <c r="AI341">
        <v>23806</v>
      </c>
      <c r="AJ341">
        <v>23806</v>
      </c>
      <c r="AL341">
        <v>9240</v>
      </c>
      <c r="AM341">
        <v>3287</v>
      </c>
      <c r="AN341">
        <v>0.21</v>
      </c>
      <c r="AO341">
        <v>0.21</v>
      </c>
      <c r="AQ341">
        <v>284</v>
      </c>
      <c r="AR341">
        <v>60.19</v>
      </c>
      <c r="AS341">
        <v>11589616</v>
      </c>
      <c r="AT341">
        <v>375.56400000000002</v>
      </c>
      <c r="AU341">
        <v>41.8</v>
      </c>
      <c r="AV341">
        <v>18.571000000000002</v>
      </c>
      <c r="AW341">
        <v>12.849</v>
      </c>
      <c r="AX341">
        <v>42658.576000000001</v>
      </c>
      <c r="AY341">
        <v>0.2</v>
      </c>
      <c r="AZ341">
        <v>114.898</v>
      </c>
      <c r="BA341">
        <v>4.29</v>
      </c>
      <c r="BB341">
        <v>25.1</v>
      </c>
      <c r="BC341">
        <v>31.4</v>
      </c>
      <c r="BE341">
        <v>5.64</v>
      </c>
      <c r="BF341">
        <v>81.63</v>
      </c>
      <c r="BG341">
        <v>0.93100000000000005</v>
      </c>
    </row>
    <row r="342" spans="1:59" x14ac:dyDescent="0.2">
      <c r="A342" t="s">
        <v>0</v>
      </c>
      <c r="B342" t="s">
        <v>1</v>
      </c>
      <c r="C342" t="s">
        <v>2</v>
      </c>
      <c r="D342" t="s">
        <v>344</v>
      </c>
      <c r="E342">
        <v>662694</v>
      </c>
      <c r="F342">
        <v>1991</v>
      </c>
      <c r="G342">
        <v>1932.143</v>
      </c>
      <c r="H342">
        <v>20038</v>
      </c>
      <c r="I342">
        <v>46</v>
      </c>
      <c r="J342">
        <v>56.286000000000001</v>
      </c>
      <c r="K342">
        <v>57179.978999999999</v>
      </c>
      <c r="L342">
        <v>171.792</v>
      </c>
      <c r="M342">
        <v>166.71299999999999</v>
      </c>
      <c r="N342">
        <v>1728.962</v>
      </c>
      <c r="O342">
        <v>3.9689999999999999</v>
      </c>
      <c r="P342">
        <v>4.8570000000000002</v>
      </c>
      <c r="Q342">
        <v>1.05</v>
      </c>
      <c r="R342">
        <v>379</v>
      </c>
      <c r="S342">
        <v>32.701999999999998</v>
      </c>
      <c r="T342">
        <v>1927</v>
      </c>
      <c r="U342">
        <v>166.27</v>
      </c>
      <c r="Z342">
        <v>38230</v>
      </c>
      <c r="AA342">
        <v>7297294</v>
      </c>
      <c r="AB342">
        <v>629.64099999999996</v>
      </c>
      <c r="AC342">
        <v>3.2989999999999999</v>
      </c>
      <c r="AD342">
        <v>43168</v>
      </c>
      <c r="AE342">
        <v>3.7250000000000001</v>
      </c>
      <c r="AF342">
        <v>5.3999999999999999E-2</v>
      </c>
      <c r="AG342">
        <v>18.5</v>
      </c>
      <c r="AH342" t="s">
        <v>30</v>
      </c>
      <c r="AI342">
        <v>27012</v>
      </c>
      <c r="AJ342">
        <v>27012</v>
      </c>
      <c r="AL342">
        <v>3206</v>
      </c>
      <c r="AM342">
        <v>3745</v>
      </c>
      <c r="AN342">
        <v>0.23</v>
      </c>
      <c r="AO342">
        <v>0.23</v>
      </c>
      <c r="AQ342">
        <v>323</v>
      </c>
      <c r="AR342">
        <v>60.19</v>
      </c>
      <c r="AS342">
        <v>11589616</v>
      </c>
      <c r="AT342">
        <v>375.56400000000002</v>
      </c>
      <c r="AU342">
        <v>41.8</v>
      </c>
      <c r="AV342">
        <v>18.571000000000002</v>
      </c>
      <c r="AW342">
        <v>12.849</v>
      </c>
      <c r="AX342">
        <v>42658.576000000001</v>
      </c>
      <c r="AY342">
        <v>0.2</v>
      </c>
      <c r="AZ342">
        <v>114.898</v>
      </c>
      <c r="BA342">
        <v>4.29</v>
      </c>
      <c r="BB342">
        <v>25.1</v>
      </c>
      <c r="BC342">
        <v>31.4</v>
      </c>
      <c r="BE342">
        <v>5.64</v>
      </c>
      <c r="BF342">
        <v>81.63</v>
      </c>
      <c r="BG342">
        <v>0.93100000000000005</v>
      </c>
    </row>
    <row r="343" spans="1:59" x14ac:dyDescent="0.2">
      <c r="A343" t="s">
        <v>0</v>
      </c>
      <c r="B343" t="s">
        <v>1</v>
      </c>
      <c r="C343" t="s">
        <v>2</v>
      </c>
      <c r="D343" t="s">
        <v>345</v>
      </c>
      <c r="E343">
        <v>664263</v>
      </c>
      <c r="F343">
        <v>1569</v>
      </c>
      <c r="G343">
        <v>2036</v>
      </c>
      <c r="H343">
        <v>20078</v>
      </c>
      <c r="I343">
        <v>40</v>
      </c>
      <c r="J343">
        <v>53.856999999999999</v>
      </c>
      <c r="K343">
        <v>57315.358999999997</v>
      </c>
      <c r="L343">
        <v>135.38</v>
      </c>
      <c r="M343">
        <v>175.67500000000001</v>
      </c>
      <c r="N343">
        <v>1732.413</v>
      </c>
      <c r="O343">
        <v>3.4510000000000001</v>
      </c>
      <c r="P343">
        <v>4.6470000000000002</v>
      </c>
      <c r="Q343">
        <v>1.05</v>
      </c>
      <c r="R343">
        <v>371</v>
      </c>
      <c r="S343">
        <v>32.011000000000003</v>
      </c>
      <c r="T343">
        <v>1955</v>
      </c>
      <c r="U343">
        <v>168.685</v>
      </c>
      <c r="X343">
        <v>928.38099999999997</v>
      </c>
      <c r="Y343">
        <v>80.105000000000004</v>
      </c>
      <c r="Z343">
        <v>22918</v>
      </c>
      <c r="AA343">
        <v>7320212</v>
      </c>
      <c r="AB343">
        <v>631.61800000000005</v>
      </c>
      <c r="AC343">
        <v>1.9770000000000001</v>
      </c>
      <c r="AD343">
        <v>43923</v>
      </c>
      <c r="AE343">
        <v>3.79</v>
      </c>
      <c r="AF343">
        <v>5.3999999999999999E-2</v>
      </c>
      <c r="AG343">
        <v>18.5</v>
      </c>
      <c r="AH343" t="s">
        <v>30</v>
      </c>
      <c r="AI343">
        <v>27413</v>
      </c>
      <c r="AJ343">
        <v>27413</v>
      </c>
      <c r="AL343">
        <v>401</v>
      </c>
      <c r="AM343">
        <v>3803</v>
      </c>
      <c r="AN343">
        <v>0.24</v>
      </c>
      <c r="AO343">
        <v>0.24</v>
      </c>
      <c r="AQ343">
        <v>328</v>
      </c>
      <c r="AR343">
        <v>60.19</v>
      </c>
      <c r="AS343">
        <v>11589616</v>
      </c>
      <c r="AT343">
        <v>375.56400000000002</v>
      </c>
      <c r="AU343">
        <v>41.8</v>
      </c>
      <c r="AV343">
        <v>18.571000000000002</v>
      </c>
      <c r="AW343">
        <v>12.849</v>
      </c>
      <c r="AX343">
        <v>42658.576000000001</v>
      </c>
      <c r="AY343">
        <v>0.2</v>
      </c>
      <c r="AZ343">
        <v>114.898</v>
      </c>
      <c r="BA343">
        <v>4.29</v>
      </c>
      <c r="BB343">
        <v>25.1</v>
      </c>
      <c r="BC343">
        <v>31.4</v>
      </c>
      <c r="BE343">
        <v>5.64</v>
      </c>
      <c r="BF343">
        <v>81.63</v>
      </c>
      <c r="BG343">
        <v>0.93100000000000005</v>
      </c>
    </row>
    <row r="344" spans="1:59" x14ac:dyDescent="0.2">
      <c r="A344" t="s">
        <v>0</v>
      </c>
      <c r="B344" t="s">
        <v>1</v>
      </c>
      <c r="C344" t="s">
        <v>2</v>
      </c>
      <c r="D344" t="s">
        <v>346</v>
      </c>
      <c r="E344">
        <v>665223</v>
      </c>
      <c r="F344">
        <v>960</v>
      </c>
      <c r="G344">
        <v>2048</v>
      </c>
      <c r="H344">
        <v>20122</v>
      </c>
      <c r="I344">
        <v>44</v>
      </c>
      <c r="J344">
        <v>53.143000000000001</v>
      </c>
      <c r="K344">
        <v>57398.192000000003</v>
      </c>
      <c r="L344">
        <v>82.832999999999998</v>
      </c>
      <c r="M344">
        <v>176.71</v>
      </c>
      <c r="N344">
        <v>1736.2090000000001</v>
      </c>
      <c r="O344">
        <v>3.7970000000000002</v>
      </c>
      <c r="P344">
        <v>4.585</v>
      </c>
      <c r="Q344">
        <v>1.05</v>
      </c>
      <c r="R344">
        <v>378</v>
      </c>
      <c r="S344">
        <v>32.615000000000002</v>
      </c>
      <c r="T344">
        <v>2020</v>
      </c>
      <c r="U344">
        <v>174.29400000000001</v>
      </c>
      <c r="Z344">
        <v>44040</v>
      </c>
      <c r="AA344">
        <v>7364252</v>
      </c>
      <c r="AB344">
        <v>635.41800000000001</v>
      </c>
      <c r="AC344">
        <v>3.8</v>
      </c>
      <c r="AD344">
        <v>44467</v>
      </c>
      <c r="AE344">
        <v>3.8370000000000002</v>
      </c>
      <c r="AF344">
        <v>5.2999999999999999E-2</v>
      </c>
      <c r="AG344">
        <v>18.899999999999999</v>
      </c>
      <c r="AH344" t="s">
        <v>30</v>
      </c>
      <c r="AI344">
        <v>32993</v>
      </c>
      <c r="AJ344">
        <v>32993</v>
      </c>
      <c r="AL344">
        <v>5580</v>
      </c>
      <c r="AM344">
        <v>4600</v>
      </c>
      <c r="AN344">
        <v>0.28000000000000003</v>
      </c>
      <c r="AO344">
        <v>0.28000000000000003</v>
      </c>
      <c r="AQ344">
        <v>397</v>
      </c>
      <c r="AR344">
        <v>60.19</v>
      </c>
      <c r="AS344">
        <v>11589616</v>
      </c>
      <c r="AT344">
        <v>375.56400000000002</v>
      </c>
      <c r="AU344">
        <v>41.8</v>
      </c>
      <c r="AV344">
        <v>18.571000000000002</v>
      </c>
      <c r="AW344">
        <v>12.849</v>
      </c>
      <c r="AX344">
        <v>42658.576000000001</v>
      </c>
      <c r="AY344">
        <v>0.2</v>
      </c>
      <c r="AZ344">
        <v>114.898</v>
      </c>
      <c r="BA344">
        <v>4.29</v>
      </c>
      <c r="BB344">
        <v>25.1</v>
      </c>
      <c r="BC344">
        <v>31.4</v>
      </c>
      <c r="BE344">
        <v>5.64</v>
      </c>
      <c r="BF344">
        <v>81.63</v>
      </c>
      <c r="BG344">
        <v>0.93100000000000005</v>
      </c>
    </row>
    <row r="345" spans="1:59" x14ac:dyDescent="0.2">
      <c r="A345" t="s">
        <v>0</v>
      </c>
      <c r="B345" t="s">
        <v>1</v>
      </c>
      <c r="C345" t="s">
        <v>2</v>
      </c>
      <c r="D345" t="s">
        <v>347</v>
      </c>
      <c r="E345">
        <v>667322</v>
      </c>
      <c r="F345">
        <v>2099</v>
      </c>
      <c r="G345">
        <v>2083.857</v>
      </c>
      <c r="H345">
        <v>20194</v>
      </c>
      <c r="I345">
        <v>72</v>
      </c>
      <c r="J345">
        <v>52.429000000000002</v>
      </c>
      <c r="K345">
        <v>57579.302000000003</v>
      </c>
      <c r="L345">
        <v>181.11</v>
      </c>
      <c r="M345">
        <v>179.804</v>
      </c>
      <c r="N345">
        <v>1742.422</v>
      </c>
      <c r="O345">
        <v>6.2119999999999997</v>
      </c>
      <c r="P345">
        <v>4.524</v>
      </c>
      <c r="Q345">
        <v>1.06</v>
      </c>
      <c r="R345">
        <v>356</v>
      </c>
      <c r="S345">
        <v>30.716999999999999</v>
      </c>
      <c r="T345">
        <v>1966</v>
      </c>
      <c r="U345">
        <v>169.63499999999999</v>
      </c>
      <c r="Z345">
        <v>67140</v>
      </c>
      <c r="AA345">
        <v>7431392</v>
      </c>
      <c r="AB345">
        <v>641.21100000000001</v>
      </c>
      <c r="AC345">
        <v>5.7930000000000001</v>
      </c>
      <c r="AD345">
        <v>45478</v>
      </c>
      <c r="AE345">
        <v>3.9239999999999999</v>
      </c>
      <c r="AF345">
        <v>5.1999999999999998E-2</v>
      </c>
      <c r="AG345">
        <v>19.2</v>
      </c>
      <c r="AH345" t="s">
        <v>30</v>
      </c>
      <c r="AI345">
        <v>48693</v>
      </c>
      <c r="AJ345">
        <v>48693</v>
      </c>
      <c r="AL345">
        <v>15700</v>
      </c>
      <c r="AM345">
        <v>6599</v>
      </c>
      <c r="AN345">
        <v>0.42</v>
      </c>
      <c r="AO345">
        <v>0.42</v>
      </c>
      <c r="AQ345">
        <v>569</v>
      </c>
      <c r="AR345">
        <v>60.19</v>
      </c>
      <c r="AS345">
        <v>11589616</v>
      </c>
      <c r="AT345">
        <v>375.56400000000002</v>
      </c>
      <c r="AU345">
        <v>41.8</v>
      </c>
      <c r="AV345">
        <v>18.571000000000002</v>
      </c>
      <c r="AW345">
        <v>12.849</v>
      </c>
      <c r="AX345">
        <v>42658.576000000001</v>
      </c>
      <c r="AY345">
        <v>0.2</v>
      </c>
      <c r="AZ345">
        <v>114.898</v>
      </c>
      <c r="BA345">
        <v>4.29</v>
      </c>
      <c r="BB345">
        <v>25.1</v>
      </c>
      <c r="BC345">
        <v>31.4</v>
      </c>
      <c r="BE345">
        <v>5.64</v>
      </c>
      <c r="BF345">
        <v>81.63</v>
      </c>
      <c r="BG345">
        <v>0.93100000000000005</v>
      </c>
    </row>
    <row r="346" spans="1:59" x14ac:dyDescent="0.2">
      <c r="A346" t="s">
        <v>0</v>
      </c>
      <c r="B346" t="s">
        <v>1</v>
      </c>
      <c r="C346" t="s">
        <v>2</v>
      </c>
      <c r="D346" t="s">
        <v>348</v>
      </c>
      <c r="E346">
        <v>670249</v>
      </c>
      <c r="F346">
        <v>2927</v>
      </c>
      <c r="G346">
        <v>2073.857</v>
      </c>
      <c r="H346">
        <v>20250</v>
      </c>
      <c r="I346">
        <v>56</v>
      </c>
      <c r="J346">
        <v>52.429000000000002</v>
      </c>
      <c r="K346">
        <v>57831.856</v>
      </c>
      <c r="L346">
        <v>252.554</v>
      </c>
      <c r="M346">
        <v>178.941</v>
      </c>
      <c r="N346">
        <v>1747.2539999999999</v>
      </c>
      <c r="O346">
        <v>4.8319999999999999</v>
      </c>
      <c r="P346">
        <v>4.524</v>
      </c>
      <c r="Q346">
        <v>1.05</v>
      </c>
      <c r="R346">
        <v>360</v>
      </c>
      <c r="S346">
        <v>31.062000000000001</v>
      </c>
      <c r="T346">
        <v>1943</v>
      </c>
      <c r="U346">
        <v>167.65</v>
      </c>
      <c r="Z346">
        <v>56972</v>
      </c>
      <c r="AA346">
        <v>7488364</v>
      </c>
      <c r="AB346">
        <v>646.12699999999995</v>
      </c>
      <c r="AC346">
        <v>4.9160000000000004</v>
      </c>
      <c r="AD346">
        <v>45728</v>
      </c>
      <c r="AE346">
        <v>3.9460000000000002</v>
      </c>
      <c r="AF346">
        <v>0.05</v>
      </c>
      <c r="AG346">
        <v>20</v>
      </c>
      <c r="AH346" t="s">
        <v>30</v>
      </c>
      <c r="AI346">
        <v>70094</v>
      </c>
      <c r="AJ346">
        <v>70094</v>
      </c>
      <c r="AL346">
        <v>21401</v>
      </c>
      <c r="AM346">
        <v>9101</v>
      </c>
      <c r="AN346">
        <v>0.6</v>
      </c>
      <c r="AO346">
        <v>0.6</v>
      </c>
      <c r="AQ346">
        <v>785</v>
      </c>
      <c r="AR346">
        <v>60.19</v>
      </c>
      <c r="AS346">
        <v>11589616</v>
      </c>
      <c r="AT346">
        <v>375.56400000000002</v>
      </c>
      <c r="AU346">
        <v>41.8</v>
      </c>
      <c r="AV346">
        <v>18.571000000000002</v>
      </c>
      <c r="AW346">
        <v>12.849</v>
      </c>
      <c r="AX346">
        <v>42658.576000000001</v>
      </c>
      <c r="AY346">
        <v>0.2</v>
      </c>
      <c r="AZ346">
        <v>114.898</v>
      </c>
      <c r="BA346">
        <v>4.29</v>
      </c>
      <c r="BB346">
        <v>25.1</v>
      </c>
      <c r="BC346">
        <v>31.4</v>
      </c>
      <c r="BE346">
        <v>5.64</v>
      </c>
      <c r="BF346">
        <v>81.63</v>
      </c>
      <c r="BG346">
        <v>0.93100000000000005</v>
      </c>
    </row>
    <row r="347" spans="1:59" x14ac:dyDescent="0.2">
      <c r="A347" t="s">
        <v>0</v>
      </c>
      <c r="B347" t="s">
        <v>1</v>
      </c>
      <c r="C347" t="s">
        <v>2</v>
      </c>
      <c r="D347" t="s">
        <v>349</v>
      </c>
      <c r="E347">
        <v>672886</v>
      </c>
      <c r="F347">
        <v>2637</v>
      </c>
      <c r="G347">
        <v>2033</v>
      </c>
      <c r="H347">
        <v>20294</v>
      </c>
      <c r="I347">
        <v>44</v>
      </c>
      <c r="J347">
        <v>51.143000000000001</v>
      </c>
      <c r="K347">
        <v>58059.387000000002</v>
      </c>
      <c r="L347">
        <v>227.53100000000001</v>
      </c>
      <c r="M347">
        <v>175.416</v>
      </c>
      <c r="N347">
        <v>1751.05</v>
      </c>
      <c r="O347">
        <v>3.7970000000000002</v>
      </c>
      <c r="P347">
        <v>4.4130000000000003</v>
      </c>
      <c r="Q347">
        <v>1.05</v>
      </c>
      <c r="R347">
        <v>346</v>
      </c>
      <c r="S347">
        <v>29.853999999999999</v>
      </c>
      <c r="T347">
        <v>1915</v>
      </c>
      <c r="U347">
        <v>165.23400000000001</v>
      </c>
      <c r="Z347">
        <v>43318</v>
      </c>
      <c r="AA347">
        <v>7531682</v>
      </c>
      <c r="AB347">
        <v>649.86500000000001</v>
      </c>
      <c r="AC347">
        <v>3.738</v>
      </c>
      <c r="AD347">
        <v>45580</v>
      </c>
      <c r="AE347">
        <v>3.9329999999999998</v>
      </c>
      <c r="AF347">
        <v>0.05</v>
      </c>
      <c r="AG347">
        <v>20</v>
      </c>
      <c r="AH347" t="s">
        <v>30</v>
      </c>
      <c r="AI347">
        <v>93311</v>
      </c>
      <c r="AJ347">
        <v>93311</v>
      </c>
      <c r="AL347">
        <v>23217</v>
      </c>
      <c r="AM347">
        <v>11249</v>
      </c>
      <c r="AN347">
        <v>0.81</v>
      </c>
      <c r="AO347">
        <v>0.81</v>
      </c>
      <c r="AQ347">
        <v>971</v>
      </c>
      <c r="AR347">
        <v>60.19</v>
      </c>
      <c r="AS347">
        <v>11589616</v>
      </c>
      <c r="AT347">
        <v>375.56400000000002</v>
      </c>
      <c r="AU347">
        <v>41.8</v>
      </c>
      <c r="AV347">
        <v>18.571000000000002</v>
      </c>
      <c r="AW347">
        <v>12.849</v>
      </c>
      <c r="AX347">
        <v>42658.576000000001</v>
      </c>
      <c r="AY347">
        <v>0.2</v>
      </c>
      <c r="AZ347">
        <v>114.898</v>
      </c>
      <c r="BA347">
        <v>4.29</v>
      </c>
      <c r="BB347">
        <v>25.1</v>
      </c>
      <c r="BC347">
        <v>31.4</v>
      </c>
      <c r="BE347">
        <v>5.64</v>
      </c>
      <c r="BF347">
        <v>81.63</v>
      </c>
      <c r="BG347">
        <v>0.93100000000000005</v>
      </c>
    </row>
    <row r="348" spans="1:59" x14ac:dyDescent="0.2">
      <c r="A348" t="s">
        <v>0</v>
      </c>
      <c r="B348" t="s">
        <v>1</v>
      </c>
      <c r="C348" t="s">
        <v>2</v>
      </c>
      <c r="D348" t="s">
        <v>350</v>
      </c>
      <c r="E348">
        <v>675089</v>
      </c>
      <c r="F348">
        <v>2203</v>
      </c>
      <c r="G348">
        <v>2055.143</v>
      </c>
      <c r="H348">
        <v>20352</v>
      </c>
      <c r="I348">
        <v>58</v>
      </c>
      <c r="J348">
        <v>51.429000000000002</v>
      </c>
      <c r="K348">
        <v>58249.470999999998</v>
      </c>
      <c r="L348">
        <v>190.084</v>
      </c>
      <c r="M348">
        <v>177.32599999999999</v>
      </c>
      <c r="N348">
        <v>1756.0550000000001</v>
      </c>
      <c r="O348">
        <v>5.0039999999999996</v>
      </c>
      <c r="P348">
        <v>4.4370000000000003</v>
      </c>
      <c r="Q348">
        <v>1.04</v>
      </c>
      <c r="R348">
        <v>345</v>
      </c>
      <c r="S348">
        <v>29.768000000000001</v>
      </c>
      <c r="T348">
        <v>1883</v>
      </c>
      <c r="U348">
        <v>162.47300000000001</v>
      </c>
      <c r="Z348">
        <v>43992</v>
      </c>
      <c r="AA348">
        <v>7575674</v>
      </c>
      <c r="AB348">
        <v>653.66</v>
      </c>
      <c r="AC348">
        <v>3.7959999999999998</v>
      </c>
      <c r="AD348">
        <v>45230</v>
      </c>
      <c r="AE348">
        <v>3.903</v>
      </c>
      <c r="AF348">
        <v>5.0999999999999997E-2</v>
      </c>
      <c r="AG348">
        <v>19.600000000000001</v>
      </c>
      <c r="AH348" t="s">
        <v>30</v>
      </c>
      <c r="AI348">
        <v>116617</v>
      </c>
      <c r="AJ348">
        <v>116617</v>
      </c>
      <c r="AL348">
        <v>23306</v>
      </c>
      <c r="AM348">
        <v>13259</v>
      </c>
      <c r="AN348">
        <v>1.01</v>
      </c>
      <c r="AO348">
        <v>1.01</v>
      </c>
      <c r="AQ348">
        <v>1144</v>
      </c>
      <c r="AR348">
        <v>60.19</v>
      </c>
      <c r="AS348">
        <v>11589616</v>
      </c>
      <c r="AT348">
        <v>375.56400000000002</v>
      </c>
      <c r="AU348">
        <v>41.8</v>
      </c>
      <c r="AV348">
        <v>18.571000000000002</v>
      </c>
      <c r="AW348">
        <v>12.849</v>
      </c>
      <c r="AX348">
        <v>42658.576000000001</v>
      </c>
      <c r="AY348">
        <v>0.2</v>
      </c>
      <c r="AZ348">
        <v>114.898</v>
      </c>
      <c r="BA348">
        <v>4.29</v>
      </c>
      <c r="BB348">
        <v>25.1</v>
      </c>
      <c r="BC348">
        <v>31.4</v>
      </c>
      <c r="BE348">
        <v>5.64</v>
      </c>
      <c r="BF348">
        <v>81.63</v>
      </c>
      <c r="BG348">
        <v>0.93100000000000005</v>
      </c>
    </row>
    <row r="349" spans="1:59" x14ac:dyDescent="0.2">
      <c r="A349" t="s">
        <v>0</v>
      </c>
      <c r="B349" t="s">
        <v>1</v>
      </c>
      <c r="C349" t="s">
        <v>2</v>
      </c>
      <c r="D349" t="s">
        <v>351</v>
      </c>
      <c r="E349">
        <v>677209</v>
      </c>
      <c r="F349">
        <v>2120</v>
      </c>
      <c r="G349">
        <v>2073.5709999999999</v>
      </c>
      <c r="H349">
        <v>20396</v>
      </c>
      <c r="I349">
        <v>44</v>
      </c>
      <c r="J349">
        <v>51.143000000000001</v>
      </c>
      <c r="K349">
        <v>58432.392999999996</v>
      </c>
      <c r="L349">
        <v>182.922</v>
      </c>
      <c r="M349">
        <v>178.916</v>
      </c>
      <c r="N349">
        <v>1759.8510000000001</v>
      </c>
      <c r="O349">
        <v>3.7970000000000002</v>
      </c>
      <c r="P349">
        <v>4.4130000000000003</v>
      </c>
      <c r="Q349">
        <v>1.04</v>
      </c>
      <c r="R349">
        <v>352</v>
      </c>
      <c r="S349">
        <v>30.372</v>
      </c>
      <c r="T349">
        <v>1828</v>
      </c>
      <c r="U349">
        <v>157.727</v>
      </c>
      <c r="Z349">
        <v>33946</v>
      </c>
      <c r="AA349">
        <v>7609620</v>
      </c>
      <c r="AB349">
        <v>656.58900000000006</v>
      </c>
      <c r="AC349">
        <v>2.9289999999999998</v>
      </c>
      <c r="AD349">
        <v>44618</v>
      </c>
      <c r="AE349">
        <v>3.85</v>
      </c>
      <c r="AF349">
        <v>5.2999999999999999E-2</v>
      </c>
      <c r="AG349">
        <v>18.899999999999999</v>
      </c>
      <c r="AH349" t="s">
        <v>30</v>
      </c>
      <c r="AI349">
        <v>121775</v>
      </c>
      <c r="AJ349">
        <v>121775</v>
      </c>
      <c r="AL349">
        <v>5158</v>
      </c>
      <c r="AM349">
        <v>13538</v>
      </c>
      <c r="AN349">
        <v>1.05</v>
      </c>
      <c r="AO349">
        <v>1.05</v>
      </c>
      <c r="AQ349">
        <v>1168</v>
      </c>
      <c r="AR349">
        <v>60.19</v>
      </c>
      <c r="AS349">
        <v>11589616</v>
      </c>
      <c r="AT349">
        <v>375.56400000000002</v>
      </c>
      <c r="AU349">
        <v>41.8</v>
      </c>
      <c r="AV349">
        <v>18.571000000000002</v>
      </c>
      <c r="AW349">
        <v>12.849</v>
      </c>
      <c r="AX349">
        <v>42658.576000000001</v>
      </c>
      <c r="AY349">
        <v>0.2</v>
      </c>
      <c r="AZ349">
        <v>114.898</v>
      </c>
      <c r="BA349">
        <v>4.29</v>
      </c>
      <c r="BB349">
        <v>25.1</v>
      </c>
      <c r="BC349">
        <v>31.4</v>
      </c>
      <c r="BE349">
        <v>5.64</v>
      </c>
      <c r="BF349">
        <v>81.63</v>
      </c>
      <c r="BG349">
        <v>0.93100000000000005</v>
      </c>
    </row>
    <row r="350" spans="1:59" x14ac:dyDescent="0.2">
      <c r="A350" t="s">
        <v>0</v>
      </c>
      <c r="B350" t="s">
        <v>1</v>
      </c>
      <c r="C350" t="s">
        <v>2</v>
      </c>
      <c r="D350" t="s">
        <v>352</v>
      </c>
      <c r="E350">
        <v>678839</v>
      </c>
      <c r="F350">
        <v>1630</v>
      </c>
      <c r="G350">
        <v>2082.2860000000001</v>
      </c>
      <c r="H350">
        <v>20435</v>
      </c>
      <c r="I350">
        <v>39</v>
      </c>
      <c r="J350">
        <v>51</v>
      </c>
      <c r="K350">
        <v>58573.036</v>
      </c>
      <c r="L350">
        <v>140.643</v>
      </c>
      <c r="M350">
        <v>179.66800000000001</v>
      </c>
      <c r="N350">
        <v>1763.2159999999999</v>
      </c>
      <c r="O350">
        <v>3.3650000000000002</v>
      </c>
      <c r="P350">
        <v>4.4000000000000004</v>
      </c>
      <c r="Q350">
        <v>1.04</v>
      </c>
      <c r="R350">
        <v>367</v>
      </c>
      <c r="S350">
        <v>31.666</v>
      </c>
      <c r="T350">
        <v>1892</v>
      </c>
      <c r="U350">
        <v>163.25</v>
      </c>
      <c r="X350">
        <v>844.89700000000005</v>
      </c>
      <c r="Y350">
        <v>72.900999999999996</v>
      </c>
      <c r="Z350">
        <v>16770</v>
      </c>
      <c r="AA350">
        <v>7626390</v>
      </c>
      <c r="AB350">
        <v>658.03599999999994</v>
      </c>
      <c r="AC350">
        <v>1.4470000000000001</v>
      </c>
      <c r="AD350">
        <v>43740</v>
      </c>
      <c r="AE350">
        <v>3.774</v>
      </c>
      <c r="AF350">
        <v>5.2999999999999999E-2</v>
      </c>
      <c r="AG350">
        <v>18.899999999999999</v>
      </c>
      <c r="AH350" t="s">
        <v>30</v>
      </c>
      <c r="AI350">
        <v>125079</v>
      </c>
      <c r="AJ350">
        <v>125079</v>
      </c>
      <c r="AL350">
        <v>3304</v>
      </c>
      <c r="AM350">
        <v>13952</v>
      </c>
      <c r="AN350">
        <v>1.08</v>
      </c>
      <c r="AO350">
        <v>1.08</v>
      </c>
      <c r="AQ350">
        <v>1204</v>
      </c>
      <c r="AR350">
        <v>60.19</v>
      </c>
      <c r="AS350">
        <v>11589616</v>
      </c>
      <c r="AT350">
        <v>375.56400000000002</v>
      </c>
      <c r="AU350">
        <v>41.8</v>
      </c>
      <c r="AV350">
        <v>18.571000000000002</v>
      </c>
      <c r="AW350">
        <v>12.849</v>
      </c>
      <c r="AX350">
        <v>42658.576000000001</v>
      </c>
      <c r="AY350">
        <v>0.2</v>
      </c>
      <c r="AZ350">
        <v>114.898</v>
      </c>
      <c r="BA350">
        <v>4.29</v>
      </c>
      <c r="BB350">
        <v>25.1</v>
      </c>
      <c r="BC350">
        <v>31.4</v>
      </c>
      <c r="BE350">
        <v>5.64</v>
      </c>
      <c r="BF350">
        <v>81.63</v>
      </c>
      <c r="BG350">
        <v>0.93100000000000005</v>
      </c>
    </row>
    <row r="351" spans="1:59" x14ac:dyDescent="0.2">
      <c r="A351" t="s">
        <v>0</v>
      </c>
      <c r="B351" t="s">
        <v>1</v>
      </c>
      <c r="C351" t="s">
        <v>2</v>
      </c>
      <c r="D351" t="s">
        <v>353</v>
      </c>
      <c r="E351">
        <v>679771</v>
      </c>
      <c r="F351">
        <v>932</v>
      </c>
      <c r="G351">
        <v>2078.2860000000001</v>
      </c>
      <c r="H351">
        <v>20472</v>
      </c>
      <c r="I351">
        <v>37</v>
      </c>
      <c r="J351">
        <v>50</v>
      </c>
      <c r="K351">
        <v>58653.453000000001</v>
      </c>
      <c r="L351">
        <v>80.417000000000002</v>
      </c>
      <c r="M351">
        <v>179.32300000000001</v>
      </c>
      <c r="N351">
        <v>1766.4090000000001</v>
      </c>
      <c r="O351">
        <v>3.1930000000000001</v>
      </c>
      <c r="P351">
        <v>4.3140000000000001</v>
      </c>
      <c r="Q351">
        <v>1.04</v>
      </c>
      <c r="R351">
        <v>369</v>
      </c>
      <c r="S351">
        <v>31.838999999999999</v>
      </c>
      <c r="T351">
        <v>1974</v>
      </c>
      <c r="U351">
        <v>170.32499999999999</v>
      </c>
      <c r="Z351">
        <v>37525</v>
      </c>
      <c r="AA351">
        <v>7663915</v>
      </c>
      <c r="AB351">
        <v>661.274</v>
      </c>
      <c r="AC351">
        <v>3.238</v>
      </c>
      <c r="AD351">
        <v>42809</v>
      </c>
      <c r="AE351">
        <v>3.694</v>
      </c>
      <c r="AF351">
        <v>5.3999999999999999E-2</v>
      </c>
      <c r="AG351">
        <v>18.5</v>
      </c>
      <c r="AH351" t="s">
        <v>30</v>
      </c>
      <c r="AI351">
        <v>136106</v>
      </c>
      <c r="AJ351">
        <v>135997</v>
      </c>
      <c r="AK351">
        <v>109</v>
      </c>
      <c r="AL351">
        <v>11027</v>
      </c>
      <c r="AM351">
        <v>14730</v>
      </c>
      <c r="AN351">
        <v>1.17</v>
      </c>
      <c r="AO351">
        <v>1.17</v>
      </c>
      <c r="AP351">
        <v>0</v>
      </c>
      <c r="AQ351">
        <v>1271</v>
      </c>
      <c r="AR351">
        <v>60.19</v>
      </c>
      <c r="AS351">
        <v>11589616</v>
      </c>
      <c r="AT351">
        <v>375.56400000000002</v>
      </c>
      <c r="AU351">
        <v>41.8</v>
      </c>
      <c r="AV351">
        <v>18.571000000000002</v>
      </c>
      <c r="AW351">
        <v>12.849</v>
      </c>
      <c r="AX351">
        <v>42658.576000000001</v>
      </c>
      <c r="AY351">
        <v>0.2</v>
      </c>
      <c r="AZ351">
        <v>114.898</v>
      </c>
      <c r="BA351">
        <v>4.29</v>
      </c>
      <c r="BB351">
        <v>25.1</v>
      </c>
      <c r="BC351">
        <v>31.4</v>
      </c>
      <c r="BE351">
        <v>5.64</v>
      </c>
      <c r="BF351">
        <v>81.63</v>
      </c>
      <c r="BG351">
        <v>0.93100000000000005</v>
      </c>
    </row>
    <row r="352" spans="1:59" x14ac:dyDescent="0.2">
      <c r="A352" t="s">
        <v>0</v>
      </c>
      <c r="B352" t="s">
        <v>1</v>
      </c>
      <c r="C352" t="s">
        <v>2</v>
      </c>
      <c r="D352" t="s">
        <v>354</v>
      </c>
      <c r="E352">
        <v>681250</v>
      </c>
      <c r="F352">
        <v>1479</v>
      </c>
      <c r="G352">
        <v>1989.7139999999999</v>
      </c>
      <c r="H352">
        <v>20554</v>
      </c>
      <c r="I352">
        <v>82</v>
      </c>
      <c r="J352">
        <v>51.429000000000002</v>
      </c>
      <c r="K352">
        <v>58781.067000000003</v>
      </c>
      <c r="L352">
        <v>127.614</v>
      </c>
      <c r="M352">
        <v>171.68100000000001</v>
      </c>
      <c r="N352">
        <v>1773.4839999999999</v>
      </c>
      <c r="O352">
        <v>7.0750000000000002</v>
      </c>
      <c r="P352">
        <v>4.4370000000000003</v>
      </c>
      <c r="Q352">
        <v>1.04</v>
      </c>
      <c r="R352">
        <v>361</v>
      </c>
      <c r="S352">
        <v>31.149000000000001</v>
      </c>
      <c r="T352">
        <v>1960</v>
      </c>
      <c r="U352">
        <v>169.11699999999999</v>
      </c>
      <c r="Z352">
        <v>63474</v>
      </c>
      <c r="AA352">
        <v>7727389</v>
      </c>
      <c r="AB352">
        <v>666.75099999999998</v>
      </c>
      <c r="AC352">
        <v>5.4770000000000003</v>
      </c>
      <c r="AD352">
        <v>42285</v>
      </c>
      <c r="AE352">
        <v>3.649</v>
      </c>
      <c r="AF352">
        <v>5.5E-2</v>
      </c>
      <c r="AG352">
        <v>18.2</v>
      </c>
      <c r="AH352" t="s">
        <v>30</v>
      </c>
      <c r="AI352">
        <v>155340</v>
      </c>
      <c r="AJ352">
        <v>155050</v>
      </c>
      <c r="AK352">
        <v>290</v>
      </c>
      <c r="AL352">
        <v>19234</v>
      </c>
      <c r="AM352">
        <v>15235</v>
      </c>
      <c r="AN352">
        <v>1.34</v>
      </c>
      <c r="AO352">
        <v>1.34</v>
      </c>
      <c r="AP352">
        <v>0</v>
      </c>
      <c r="AQ352">
        <v>1315</v>
      </c>
      <c r="AR352">
        <v>60.19</v>
      </c>
      <c r="AS352">
        <v>11589616</v>
      </c>
      <c r="AT352">
        <v>375.56400000000002</v>
      </c>
      <c r="AU352">
        <v>41.8</v>
      </c>
      <c r="AV352">
        <v>18.571000000000002</v>
      </c>
      <c r="AW352">
        <v>12.849</v>
      </c>
      <c r="AX352">
        <v>42658.576000000001</v>
      </c>
      <c r="AY352">
        <v>0.2</v>
      </c>
      <c r="AZ352">
        <v>114.898</v>
      </c>
      <c r="BA352">
        <v>4.29</v>
      </c>
      <c r="BB352">
        <v>25.1</v>
      </c>
      <c r="BC352">
        <v>31.4</v>
      </c>
      <c r="BE352">
        <v>5.64</v>
      </c>
      <c r="BF352">
        <v>81.63</v>
      </c>
      <c r="BG352">
        <v>0.93100000000000005</v>
      </c>
    </row>
    <row r="353" spans="1:59" x14ac:dyDescent="0.2">
      <c r="A353" t="s">
        <v>0</v>
      </c>
      <c r="B353" t="s">
        <v>1</v>
      </c>
      <c r="C353" t="s">
        <v>2</v>
      </c>
      <c r="D353" t="s">
        <v>355</v>
      </c>
      <c r="E353">
        <v>684256</v>
      </c>
      <c r="F353">
        <v>3006</v>
      </c>
      <c r="G353">
        <v>2001</v>
      </c>
      <c r="H353">
        <v>20572</v>
      </c>
      <c r="I353">
        <v>18</v>
      </c>
      <c r="J353">
        <v>46</v>
      </c>
      <c r="K353">
        <v>59040.438000000002</v>
      </c>
      <c r="L353">
        <v>259.37</v>
      </c>
      <c r="M353">
        <v>172.655</v>
      </c>
      <c r="N353">
        <v>1775.037</v>
      </c>
      <c r="O353">
        <v>1.5529999999999999</v>
      </c>
      <c r="P353">
        <v>3.9689999999999999</v>
      </c>
      <c r="Q353">
        <v>1.05</v>
      </c>
      <c r="R353">
        <v>337</v>
      </c>
      <c r="S353">
        <v>29.077999999999999</v>
      </c>
      <c r="T353">
        <v>1938</v>
      </c>
      <c r="U353">
        <v>167.21899999999999</v>
      </c>
      <c r="Z353">
        <v>53464</v>
      </c>
      <c r="AA353">
        <v>7780853</v>
      </c>
      <c r="AB353">
        <v>671.36400000000003</v>
      </c>
      <c r="AC353">
        <v>4.6130000000000004</v>
      </c>
      <c r="AD353">
        <v>41784</v>
      </c>
      <c r="AE353">
        <v>3.605</v>
      </c>
      <c r="AF353">
        <v>5.5E-2</v>
      </c>
      <c r="AG353">
        <v>18.2</v>
      </c>
      <c r="AH353" t="s">
        <v>30</v>
      </c>
      <c r="AI353">
        <v>176560</v>
      </c>
      <c r="AJ353">
        <v>175847</v>
      </c>
      <c r="AK353">
        <v>713</v>
      </c>
      <c r="AL353">
        <v>21220</v>
      </c>
      <c r="AM353">
        <v>15209</v>
      </c>
      <c r="AN353">
        <v>1.52</v>
      </c>
      <c r="AO353">
        <v>1.52</v>
      </c>
      <c r="AP353">
        <v>0.01</v>
      </c>
      <c r="AQ353">
        <v>1312</v>
      </c>
      <c r="AR353">
        <v>60.19</v>
      </c>
      <c r="AS353">
        <v>11589616</v>
      </c>
      <c r="AT353">
        <v>375.56400000000002</v>
      </c>
      <c r="AU353">
        <v>41.8</v>
      </c>
      <c r="AV353">
        <v>18.571000000000002</v>
      </c>
      <c r="AW353">
        <v>12.849</v>
      </c>
      <c r="AX353">
        <v>42658.576000000001</v>
      </c>
      <c r="AY353">
        <v>0.2</v>
      </c>
      <c r="AZ353">
        <v>114.898</v>
      </c>
      <c r="BA353">
        <v>4.29</v>
      </c>
      <c r="BB353">
        <v>25.1</v>
      </c>
      <c r="BC353">
        <v>31.4</v>
      </c>
      <c r="BE353">
        <v>5.64</v>
      </c>
      <c r="BF353">
        <v>81.63</v>
      </c>
      <c r="BG353">
        <v>0.93100000000000005</v>
      </c>
    </row>
    <row r="354" spans="1:59" x14ac:dyDescent="0.2">
      <c r="A354" t="s">
        <v>0</v>
      </c>
      <c r="B354" t="s">
        <v>1</v>
      </c>
      <c r="C354" t="s">
        <v>2</v>
      </c>
      <c r="D354" t="s">
        <v>356</v>
      </c>
      <c r="E354">
        <v>686827</v>
      </c>
      <c r="F354">
        <v>2571</v>
      </c>
      <c r="G354">
        <v>1991.5709999999999</v>
      </c>
      <c r="H354">
        <v>20620</v>
      </c>
      <c r="I354">
        <v>48</v>
      </c>
      <c r="J354">
        <v>46.570999999999998</v>
      </c>
      <c r="K354">
        <v>59262.273999999998</v>
      </c>
      <c r="L354">
        <v>221.83699999999999</v>
      </c>
      <c r="M354">
        <v>171.84100000000001</v>
      </c>
      <c r="N354">
        <v>1779.1790000000001</v>
      </c>
      <c r="O354">
        <v>4.1420000000000003</v>
      </c>
      <c r="P354">
        <v>4.0179999999999998</v>
      </c>
      <c r="Q354">
        <v>1.05</v>
      </c>
      <c r="R354">
        <v>338</v>
      </c>
      <c r="S354">
        <v>29.164000000000001</v>
      </c>
      <c r="T354">
        <v>1941</v>
      </c>
      <c r="U354">
        <v>167.47800000000001</v>
      </c>
      <c r="Z354">
        <v>45566</v>
      </c>
      <c r="AA354">
        <v>7826419</v>
      </c>
      <c r="AB354">
        <v>675.29600000000005</v>
      </c>
      <c r="AC354">
        <v>3.9319999999999999</v>
      </c>
      <c r="AD354">
        <v>42105</v>
      </c>
      <c r="AE354">
        <v>3.633</v>
      </c>
      <c r="AF354">
        <v>5.6000000000000001E-2</v>
      </c>
      <c r="AG354">
        <v>17.899999999999999</v>
      </c>
      <c r="AH354" t="s">
        <v>30</v>
      </c>
      <c r="AI354">
        <v>206670</v>
      </c>
      <c r="AJ354">
        <v>205956</v>
      </c>
      <c r="AK354">
        <v>714</v>
      </c>
      <c r="AL354">
        <v>30110</v>
      </c>
      <c r="AM354">
        <v>16194</v>
      </c>
      <c r="AN354">
        <v>1.78</v>
      </c>
      <c r="AO354">
        <v>1.78</v>
      </c>
      <c r="AP354">
        <v>0.01</v>
      </c>
      <c r="AQ354">
        <v>1397</v>
      </c>
      <c r="AR354">
        <v>60.19</v>
      </c>
      <c r="AS354">
        <v>11589616</v>
      </c>
      <c r="AT354">
        <v>375.56400000000002</v>
      </c>
      <c r="AU354">
        <v>41.8</v>
      </c>
      <c r="AV354">
        <v>18.571000000000002</v>
      </c>
      <c r="AW354">
        <v>12.849</v>
      </c>
      <c r="AX354">
        <v>42658.576000000001</v>
      </c>
      <c r="AY354">
        <v>0.2</v>
      </c>
      <c r="AZ354">
        <v>114.898</v>
      </c>
      <c r="BA354">
        <v>4.29</v>
      </c>
      <c r="BB354">
        <v>25.1</v>
      </c>
      <c r="BC354">
        <v>31.4</v>
      </c>
      <c r="BE354">
        <v>5.64</v>
      </c>
      <c r="BF354">
        <v>81.63</v>
      </c>
      <c r="BG354">
        <v>0.93100000000000005</v>
      </c>
    </row>
    <row r="355" spans="1:59" x14ac:dyDescent="0.2">
      <c r="A355" t="s">
        <v>0</v>
      </c>
      <c r="B355" t="s">
        <v>1</v>
      </c>
      <c r="C355" t="s">
        <v>2</v>
      </c>
      <c r="D355" t="s">
        <v>357</v>
      </c>
      <c r="E355">
        <v>689271</v>
      </c>
      <c r="F355">
        <v>2444</v>
      </c>
      <c r="G355">
        <v>2026</v>
      </c>
      <c r="H355">
        <v>20675</v>
      </c>
      <c r="I355">
        <v>55</v>
      </c>
      <c r="J355">
        <v>46.143000000000001</v>
      </c>
      <c r="K355">
        <v>59473.152999999998</v>
      </c>
      <c r="L355">
        <v>210.87799999999999</v>
      </c>
      <c r="M355">
        <v>174.81200000000001</v>
      </c>
      <c r="N355">
        <v>1783.925</v>
      </c>
      <c r="O355">
        <v>4.7460000000000004</v>
      </c>
      <c r="P355">
        <v>3.9809999999999999</v>
      </c>
      <c r="Q355">
        <v>1.06</v>
      </c>
      <c r="R355">
        <v>338</v>
      </c>
      <c r="S355">
        <v>29.164000000000001</v>
      </c>
      <c r="T355">
        <v>1923</v>
      </c>
      <c r="U355">
        <v>165.92400000000001</v>
      </c>
      <c r="Z355">
        <v>50761</v>
      </c>
      <c r="AA355">
        <v>7877180</v>
      </c>
      <c r="AB355">
        <v>679.67600000000004</v>
      </c>
      <c r="AC355">
        <v>4.38</v>
      </c>
      <c r="AD355">
        <v>43072</v>
      </c>
      <c r="AE355">
        <v>3.7160000000000002</v>
      </c>
      <c r="AF355">
        <v>5.6000000000000001E-2</v>
      </c>
      <c r="AG355">
        <v>17.899999999999999</v>
      </c>
      <c r="AH355" t="s">
        <v>30</v>
      </c>
      <c r="AI355">
        <v>236091</v>
      </c>
      <c r="AJ355">
        <v>235345</v>
      </c>
      <c r="AK355">
        <v>746</v>
      </c>
      <c r="AL355">
        <v>29421</v>
      </c>
      <c r="AM355">
        <v>17068</v>
      </c>
      <c r="AN355">
        <v>2.04</v>
      </c>
      <c r="AO355">
        <v>2.0299999999999998</v>
      </c>
      <c r="AP355">
        <v>0.01</v>
      </c>
      <c r="AQ355">
        <v>1473</v>
      </c>
      <c r="AR355">
        <v>60.19</v>
      </c>
      <c r="AS355">
        <v>11589616</v>
      </c>
      <c r="AT355">
        <v>375.56400000000002</v>
      </c>
      <c r="AU355">
        <v>41.8</v>
      </c>
      <c r="AV355">
        <v>18.571000000000002</v>
      </c>
      <c r="AW355">
        <v>12.849</v>
      </c>
      <c r="AX355">
        <v>42658.576000000001</v>
      </c>
      <c r="AY355">
        <v>0.2</v>
      </c>
      <c r="AZ355">
        <v>114.898</v>
      </c>
      <c r="BA355">
        <v>4.29</v>
      </c>
      <c r="BB355">
        <v>25.1</v>
      </c>
      <c r="BC355">
        <v>31.4</v>
      </c>
      <c r="BE355">
        <v>5.64</v>
      </c>
      <c r="BF355">
        <v>81.63</v>
      </c>
      <c r="BG355">
        <v>0.93100000000000005</v>
      </c>
    </row>
    <row r="356" spans="1:59" x14ac:dyDescent="0.2">
      <c r="A356" t="s">
        <v>0</v>
      </c>
      <c r="B356" t="s">
        <v>1</v>
      </c>
      <c r="C356" t="s">
        <v>2</v>
      </c>
      <c r="D356" t="s">
        <v>358</v>
      </c>
      <c r="E356">
        <v>691854</v>
      </c>
      <c r="F356">
        <v>2583</v>
      </c>
      <c r="G356">
        <v>2092.143</v>
      </c>
      <c r="H356">
        <v>20726</v>
      </c>
      <c r="I356">
        <v>51</v>
      </c>
      <c r="J356">
        <v>47.143000000000001</v>
      </c>
      <c r="K356">
        <v>59696.023999999998</v>
      </c>
      <c r="L356">
        <v>222.87200000000001</v>
      </c>
      <c r="M356">
        <v>180.51900000000001</v>
      </c>
      <c r="N356">
        <v>1788.325</v>
      </c>
      <c r="O356">
        <v>4.4000000000000004</v>
      </c>
      <c r="P356">
        <v>4.0679999999999996</v>
      </c>
      <c r="Q356">
        <v>1.06</v>
      </c>
      <c r="R356">
        <v>327</v>
      </c>
      <c r="S356">
        <v>28.215</v>
      </c>
      <c r="T356">
        <v>1888</v>
      </c>
      <c r="U356">
        <v>162.904</v>
      </c>
      <c r="Z356">
        <v>38442</v>
      </c>
      <c r="AA356">
        <v>7915622</v>
      </c>
      <c r="AB356">
        <v>682.99300000000005</v>
      </c>
      <c r="AC356">
        <v>3.3170000000000002</v>
      </c>
      <c r="AD356">
        <v>43715</v>
      </c>
      <c r="AE356">
        <v>3.7719999999999998</v>
      </c>
      <c r="AF356">
        <v>5.6000000000000001E-2</v>
      </c>
      <c r="AG356">
        <v>17.899999999999999</v>
      </c>
      <c r="AH356" t="s">
        <v>30</v>
      </c>
      <c r="AI356">
        <v>244387</v>
      </c>
      <c r="AJ356">
        <v>243634</v>
      </c>
      <c r="AK356">
        <v>753</v>
      </c>
      <c r="AL356">
        <v>8296</v>
      </c>
      <c r="AM356">
        <v>17516</v>
      </c>
      <c r="AN356">
        <v>2.11</v>
      </c>
      <c r="AO356">
        <v>2.1</v>
      </c>
      <c r="AP356">
        <v>0.01</v>
      </c>
      <c r="AQ356">
        <v>1511</v>
      </c>
      <c r="AR356">
        <v>60.19</v>
      </c>
      <c r="AS356">
        <v>11589616</v>
      </c>
      <c r="AT356">
        <v>375.56400000000002</v>
      </c>
      <c r="AU356">
        <v>41.8</v>
      </c>
      <c r="AV356">
        <v>18.571000000000002</v>
      </c>
      <c r="AW356">
        <v>12.849</v>
      </c>
      <c r="AX356">
        <v>42658.576000000001</v>
      </c>
      <c r="AY356">
        <v>0.2</v>
      </c>
      <c r="AZ356">
        <v>114.898</v>
      </c>
      <c r="BA356">
        <v>4.29</v>
      </c>
      <c r="BB356">
        <v>25.1</v>
      </c>
      <c r="BC356">
        <v>31.4</v>
      </c>
      <c r="BE356">
        <v>5.64</v>
      </c>
      <c r="BF356">
        <v>81.63</v>
      </c>
      <c r="BG356">
        <v>0.93100000000000005</v>
      </c>
    </row>
    <row r="357" spans="1:59" x14ac:dyDescent="0.2">
      <c r="A357" t="s">
        <v>0</v>
      </c>
      <c r="B357" t="s">
        <v>1</v>
      </c>
      <c r="C357" t="s">
        <v>2</v>
      </c>
      <c r="D357" t="s">
        <v>359</v>
      </c>
      <c r="E357">
        <v>693666</v>
      </c>
      <c r="F357">
        <v>1812</v>
      </c>
      <c r="G357">
        <v>2118.143</v>
      </c>
      <c r="H357">
        <v>20779</v>
      </c>
      <c r="I357">
        <v>53</v>
      </c>
      <c r="J357">
        <v>49.143000000000001</v>
      </c>
      <c r="K357">
        <v>59852.370999999999</v>
      </c>
      <c r="L357">
        <v>156.34700000000001</v>
      </c>
      <c r="M357">
        <v>182.762</v>
      </c>
      <c r="N357">
        <v>1792.8979999999999</v>
      </c>
      <c r="O357">
        <v>4.5730000000000004</v>
      </c>
      <c r="P357">
        <v>4.24</v>
      </c>
      <c r="Q357">
        <v>1.06</v>
      </c>
      <c r="R357">
        <v>322</v>
      </c>
      <c r="S357">
        <v>27.783000000000001</v>
      </c>
      <c r="T357">
        <v>1923</v>
      </c>
      <c r="U357">
        <v>165.92400000000001</v>
      </c>
      <c r="X357">
        <v>996.77800000000002</v>
      </c>
      <c r="Y357">
        <v>86.006</v>
      </c>
      <c r="Z357">
        <v>21688</v>
      </c>
      <c r="AA357">
        <v>7937310</v>
      </c>
      <c r="AB357">
        <v>684.86400000000003</v>
      </c>
      <c r="AC357">
        <v>1.871</v>
      </c>
      <c r="AD357">
        <v>44417</v>
      </c>
      <c r="AE357">
        <v>3.8319999999999999</v>
      </c>
      <c r="AF357">
        <v>5.6000000000000001E-2</v>
      </c>
      <c r="AG357">
        <v>17.899999999999999</v>
      </c>
      <c r="AH357" t="s">
        <v>30</v>
      </c>
      <c r="AI357">
        <v>246263</v>
      </c>
      <c r="AJ357">
        <v>245510</v>
      </c>
      <c r="AK357">
        <v>753</v>
      </c>
      <c r="AL357">
        <v>1876</v>
      </c>
      <c r="AM357">
        <v>17312</v>
      </c>
      <c r="AN357">
        <v>2.12</v>
      </c>
      <c r="AO357">
        <v>2.12</v>
      </c>
      <c r="AP357">
        <v>0.01</v>
      </c>
      <c r="AQ357">
        <v>1494</v>
      </c>
      <c r="AR357">
        <v>60.19</v>
      </c>
      <c r="AS357">
        <v>11589616</v>
      </c>
      <c r="AT357">
        <v>375.56400000000002</v>
      </c>
      <c r="AU357">
        <v>41.8</v>
      </c>
      <c r="AV357">
        <v>18.571000000000002</v>
      </c>
      <c r="AW357">
        <v>12.849</v>
      </c>
      <c r="AX357">
        <v>42658.576000000001</v>
      </c>
      <c r="AY357">
        <v>0.2</v>
      </c>
      <c r="AZ357">
        <v>114.898</v>
      </c>
      <c r="BA357">
        <v>4.29</v>
      </c>
      <c r="BB357">
        <v>25.1</v>
      </c>
      <c r="BC357">
        <v>31.4</v>
      </c>
      <c r="BE357">
        <v>5.64</v>
      </c>
      <c r="BF357">
        <v>81.63</v>
      </c>
      <c r="BG357">
        <v>0.93100000000000005</v>
      </c>
    </row>
    <row r="358" spans="1:59" x14ac:dyDescent="0.2">
      <c r="A358" t="s">
        <v>0</v>
      </c>
      <c r="B358" t="s">
        <v>1</v>
      </c>
      <c r="C358" t="s">
        <v>2</v>
      </c>
      <c r="D358" t="s">
        <v>360</v>
      </c>
      <c r="E358">
        <v>694858</v>
      </c>
      <c r="F358">
        <v>1192</v>
      </c>
      <c r="G358">
        <v>2155.2860000000001</v>
      </c>
      <c r="H358">
        <v>20814</v>
      </c>
      <c r="I358">
        <v>35</v>
      </c>
      <c r="J358">
        <v>48.856999999999999</v>
      </c>
      <c r="K358">
        <v>59955.222000000002</v>
      </c>
      <c r="L358">
        <v>102.851</v>
      </c>
      <c r="M358">
        <v>185.96700000000001</v>
      </c>
      <c r="N358">
        <v>1795.9179999999999</v>
      </c>
      <c r="O358">
        <v>3.02</v>
      </c>
      <c r="P358">
        <v>4.2160000000000002</v>
      </c>
      <c r="Q358">
        <v>1.06</v>
      </c>
      <c r="R358">
        <v>325</v>
      </c>
      <c r="S358">
        <v>28.042000000000002</v>
      </c>
      <c r="T358">
        <v>1954</v>
      </c>
      <c r="U358">
        <v>168.59899999999999</v>
      </c>
      <c r="Z358">
        <v>44277</v>
      </c>
      <c r="AA358">
        <v>7981587</v>
      </c>
      <c r="AB358">
        <v>688.68399999999997</v>
      </c>
      <c r="AC358">
        <v>3.82</v>
      </c>
      <c r="AD358">
        <v>45382</v>
      </c>
      <c r="AE358">
        <v>3.9159999999999999</v>
      </c>
      <c r="AF358">
        <v>5.6000000000000001E-2</v>
      </c>
      <c r="AG358">
        <v>17.899999999999999</v>
      </c>
      <c r="AH358" t="s">
        <v>30</v>
      </c>
      <c r="AI358">
        <v>257524</v>
      </c>
      <c r="AJ358">
        <v>256771</v>
      </c>
      <c r="AK358">
        <v>753</v>
      </c>
      <c r="AL358">
        <v>11261</v>
      </c>
      <c r="AM358">
        <v>17345</v>
      </c>
      <c r="AN358">
        <v>2.2200000000000002</v>
      </c>
      <c r="AO358">
        <v>2.2200000000000002</v>
      </c>
      <c r="AP358">
        <v>0.01</v>
      </c>
      <c r="AQ358">
        <v>1497</v>
      </c>
      <c r="AR358">
        <v>60.19</v>
      </c>
      <c r="AS358">
        <v>11589616</v>
      </c>
      <c r="AT358">
        <v>375.56400000000002</v>
      </c>
      <c r="AU358">
        <v>41.8</v>
      </c>
      <c r="AV358">
        <v>18.571000000000002</v>
      </c>
      <c r="AW358">
        <v>12.849</v>
      </c>
      <c r="AX358">
        <v>42658.576000000001</v>
      </c>
      <c r="AY358">
        <v>0.2</v>
      </c>
      <c r="AZ358">
        <v>114.898</v>
      </c>
      <c r="BA358">
        <v>4.29</v>
      </c>
      <c r="BB358">
        <v>25.1</v>
      </c>
      <c r="BC358">
        <v>31.4</v>
      </c>
      <c r="BE358">
        <v>5.64</v>
      </c>
      <c r="BF358">
        <v>81.63</v>
      </c>
      <c r="BG358">
        <v>0.93100000000000005</v>
      </c>
    </row>
    <row r="359" spans="1:59" x14ac:dyDescent="0.2">
      <c r="A359" t="s">
        <v>0</v>
      </c>
      <c r="B359" t="s">
        <v>1</v>
      </c>
      <c r="C359" t="s">
        <v>2</v>
      </c>
      <c r="D359" t="s">
        <v>361</v>
      </c>
      <c r="E359">
        <v>696642</v>
      </c>
      <c r="F359">
        <v>1784</v>
      </c>
      <c r="G359">
        <v>2198.857</v>
      </c>
      <c r="H359">
        <v>20879</v>
      </c>
      <c r="I359">
        <v>65</v>
      </c>
      <c r="J359">
        <v>46.429000000000002</v>
      </c>
      <c r="K359">
        <v>60109.152999999998</v>
      </c>
      <c r="L359">
        <v>153.93100000000001</v>
      </c>
      <c r="M359">
        <v>189.726</v>
      </c>
      <c r="N359">
        <v>1801.5260000000001</v>
      </c>
      <c r="O359">
        <v>5.6079999999999997</v>
      </c>
      <c r="P359">
        <v>4.0060000000000002</v>
      </c>
      <c r="Q359">
        <v>1.06</v>
      </c>
      <c r="R359">
        <v>322</v>
      </c>
      <c r="S359">
        <v>27.783000000000001</v>
      </c>
      <c r="T359">
        <v>1928</v>
      </c>
      <c r="U359">
        <v>166.35599999999999</v>
      </c>
      <c r="Z359">
        <v>65078</v>
      </c>
      <c r="AA359">
        <v>8046665</v>
      </c>
      <c r="AB359">
        <v>694.3</v>
      </c>
      <c r="AC359">
        <v>5.6150000000000002</v>
      </c>
      <c r="AD359">
        <v>45611</v>
      </c>
      <c r="AE359">
        <v>3.9359999999999999</v>
      </c>
      <c r="AF359">
        <v>5.6000000000000001E-2</v>
      </c>
      <c r="AG359">
        <v>17.899999999999999</v>
      </c>
      <c r="AH359" t="s">
        <v>30</v>
      </c>
      <c r="AI359">
        <v>270200</v>
      </c>
      <c r="AJ359">
        <v>267740</v>
      </c>
      <c r="AK359">
        <v>2460</v>
      </c>
      <c r="AL359">
        <v>12676</v>
      </c>
      <c r="AM359">
        <v>16409</v>
      </c>
      <c r="AN359">
        <v>2.33</v>
      </c>
      <c r="AO359">
        <v>2.31</v>
      </c>
      <c r="AP359">
        <v>0.02</v>
      </c>
      <c r="AQ359">
        <v>1416</v>
      </c>
      <c r="AR359">
        <v>60.19</v>
      </c>
      <c r="AS359">
        <v>11589616</v>
      </c>
      <c r="AT359">
        <v>375.56400000000002</v>
      </c>
      <c r="AU359">
        <v>41.8</v>
      </c>
      <c r="AV359">
        <v>18.571000000000002</v>
      </c>
      <c r="AW359">
        <v>12.849</v>
      </c>
      <c r="AX359">
        <v>42658.576000000001</v>
      </c>
      <c r="AY359">
        <v>0.2</v>
      </c>
      <c r="AZ359">
        <v>114.898</v>
      </c>
      <c r="BA359">
        <v>4.29</v>
      </c>
      <c r="BB359">
        <v>25.1</v>
      </c>
      <c r="BC359">
        <v>31.4</v>
      </c>
      <c r="BE359">
        <v>5.64</v>
      </c>
      <c r="BF359">
        <v>81.63</v>
      </c>
      <c r="BG359">
        <v>0.93100000000000005</v>
      </c>
    </row>
    <row r="360" spans="1:59" x14ac:dyDescent="0.2">
      <c r="A360" t="s">
        <v>0</v>
      </c>
      <c r="B360" t="s">
        <v>1</v>
      </c>
      <c r="C360" t="s">
        <v>2</v>
      </c>
      <c r="D360" t="s">
        <v>362</v>
      </c>
      <c r="E360">
        <v>699662</v>
      </c>
      <c r="F360">
        <v>3020</v>
      </c>
      <c r="G360">
        <v>2200.857</v>
      </c>
      <c r="H360">
        <v>20933</v>
      </c>
      <c r="I360">
        <v>54</v>
      </c>
      <c r="J360">
        <v>51.570999999999998</v>
      </c>
      <c r="K360">
        <v>60369.731</v>
      </c>
      <c r="L360">
        <v>260.57799999999997</v>
      </c>
      <c r="M360">
        <v>189.899</v>
      </c>
      <c r="N360">
        <v>1806.1859999999999</v>
      </c>
      <c r="O360">
        <v>4.6589999999999998</v>
      </c>
      <c r="P360">
        <v>4.45</v>
      </c>
      <c r="Q360">
        <v>1.06</v>
      </c>
      <c r="R360">
        <v>313</v>
      </c>
      <c r="S360">
        <v>27.007000000000001</v>
      </c>
      <c r="T360">
        <v>1850</v>
      </c>
      <c r="U360">
        <v>159.626</v>
      </c>
      <c r="Z360">
        <v>62222</v>
      </c>
      <c r="AA360">
        <v>8108887</v>
      </c>
      <c r="AB360">
        <v>699.66800000000001</v>
      </c>
      <c r="AC360">
        <v>5.3689999999999998</v>
      </c>
      <c r="AD360">
        <v>46862</v>
      </c>
      <c r="AE360">
        <v>4.0430000000000001</v>
      </c>
      <c r="AF360">
        <v>5.5E-2</v>
      </c>
      <c r="AG360">
        <v>18.2</v>
      </c>
      <c r="AH360" t="s">
        <v>30</v>
      </c>
      <c r="AI360">
        <v>286657</v>
      </c>
      <c r="AJ360">
        <v>280789</v>
      </c>
      <c r="AK360">
        <v>5868</v>
      </c>
      <c r="AL360">
        <v>16457</v>
      </c>
      <c r="AM360">
        <v>15728</v>
      </c>
      <c r="AN360">
        <v>2.4700000000000002</v>
      </c>
      <c r="AO360">
        <v>2.42</v>
      </c>
      <c r="AP360">
        <v>0.05</v>
      </c>
      <c r="AQ360">
        <v>1357</v>
      </c>
      <c r="AR360">
        <v>62.96</v>
      </c>
      <c r="AS360">
        <v>11589616</v>
      </c>
      <c r="AT360">
        <v>375.56400000000002</v>
      </c>
      <c r="AU360">
        <v>41.8</v>
      </c>
      <c r="AV360">
        <v>18.571000000000002</v>
      </c>
      <c r="AW360">
        <v>12.849</v>
      </c>
      <c r="AX360">
        <v>42658.576000000001</v>
      </c>
      <c r="AY360">
        <v>0.2</v>
      </c>
      <c r="AZ360">
        <v>114.898</v>
      </c>
      <c r="BA360">
        <v>4.29</v>
      </c>
      <c r="BB360">
        <v>25.1</v>
      </c>
      <c r="BC360">
        <v>31.4</v>
      </c>
      <c r="BE360">
        <v>5.64</v>
      </c>
      <c r="BF360">
        <v>81.63</v>
      </c>
      <c r="BG360">
        <v>0.93100000000000005</v>
      </c>
    </row>
    <row r="361" spans="1:59" x14ac:dyDescent="0.2">
      <c r="A361" t="s">
        <v>0</v>
      </c>
      <c r="B361" t="s">
        <v>1</v>
      </c>
      <c r="C361" t="s">
        <v>2</v>
      </c>
      <c r="D361" t="s">
        <v>363</v>
      </c>
      <c r="E361">
        <v>702437</v>
      </c>
      <c r="F361">
        <v>2775</v>
      </c>
      <c r="G361">
        <v>2230</v>
      </c>
      <c r="H361">
        <v>20982</v>
      </c>
      <c r="I361">
        <v>49</v>
      </c>
      <c r="J361">
        <v>51.713999999999999</v>
      </c>
      <c r="K361">
        <v>60609.169000000002</v>
      </c>
      <c r="L361">
        <v>239.43799999999999</v>
      </c>
      <c r="M361">
        <v>192.41399999999999</v>
      </c>
      <c r="N361">
        <v>1810.414</v>
      </c>
      <c r="O361">
        <v>4.2279999999999998</v>
      </c>
      <c r="P361">
        <v>4.4619999999999997</v>
      </c>
      <c r="Q361">
        <v>1.06</v>
      </c>
      <c r="R361">
        <v>323</v>
      </c>
      <c r="S361">
        <v>27.87</v>
      </c>
      <c r="T361">
        <v>1819</v>
      </c>
      <c r="U361">
        <v>156.95099999999999</v>
      </c>
      <c r="Z361">
        <v>55855</v>
      </c>
      <c r="AA361">
        <v>8164742</v>
      </c>
      <c r="AB361">
        <v>704.48800000000006</v>
      </c>
      <c r="AC361">
        <v>4.819</v>
      </c>
      <c r="AD361">
        <v>48332</v>
      </c>
      <c r="AE361">
        <v>4.17</v>
      </c>
      <c r="AF361">
        <v>5.5E-2</v>
      </c>
      <c r="AG361">
        <v>18.2</v>
      </c>
      <c r="AH361" t="s">
        <v>30</v>
      </c>
      <c r="AI361">
        <v>309701</v>
      </c>
      <c r="AJ361">
        <v>296351</v>
      </c>
      <c r="AK361">
        <v>13350</v>
      </c>
      <c r="AL361">
        <v>23044</v>
      </c>
      <c r="AM361">
        <v>14719</v>
      </c>
      <c r="AN361">
        <v>2.67</v>
      </c>
      <c r="AO361">
        <v>2.56</v>
      </c>
      <c r="AP361">
        <v>0.12</v>
      </c>
      <c r="AQ361">
        <v>1270</v>
      </c>
      <c r="AR361">
        <v>62.96</v>
      </c>
      <c r="AS361">
        <v>11589616</v>
      </c>
      <c r="AT361">
        <v>375.56400000000002</v>
      </c>
      <c r="AU361">
        <v>41.8</v>
      </c>
      <c r="AV361">
        <v>18.571000000000002</v>
      </c>
      <c r="AW361">
        <v>12.849</v>
      </c>
      <c r="AX361">
        <v>42658.576000000001</v>
      </c>
      <c r="AY361">
        <v>0.2</v>
      </c>
      <c r="AZ361">
        <v>114.898</v>
      </c>
      <c r="BA361">
        <v>4.29</v>
      </c>
      <c r="BB361">
        <v>25.1</v>
      </c>
      <c r="BC361">
        <v>31.4</v>
      </c>
      <c r="BE361">
        <v>5.64</v>
      </c>
      <c r="BF361">
        <v>81.63</v>
      </c>
      <c r="BG361">
        <v>0.93100000000000005</v>
      </c>
    </row>
    <row r="362" spans="1:59" x14ac:dyDescent="0.2">
      <c r="A362" t="s">
        <v>0</v>
      </c>
      <c r="B362" t="s">
        <v>1</v>
      </c>
      <c r="C362" t="s">
        <v>2</v>
      </c>
      <c r="D362" t="s">
        <v>364</v>
      </c>
      <c r="E362">
        <v>705120</v>
      </c>
      <c r="F362">
        <v>2683</v>
      </c>
      <c r="G362">
        <v>2264.143</v>
      </c>
      <c r="H362">
        <v>21018</v>
      </c>
      <c r="I362">
        <v>36</v>
      </c>
      <c r="J362">
        <v>49</v>
      </c>
      <c r="K362">
        <v>60840.67</v>
      </c>
      <c r="L362">
        <v>231.5</v>
      </c>
      <c r="M362">
        <v>195.36</v>
      </c>
      <c r="N362">
        <v>1813.52</v>
      </c>
      <c r="O362">
        <v>3.1059999999999999</v>
      </c>
      <c r="P362">
        <v>4.2279999999999998</v>
      </c>
      <c r="Q362">
        <v>1.06</v>
      </c>
      <c r="R362">
        <v>315</v>
      </c>
      <c r="S362">
        <v>27.18</v>
      </c>
      <c r="T362">
        <v>1810</v>
      </c>
      <c r="U362">
        <v>156.17400000000001</v>
      </c>
      <c r="Z362">
        <v>56299</v>
      </c>
      <c r="AA362">
        <v>8221041</v>
      </c>
      <c r="AB362">
        <v>709.34500000000003</v>
      </c>
      <c r="AC362">
        <v>4.8579999999999997</v>
      </c>
      <c r="AD362">
        <v>49123</v>
      </c>
      <c r="AE362">
        <v>4.2389999999999999</v>
      </c>
      <c r="AF362">
        <v>5.5E-2</v>
      </c>
      <c r="AG362">
        <v>18.2</v>
      </c>
      <c r="AH362" t="s">
        <v>30</v>
      </c>
      <c r="AI362">
        <v>330760</v>
      </c>
      <c r="AJ362">
        <v>308487</v>
      </c>
      <c r="AK362">
        <v>22273</v>
      </c>
      <c r="AL362">
        <v>21059</v>
      </c>
      <c r="AM362">
        <v>13524</v>
      </c>
      <c r="AN362">
        <v>2.85</v>
      </c>
      <c r="AO362">
        <v>2.66</v>
      </c>
      <c r="AP362">
        <v>0.19</v>
      </c>
      <c r="AQ362">
        <v>1167</v>
      </c>
      <c r="AR362">
        <v>62.96</v>
      </c>
      <c r="AS362">
        <v>11589616</v>
      </c>
      <c r="AT362">
        <v>375.56400000000002</v>
      </c>
      <c r="AU362">
        <v>41.8</v>
      </c>
      <c r="AV362">
        <v>18.571000000000002</v>
      </c>
      <c r="AW362">
        <v>12.849</v>
      </c>
      <c r="AX362">
        <v>42658.576000000001</v>
      </c>
      <c r="AY362">
        <v>0.2</v>
      </c>
      <c r="AZ362">
        <v>114.898</v>
      </c>
      <c r="BA362">
        <v>4.29</v>
      </c>
      <c r="BB362">
        <v>25.1</v>
      </c>
      <c r="BC362">
        <v>31.4</v>
      </c>
      <c r="BE362">
        <v>5.64</v>
      </c>
      <c r="BF362">
        <v>81.63</v>
      </c>
      <c r="BG362">
        <v>0.93100000000000005</v>
      </c>
    </row>
    <row r="363" spans="1:59" x14ac:dyDescent="0.2">
      <c r="A363" t="s">
        <v>0</v>
      </c>
      <c r="B363" t="s">
        <v>1</v>
      </c>
      <c r="C363" t="s">
        <v>2</v>
      </c>
      <c r="D363" t="s">
        <v>365</v>
      </c>
      <c r="E363">
        <v>707837</v>
      </c>
      <c r="F363">
        <v>2717</v>
      </c>
      <c r="G363">
        <v>2283.2860000000001</v>
      </c>
      <c r="H363">
        <v>21066</v>
      </c>
      <c r="I363">
        <v>48</v>
      </c>
      <c r="J363">
        <v>48.570999999999998</v>
      </c>
      <c r="K363">
        <v>61075.103999999999</v>
      </c>
      <c r="L363">
        <v>234.434</v>
      </c>
      <c r="M363">
        <v>197.011</v>
      </c>
      <c r="N363">
        <v>1817.662</v>
      </c>
      <c r="O363">
        <v>4.1420000000000003</v>
      </c>
      <c r="P363">
        <v>4.1909999999999998</v>
      </c>
      <c r="Q363">
        <v>1.05</v>
      </c>
      <c r="R363">
        <v>315</v>
      </c>
      <c r="S363">
        <v>27.18</v>
      </c>
      <c r="T363">
        <v>1760</v>
      </c>
      <c r="U363">
        <v>151.86000000000001</v>
      </c>
      <c r="Z363">
        <v>47105</v>
      </c>
      <c r="AA363">
        <v>8268146</v>
      </c>
      <c r="AB363">
        <v>713.41</v>
      </c>
      <c r="AC363">
        <v>4.0640000000000001</v>
      </c>
      <c r="AD363">
        <v>50361</v>
      </c>
      <c r="AE363">
        <v>4.3449999999999998</v>
      </c>
      <c r="AF363">
        <v>5.5E-2</v>
      </c>
      <c r="AG363">
        <v>18.2</v>
      </c>
      <c r="AH363" t="s">
        <v>30</v>
      </c>
      <c r="AI363">
        <v>335224</v>
      </c>
      <c r="AJ363">
        <v>310077</v>
      </c>
      <c r="AK363">
        <v>25147</v>
      </c>
      <c r="AL363">
        <v>4464</v>
      </c>
      <c r="AM363">
        <v>12977</v>
      </c>
      <c r="AN363">
        <v>2.89</v>
      </c>
      <c r="AO363">
        <v>2.68</v>
      </c>
      <c r="AP363">
        <v>0.22</v>
      </c>
      <c r="AQ363">
        <v>1120</v>
      </c>
      <c r="AR363">
        <v>62.96</v>
      </c>
      <c r="AS363">
        <v>11589616</v>
      </c>
      <c r="AT363">
        <v>375.56400000000002</v>
      </c>
      <c r="AU363">
        <v>41.8</v>
      </c>
      <c r="AV363">
        <v>18.571000000000002</v>
      </c>
      <c r="AW363">
        <v>12.849</v>
      </c>
      <c r="AX363">
        <v>42658.576000000001</v>
      </c>
      <c r="AY363">
        <v>0.2</v>
      </c>
      <c r="AZ363">
        <v>114.898</v>
      </c>
      <c r="BA363">
        <v>4.29</v>
      </c>
      <c r="BB363">
        <v>25.1</v>
      </c>
      <c r="BC363">
        <v>31.4</v>
      </c>
      <c r="BE363">
        <v>5.64</v>
      </c>
      <c r="BF363">
        <v>81.63</v>
      </c>
      <c r="BG363">
        <v>0.93100000000000005</v>
      </c>
    </row>
    <row r="364" spans="1:59" x14ac:dyDescent="0.2">
      <c r="A364" t="s">
        <v>0</v>
      </c>
      <c r="B364" t="s">
        <v>1</v>
      </c>
      <c r="C364" t="s">
        <v>2</v>
      </c>
      <c r="D364" t="s">
        <v>366</v>
      </c>
      <c r="E364">
        <v>710153</v>
      </c>
      <c r="F364">
        <v>2316</v>
      </c>
      <c r="G364">
        <v>2355.2860000000001</v>
      </c>
      <c r="H364">
        <v>21092</v>
      </c>
      <c r="I364">
        <v>26</v>
      </c>
      <c r="J364">
        <v>44.713999999999999</v>
      </c>
      <c r="K364">
        <v>61274.938000000002</v>
      </c>
      <c r="L364">
        <v>199.834</v>
      </c>
      <c r="M364">
        <v>203.22399999999999</v>
      </c>
      <c r="N364">
        <v>1819.905</v>
      </c>
      <c r="O364">
        <v>2.2429999999999999</v>
      </c>
      <c r="P364">
        <v>3.8580000000000001</v>
      </c>
      <c r="Q364">
        <v>1.05</v>
      </c>
      <c r="R364">
        <v>315</v>
      </c>
      <c r="S364">
        <v>27.18</v>
      </c>
      <c r="T364">
        <v>1788</v>
      </c>
      <c r="U364">
        <v>154.27600000000001</v>
      </c>
      <c r="X364">
        <v>841.88</v>
      </c>
      <c r="Y364">
        <v>72.641000000000005</v>
      </c>
      <c r="Z364">
        <v>22198</v>
      </c>
      <c r="AA364">
        <v>8290344</v>
      </c>
      <c r="AB364">
        <v>715.32500000000005</v>
      </c>
      <c r="AC364">
        <v>1.915</v>
      </c>
      <c r="AD364">
        <v>50433</v>
      </c>
      <c r="AE364">
        <v>4.3520000000000003</v>
      </c>
      <c r="AF364">
        <v>5.5E-2</v>
      </c>
      <c r="AG364">
        <v>18.2</v>
      </c>
      <c r="AH364" t="s">
        <v>30</v>
      </c>
      <c r="AI364">
        <v>336127</v>
      </c>
      <c r="AJ364">
        <v>310652</v>
      </c>
      <c r="AK364">
        <v>25475</v>
      </c>
      <c r="AL364">
        <v>903</v>
      </c>
      <c r="AM364">
        <v>12838</v>
      </c>
      <c r="AN364">
        <v>2.9</v>
      </c>
      <c r="AO364">
        <v>2.68</v>
      </c>
      <c r="AP364">
        <v>0.22</v>
      </c>
      <c r="AQ364">
        <v>1108</v>
      </c>
      <c r="AR364">
        <v>62.96</v>
      </c>
      <c r="AS364">
        <v>11589616</v>
      </c>
      <c r="AT364">
        <v>375.56400000000002</v>
      </c>
      <c r="AU364">
        <v>41.8</v>
      </c>
      <c r="AV364">
        <v>18.571000000000002</v>
      </c>
      <c r="AW364">
        <v>12.849</v>
      </c>
      <c r="AX364">
        <v>42658.576000000001</v>
      </c>
      <c r="AY364">
        <v>0.2</v>
      </c>
      <c r="AZ364">
        <v>114.898</v>
      </c>
      <c r="BA364">
        <v>4.29</v>
      </c>
      <c r="BB364">
        <v>25.1</v>
      </c>
      <c r="BC364">
        <v>31.4</v>
      </c>
      <c r="BE364">
        <v>5.64</v>
      </c>
      <c r="BF364">
        <v>81.63</v>
      </c>
      <c r="BG364">
        <v>0.93100000000000005</v>
      </c>
    </row>
    <row r="365" spans="1:59" x14ac:dyDescent="0.2">
      <c r="A365" t="s">
        <v>0</v>
      </c>
      <c r="B365" t="s">
        <v>1</v>
      </c>
      <c r="C365" t="s">
        <v>2</v>
      </c>
      <c r="D365" t="s">
        <v>367</v>
      </c>
      <c r="E365">
        <v>711417</v>
      </c>
      <c r="F365">
        <v>1264</v>
      </c>
      <c r="G365">
        <v>2365.5709999999999</v>
      </c>
      <c r="H365">
        <v>21124</v>
      </c>
      <c r="I365">
        <v>32</v>
      </c>
      <c r="J365">
        <v>44.286000000000001</v>
      </c>
      <c r="K365">
        <v>61384.000999999997</v>
      </c>
      <c r="L365">
        <v>109.063</v>
      </c>
      <c r="M365">
        <v>204.11099999999999</v>
      </c>
      <c r="N365">
        <v>1822.6659999999999</v>
      </c>
      <c r="O365">
        <v>2.7610000000000001</v>
      </c>
      <c r="P365">
        <v>3.8210000000000002</v>
      </c>
      <c r="Q365">
        <v>1.03</v>
      </c>
      <c r="R365">
        <v>325</v>
      </c>
      <c r="S365">
        <v>28.042000000000002</v>
      </c>
      <c r="T365">
        <v>1852</v>
      </c>
      <c r="U365">
        <v>159.798</v>
      </c>
      <c r="Z365">
        <v>45823</v>
      </c>
      <c r="AA365">
        <v>8336167</v>
      </c>
      <c r="AB365">
        <v>719.279</v>
      </c>
      <c r="AC365">
        <v>3.9540000000000002</v>
      </c>
      <c r="AD365">
        <v>50654</v>
      </c>
      <c r="AE365">
        <v>4.3710000000000004</v>
      </c>
      <c r="AF365">
        <v>5.5E-2</v>
      </c>
      <c r="AG365">
        <v>18.2</v>
      </c>
      <c r="AH365" t="s">
        <v>30</v>
      </c>
      <c r="AI365">
        <v>343813</v>
      </c>
      <c r="AJ365">
        <v>314580</v>
      </c>
      <c r="AK365">
        <v>29233</v>
      </c>
      <c r="AL365">
        <v>7686</v>
      </c>
      <c r="AM365">
        <v>12327</v>
      </c>
      <c r="AN365">
        <v>2.97</v>
      </c>
      <c r="AO365">
        <v>2.71</v>
      </c>
      <c r="AP365">
        <v>0.25</v>
      </c>
      <c r="AQ365">
        <v>1064</v>
      </c>
      <c r="AR365">
        <v>62.96</v>
      </c>
      <c r="AS365">
        <v>11589616</v>
      </c>
      <c r="AT365">
        <v>375.56400000000002</v>
      </c>
      <c r="AU365">
        <v>41.8</v>
      </c>
      <c r="AV365">
        <v>18.571000000000002</v>
      </c>
      <c r="AW365">
        <v>12.849</v>
      </c>
      <c r="AX365">
        <v>42658.576000000001</v>
      </c>
      <c r="AY365">
        <v>0.2</v>
      </c>
      <c r="AZ365">
        <v>114.898</v>
      </c>
      <c r="BA365">
        <v>4.29</v>
      </c>
      <c r="BB365">
        <v>25.1</v>
      </c>
      <c r="BC365">
        <v>31.4</v>
      </c>
      <c r="BE365">
        <v>5.64</v>
      </c>
      <c r="BF365">
        <v>81.63</v>
      </c>
      <c r="BG365">
        <v>0.93100000000000005</v>
      </c>
    </row>
    <row r="366" spans="1:59" x14ac:dyDescent="0.2">
      <c r="A366" t="s">
        <v>0</v>
      </c>
      <c r="B366" t="s">
        <v>1</v>
      </c>
      <c r="C366" t="s">
        <v>2</v>
      </c>
      <c r="D366" t="s">
        <v>368</v>
      </c>
      <c r="E366">
        <v>713271</v>
      </c>
      <c r="F366">
        <v>1854</v>
      </c>
      <c r="G366">
        <v>2375.5709999999999</v>
      </c>
      <c r="H366">
        <v>21173</v>
      </c>
      <c r="I366">
        <v>49</v>
      </c>
      <c r="J366">
        <v>42</v>
      </c>
      <c r="K366">
        <v>61543.972000000002</v>
      </c>
      <c r="L366">
        <v>159.971</v>
      </c>
      <c r="M366">
        <v>204.97399999999999</v>
      </c>
      <c r="N366">
        <v>1826.894</v>
      </c>
      <c r="O366">
        <v>4.2279999999999998</v>
      </c>
      <c r="P366">
        <v>3.6240000000000001</v>
      </c>
      <c r="Q366">
        <v>1.02</v>
      </c>
      <c r="R366">
        <v>311</v>
      </c>
      <c r="S366">
        <v>26.834</v>
      </c>
      <c r="T366">
        <v>1794</v>
      </c>
      <c r="U366">
        <v>154.79400000000001</v>
      </c>
      <c r="Z366">
        <v>68280</v>
      </c>
      <c r="AA366">
        <v>8404447</v>
      </c>
      <c r="AB366">
        <v>725.17</v>
      </c>
      <c r="AC366">
        <v>5.891</v>
      </c>
      <c r="AD366">
        <v>51112</v>
      </c>
      <c r="AE366">
        <v>4.41</v>
      </c>
      <c r="AF366">
        <v>5.5E-2</v>
      </c>
      <c r="AG366">
        <v>18.2</v>
      </c>
      <c r="AH366" t="s">
        <v>30</v>
      </c>
      <c r="AI366">
        <v>367735</v>
      </c>
      <c r="AJ366">
        <v>324745</v>
      </c>
      <c r="AK366">
        <v>42990</v>
      </c>
      <c r="AL366">
        <v>23922</v>
      </c>
      <c r="AM366">
        <v>13934</v>
      </c>
      <c r="AN366">
        <v>3.17</v>
      </c>
      <c r="AO366">
        <v>2.8</v>
      </c>
      <c r="AP366">
        <v>0.37</v>
      </c>
      <c r="AQ366">
        <v>1202</v>
      </c>
      <c r="AR366">
        <v>62.96</v>
      </c>
      <c r="AS366">
        <v>11589616</v>
      </c>
      <c r="AT366">
        <v>375.56400000000002</v>
      </c>
      <c r="AU366">
        <v>41.8</v>
      </c>
      <c r="AV366">
        <v>18.571000000000002</v>
      </c>
      <c r="AW366">
        <v>12.849</v>
      </c>
      <c r="AX366">
        <v>42658.576000000001</v>
      </c>
      <c r="AY366">
        <v>0.2</v>
      </c>
      <c r="AZ366">
        <v>114.898</v>
      </c>
      <c r="BA366">
        <v>4.29</v>
      </c>
      <c r="BB366">
        <v>25.1</v>
      </c>
      <c r="BC366">
        <v>31.4</v>
      </c>
      <c r="BE366">
        <v>5.64</v>
      </c>
      <c r="BF366">
        <v>81.63</v>
      </c>
      <c r="BG366">
        <v>0.93100000000000005</v>
      </c>
    </row>
    <row r="367" spans="1:59" x14ac:dyDescent="0.2">
      <c r="A367" t="s">
        <v>0</v>
      </c>
      <c r="B367" t="s">
        <v>1</v>
      </c>
      <c r="C367" t="s">
        <v>2</v>
      </c>
      <c r="D367" t="s">
        <v>369</v>
      </c>
      <c r="E367">
        <v>716395</v>
      </c>
      <c r="F367">
        <v>3124</v>
      </c>
      <c r="G367">
        <v>2390.4290000000001</v>
      </c>
      <c r="H367">
        <v>21216</v>
      </c>
      <c r="I367">
        <v>43</v>
      </c>
      <c r="J367">
        <v>40.429000000000002</v>
      </c>
      <c r="K367">
        <v>61813.523000000001</v>
      </c>
      <c r="L367">
        <v>269.55200000000002</v>
      </c>
      <c r="M367">
        <v>206.256</v>
      </c>
      <c r="N367">
        <v>1830.604</v>
      </c>
      <c r="O367">
        <v>3.71</v>
      </c>
      <c r="P367">
        <v>3.488</v>
      </c>
      <c r="Q367">
        <v>1.01</v>
      </c>
      <c r="R367">
        <v>310</v>
      </c>
      <c r="S367">
        <v>26.748000000000001</v>
      </c>
      <c r="T367">
        <v>1785</v>
      </c>
      <c r="U367">
        <v>154.017</v>
      </c>
      <c r="Z367">
        <v>60706</v>
      </c>
      <c r="AA367">
        <v>8465153</v>
      </c>
      <c r="AB367">
        <v>730.40800000000002</v>
      </c>
      <c r="AC367">
        <v>5.2380000000000004</v>
      </c>
      <c r="AD367">
        <v>50895</v>
      </c>
      <c r="AE367">
        <v>4.391</v>
      </c>
      <c r="AF367">
        <v>5.3999999999999999E-2</v>
      </c>
      <c r="AG367">
        <v>18.5</v>
      </c>
      <c r="AH367" t="s">
        <v>30</v>
      </c>
      <c r="AI367">
        <v>398358</v>
      </c>
      <c r="AJ367">
        <v>334801</v>
      </c>
      <c r="AK367">
        <v>63557</v>
      </c>
      <c r="AL367">
        <v>30623</v>
      </c>
      <c r="AM367">
        <v>15957</v>
      </c>
      <c r="AN367">
        <v>3.44</v>
      </c>
      <c r="AO367">
        <v>2.89</v>
      </c>
      <c r="AP367">
        <v>0.55000000000000004</v>
      </c>
      <c r="AQ367">
        <v>1377</v>
      </c>
      <c r="AR367">
        <v>62.96</v>
      </c>
      <c r="AS367">
        <v>11589616</v>
      </c>
      <c r="AT367">
        <v>375.56400000000002</v>
      </c>
      <c r="AU367">
        <v>41.8</v>
      </c>
      <c r="AV367">
        <v>18.571000000000002</v>
      </c>
      <c r="AW367">
        <v>12.849</v>
      </c>
      <c r="AX367">
        <v>42658.576000000001</v>
      </c>
      <c r="AY367">
        <v>0.2</v>
      </c>
      <c r="AZ367">
        <v>114.898</v>
      </c>
      <c r="BA367">
        <v>4.29</v>
      </c>
      <c r="BB367">
        <v>25.1</v>
      </c>
      <c r="BC367">
        <v>31.4</v>
      </c>
      <c r="BE367">
        <v>5.64</v>
      </c>
      <c r="BF367">
        <v>81.63</v>
      </c>
      <c r="BG367">
        <v>0.93100000000000005</v>
      </c>
    </row>
    <row r="368" spans="1:59" x14ac:dyDescent="0.2">
      <c r="A368" t="s">
        <v>0</v>
      </c>
      <c r="B368" t="s">
        <v>1</v>
      </c>
      <c r="C368" t="s">
        <v>2</v>
      </c>
      <c r="D368" t="s">
        <v>370</v>
      </c>
      <c r="E368">
        <v>718847</v>
      </c>
      <c r="F368">
        <v>2452</v>
      </c>
      <c r="G368">
        <v>2344.2860000000001</v>
      </c>
      <c r="H368">
        <v>21260</v>
      </c>
      <c r="I368">
        <v>44</v>
      </c>
      <c r="J368">
        <v>39.713999999999999</v>
      </c>
      <c r="K368">
        <v>62025.091999999997</v>
      </c>
      <c r="L368">
        <v>211.56899999999999</v>
      </c>
      <c r="M368">
        <v>202.27500000000001</v>
      </c>
      <c r="N368">
        <v>1834.4010000000001</v>
      </c>
      <c r="O368">
        <v>3.7970000000000002</v>
      </c>
      <c r="P368">
        <v>3.427</v>
      </c>
      <c r="Q368">
        <v>0.99</v>
      </c>
      <c r="R368">
        <v>306</v>
      </c>
      <c r="S368">
        <v>26.402999999999999</v>
      </c>
      <c r="T368">
        <v>1751</v>
      </c>
      <c r="U368">
        <v>151.084</v>
      </c>
      <c r="Z368">
        <v>54091</v>
      </c>
      <c r="AA368">
        <v>8519244</v>
      </c>
      <c r="AB368">
        <v>735.07600000000002</v>
      </c>
      <c r="AC368">
        <v>4.6669999999999998</v>
      </c>
      <c r="AD368">
        <v>50643</v>
      </c>
      <c r="AE368">
        <v>4.37</v>
      </c>
      <c r="AF368">
        <v>5.3999999999999999E-2</v>
      </c>
      <c r="AG368">
        <v>18.5</v>
      </c>
      <c r="AH368" t="s">
        <v>30</v>
      </c>
      <c r="AI368">
        <v>432149</v>
      </c>
      <c r="AJ368">
        <v>344729</v>
      </c>
      <c r="AK368">
        <v>87420</v>
      </c>
      <c r="AL368">
        <v>33791</v>
      </c>
      <c r="AM368">
        <v>17493</v>
      </c>
      <c r="AN368">
        <v>3.73</v>
      </c>
      <c r="AO368">
        <v>2.97</v>
      </c>
      <c r="AP368">
        <v>0.75</v>
      </c>
      <c r="AQ368">
        <v>1509</v>
      </c>
      <c r="AR368">
        <v>62.96</v>
      </c>
      <c r="AS368">
        <v>11589616</v>
      </c>
      <c r="AT368">
        <v>375.56400000000002</v>
      </c>
      <c r="AU368">
        <v>41.8</v>
      </c>
      <c r="AV368">
        <v>18.571000000000002</v>
      </c>
      <c r="AW368">
        <v>12.849</v>
      </c>
      <c r="AX368">
        <v>42658.576000000001</v>
      </c>
      <c r="AY368">
        <v>0.2</v>
      </c>
      <c r="AZ368">
        <v>114.898</v>
      </c>
      <c r="BA368">
        <v>4.29</v>
      </c>
      <c r="BB368">
        <v>25.1</v>
      </c>
      <c r="BC368">
        <v>31.4</v>
      </c>
      <c r="BE368">
        <v>5.64</v>
      </c>
      <c r="BF368">
        <v>81.63</v>
      </c>
      <c r="BG368">
        <v>0.93100000000000005</v>
      </c>
    </row>
    <row r="369" spans="1:59" x14ac:dyDescent="0.2">
      <c r="A369" t="s">
        <v>0</v>
      </c>
      <c r="B369" t="s">
        <v>1</v>
      </c>
      <c r="C369" t="s">
        <v>2</v>
      </c>
      <c r="D369" t="s">
        <v>371</v>
      </c>
      <c r="E369">
        <v>721432</v>
      </c>
      <c r="F369">
        <v>2585</v>
      </c>
      <c r="G369">
        <v>2330.2860000000001</v>
      </c>
      <c r="H369">
        <v>21295</v>
      </c>
      <c r="I369">
        <v>35</v>
      </c>
      <c r="J369">
        <v>39.570999999999998</v>
      </c>
      <c r="K369">
        <v>62248.137000000002</v>
      </c>
      <c r="L369">
        <v>223.04400000000001</v>
      </c>
      <c r="M369">
        <v>201.06700000000001</v>
      </c>
      <c r="N369">
        <v>1837.421</v>
      </c>
      <c r="O369">
        <v>3.02</v>
      </c>
      <c r="P369">
        <v>3.4140000000000001</v>
      </c>
      <c r="Q369">
        <v>0.99</v>
      </c>
      <c r="R369">
        <v>304</v>
      </c>
      <c r="S369">
        <v>26.23</v>
      </c>
      <c r="T369">
        <v>1737</v>
      </c>
      <c r="U369">
        <v>149.876</v>
      </c>
      <c r="Z369">
        <v>57087</v>
      </c>
      <c r="AA369">
        <v>8576331</v>
      </c>
      <c r="AB369">
        <v>740.00099999999998</v>
      </c>
      <c r="AC369">
        <v>4.9260000000000002</v>
      </c>
      <c r="AD369">
        <v>50756</v>
      </c>
      <c r="AE369">
        <v>4.3789999999999996</v>
      </c>
      <c r="AF369">
        <v>5.2999999999999999E-2</v>
      </c>
      <c r="AG369">
        <v>18.899999999999999</v>
      </c>
      <c r="AH369" t="s">
        <v>30</v>
      </c>
      <c r="AI369">
        <v>462670</v>
      </c>
      <c r="AJ369">
        <v>352656</v>
      </c>
      <c r="AK369">
        <v>110014</v>
      </c>
      <c r="AL369">
        <v>30521</v>
      </c>
      <c r="AM369">
        <v>18844</v>
      </c>
      <c r="AN369">
        <v>3.99</v>
      </c>
      <c r="AO369">
        <v>3.04</v>
      </c>
      <c r="AP369">
        <v>0.95</v>
      </c>
      <c r="AQ369">
        <v>1626</v>
      </c>
      <c r="AR369">
        <v>62.96</v>
      </c>
      <c r="AS369">
        <v>11589616</v>
      </c>
      <c r="AT369">
        <v>375.56400000000002</v>
      </c>
      <c r="AU369">
        <v>41.8</v>
      </c>
      <c r="AV369">
        <v>18.571000000000002</v>
      </c>
      <c r="AW369">
        <v>12.849</v>
      </c>
      <c r="AX369">
        <v>42658.576000000001</v>
      </c>
      <c r="AY369">
        <v>0.2</v>
      </c>
      <c r="AZ369">
        <v>114.898</v>
      </c>
      <c r="BA369">
        <v>4.29</v>
      </c>
      <c r="BB369">
        <v>25.1</v>
      </c>
      <c r="BC369">
        <v>31.4</v>
      </c>
      <c r="BE369">
        <v>5.64</v>
      </c>
      <c r="BF369">
        <v>81.63</v>
      </c>
      <c r="BG369">
        <v>0.93100000000000005</v>
      </c>
    </row>
    <row r="370" spans="1:59" x14ac:dyDescent="0.2">
      <c r="A370" t="s">
        <v>0</v>
      </c>
      <c r="B370" t="s">
        <v>1</v>
      </c>
      <c r="C370" t="s">
        <v>2</v>
      </c>
      <c r="D370" t="s">
        <v>372</v>
      </c>
      <c r="E370">
        <v>723870</v>
      </c>
      <c r="F370">
        <v>2438</v>
      </c>
      <c r="G370">
        <v>2290.4290000000001</v>
      </c>
      <c r="H370">
        <v>21352</v>
      </c>
      <c r="I370">
        <v>57</v>
      </c>
      <c r="J370">
        <v>40.856999999999999</v>
      </c>
      <c r="K370">
        <v>62458.497000000003</v>
      </c>
      <c r="L370">
        <v>210.36099999999999</v>
      </c>
      <c r="M370">
        <v>197.62799999999999</v>
      </c>
      <c r="N370">
        <v>1842.3389999999999</v>
      </c>
      <c r="O370">
        <v>4.9180000000000001</v>
      </c>
      <c r="P370">
        <v>3.5249999999999999</v>
      </c>
      <c r="Q370">
        <v>0.98</v>
      </c>
      <c r="R370">
        <v>292</v>
      </c>
      <c r="S370">
        <v>25.195</v>
      </c>
      <c r="T370">
        <v>1650</v>
      </c>
      <c r="U370">
        <v>142.369</v>
      </c>
      <c r="Z370">
        <v>42024</v>
      </c>
      <c r="AA370">
        <v>8618355</v>
      </c>
      <c r="AB370">
        <v>743.62699999999995</v>
      </c>
      <c r="AC370">
        <v>3.6259999999999999</v>
      </c>
      <c r="AD370">
        <v>50030</v>
      </c>
      <c r="AE370">
        <v>4.3170000000000002</v>
      </c>
      <c r="AF370">
        <v>5.1999999999999998E-2</v>
      </c>
      <c r="AG370">
        <v>19.2</v>
      </c>
      <c r="AH370" t="s">
        <v>30</v>
      </c>
      <c r="AI370">
        <v>469127</v>
      </c>
      <c r="AJ370">
        <v>353898</v>
      </c>
      <c r="AK370">
        <v>115229</v>
      </c>
      <c r="AL370">
        <v>6457</v>
      </c>
      <c r="AM370">
        <v>19129</v>
      </c>
      <c r="AN370">
        <v>4.05</v>
      </c>
      <c r="AO370">
        <v>3.05</v>
      </c>
      <c r="AP370">
        <v>0.99</v>
      </c>
      <c r="AQ370">
        <v>1651</v>
      </c>
      <c r="AR370">
        <v>62.96</v>
      </c>
      <c r="AS370">
        <v>11589616</v>
      </c>
      <c r="AT370">
        <v>375.56400000000002</v>
      </c>
      <c r="AU370">
        <v>41.8</v>
      </c>
      <c r="AV370">
        <v>18.571000000000002</v>
      </c>
      <c r="AW370">
        <v>12.849</v>
      </c>
      <c r="AX370">
        <v>42658.576000000001</v>
      </c>
      <c r="AY370">
        <v>0.2</v>
      </c>
      <c r="AZ370">
        <v>114.898</v>
      </c>
      <c r="BA370">
        <v>4.29</v>
      </c>
      <c r="BB370">
        <v>25.1</v>
      </c>
      <c r="BC370">
        <v>31.4</v>
      </c>
      <c r="BE370">
        <v>5.64</v>
      </c>
      <c r="BF370">
        <v>81.63</v>
      </c>
      <c r="BG370">
        <v>0.93100000000000005</v>
      </c>
    </row>
    <row r="371" spans="1:59" x14ac:dyDescent="0.2">
      <c r="A371" t="s">
        <v>0</v>
      </c>
      <c r="B371" t="s">
        <v>1</v>
      </c>
      <c r="C371" t="s">
        <v>2</v>
      </c>
      <c r="D371" t="s">
        <v>373</v>
      </c>
      <c r="E371">
        <v>725610</v>
      </c>
      <c r="F371">
        <v>1740</v>
      </c>
      <c r="G371">
        <v>2208.143</v>
      </c>
      <c r="H371">
        <v>21389</v>
      </c>
      <c r="I371">
        <v>37</v>
      </c>
      <c r="J371">
        <v>42.429000000000002</v>
      </c>
      <c r="K371">
        <v>62608.631999999998</v>
      </c>
      <c r="L371">
        <v>150.13399999999999</v>
      </c>
      <c r="M371">
        <v>190.52799999999999</v>
      </c>
      <c r="N371">
        <v>1845.5309999999999</v>
      </c>
      <c r="O371">
        <v>3.1930000000000001</v>
      </c>
      <c r="P371">
        <v>3.661</v>
      </c>
      <c r="Q371">
        <v>0.97</v>
      </c>
      <c r="R371">
        <v>300</v>
      </c>
      <c r="S371">
        <v>25.885000000000002</v>
      </c>
      <c r="T371">
        <v>1678</v>
      </c>
      <c r="U371">
        <v>144.785</v>
      </c>
      <c r="X371">
        <v>933.41</v>
      </c>
      <c r="Y371">
        <v>80.537999999999997</v>
      </c>
      <c r="Z371">
        <v>19066</v>
      </c>
      <c r="AA371">
        <v>8637421</v>
      </c>
      <c r="AB371">
        <v>745.27200000000005</v>
      </c>
      <c r="AC371">
        <v>1.645</v>
      </c>
      <c r="AD371">
        <v>49582</v>
      </c>
      <c r="AE371">
        <v>4.2779999999999996</v>
      </c>
      <c r="AF371">
        <v>5.1999999999999998E-2</v>
      </c>
      <c r="AG371">
        <v>19.2</v>
      </c>
      <c r="AH371" t="s">
        <v>30</v>
      </c>
      <c r="AI371">
        <v>472500</v>
      </c>
      <c r="AJ371">
        <v>354206</v>
      </c>
      <c r="AK371">
        <v>118294</v>
      </c>
      <c r="AL371">
        <v>3373</v>
      </c>
      <c r="AM371">
        <v>19482</v>
      </c>
      <c r="AN371">
        <v>4.08</v>
      </c>
      <c r="AO371">
        <v>3.06</v>
      </c>
      <c r="AP371">
        <v>1.02</v>
      </c>
      <c r="AQ371">
        <v>1681</v>
      </c>
      <c r="AR371">
        <v>62.96</v>
      </c>
      <c r="AS371">
        <v>11589616</v>
      </c>
      <c r="AT371">
        <v>375.56400000000002</v>
      </c>
      <c r="AU371">
        <v>41.8</v>
      </c>
      <c r="AV371">
        <v>18.571000000000002</v>
      </c>
      <c r="AW371">
        <v>12.849</v>
      </c>
      <c r="AX371">
        <v>42658.576000000001</v>
      </c>
      <c r="AY371">
        <v>0.2</v>
      </c>
      <c r="AZ371">
        <v>114.898</v>
      </c>
      <c r="BA371">
        <v>4.29</v>
      </c>
      <c r="BB371">
        <v>25.1</v>
      </c>
      <c r="BC371">
        <v>31.4</v>
      </c>
      <c r="BE371">
        <v>5.64</v>
      </c>
      <c r="BF371">
        <v>81.63</v>
      </c>
      <c r="BG371">
        <v>0.93100000000000005</v>
      </c>
    </row>
    <row r="372" spans="1:59" x14ac:dyDescent="0.2">
      <c r="A372" t="s">
        <v>0</v>
      </c>
      <c r="B372" t="s">
        <v>1</v>
      </c>
      <c r="C372" t="s">
        <v>2</v>
      </c>
      <c r="D372" t="s">
        <v>374</v>
      </c>
      <c r="E372">
        <v>726483</v>
      </c>
      <c r="F372">
        <v>873</v>
      </c>
      <c r="G372">
        <v>2152.2860000000001</v>
      </c>
      <c r="H372">
        <v>21423</v>
      </c>
      <c r="I372">
        <v>34</v>
      </c>
      <c r="J372">
        <v>42.713999999999999</v>
      </c>
      <c r="K372">
        <v>62683.957999999999</v>
      </c>
      <c r="L372">
        <v>75.325999999999993</v>
      </c>
      <c r="M372">
        <v>185.708</v>
      </c>
      <c r="N372">
        <v>1848.4649999999999</v>
      </c>
      <c r="O372">
        <v>2.9340000000000002</v>
      </c>
      <c r="P372">
        <v>3.6859999999999999</v>
      </c>
      <c r="Q372">
        <v>0.97</v>
      </c>
      <c r="R372">
        <v>302</v>
      </c>
      <c r="S372">
        <v>26.058</v>
      </c>
      <c r="T372">
        <v>1698</v>
      </c>
      <c r="U372">
        <v>146.51</v>
      </c>
      <c r="Z372">
        <v>44898</v>
      </c>
      <c r="AA372">
        <v>8682319</v>
      </c>
      <c r="AB372">
        <v>749.14599999999996</v>
      </c>
      <c r="AC372">
        <v>3.8740000000000001</v>
      </c>
      <c r="AD372">
        <v>49450</v>
      </c>
      <c r="AE372">
        <v>4.2670000000000003</v>
      </c>
      <c r="AF372">
        <v>5.0999999999999997E-2</v>
      </c>
      <c r="AG372">
        <v>19.600000000000001</v>
      </c>
      <c r="AH372" t="s">
        <v>30</v>
      </c>
      <c r="AI372">
        <v>482571</v>
      </c>
      <c r="AJ372">
        <v>356544</v>
      </c>
      <c r="AK372">
        <v>126027</v>
      </c>
      <c r="AL372">
        <v>10071</v>
      </c>
      <c r="AM372">
        <v>19823</v>
      </c>
      <c r="AN372">
        <v>4.16</v>
      </c>
      <c r="AO372">
        <v>3.08</v>
      </c>
      <c r="AP372">
        <v>1.0900000000000001</v>
      </c>
      <c r="AQ372">
        <v>1710</v>
      </c>
      <c r="AR372">
        <v>62.96</v>
      </c>
      <c r="AS372">
        <v>11589616</v>
      </c>
      <c r="AT372">
        <v>375.56400000000002</v>
      </c>
      <c r="AU372">
        <v>41.8</v>
      </c>
      <c r="AV372">
        <v>18.571000000000002</v>
      </c>
      <c r="AW372">
        <v>12.849</v>
      </c>
      <c r="AX372">
        <v>42658.576000000001</v>
      </c>
      <c r="AY372">
        <v>0.2</v>
      </c>
      <c r="AZ372">
        <v>114.898</v>
      </c>
      <c r="BA372">
        <v>4.29</v>
      </c>
      <c r="BB372">
        <v>25.1</v>
      </c>
      <c r="BC372">
        <v>31.4</v>
      </c>
      <c r="BE372">
        <v>5.64</v>
      </c>
      <c r="BF372">
        <v>81.63</v>
      </c>
      <c r="BG372">
        <v>0.93100000000000005</v>
      </c>
    </row>
    <row r="373" spans="1:59" x14ac:dyDescent="0.2">
      <c r="A373" t="s">
        <v>0</v>
      </c>
      <c r="B373" t="s">
        <v>1</v>
      </c>
      <c r="C373" t="s">
        <v>2</v>
      </c>
      <c r="D373" t="s">
        <v>375</v>
      </c>
      <c r="E373">
        <v>728334</v>
      </c>
      <c r="F373">
        <v>1851</v>
      </c>
      <c r="G373">
        <v>2151.857</v>
      </c>
      <c r="H373">
        <v>21472</v>
      </c>
      <c r="I373">
        <v>49</v>
      </c>
      <c r="J373">
        <v>42.713999999999999</v>
      </c>
      <c r="K373">
        <v>62843.67</v>
      </c>
      <c r="L373">
        <v>159.71199999999999</v>
      </c>
      <c r="M373">
        <v>185.67099999999999</v>
      </c>
      <c r="N373">
        <v>1852.693</v>
      </c>
      <c r="O373">
        <v>4.2279999999999998</v>
      </c>
      <c r="P373">
        <v>3.6859999999999999</v>
      </c>
      <c r="Q373">
        <v>0.96</v>
      </c>
      <c r="R373">
        <v>308</v>
      </c>
      <c r="S373">
        <v>26.576000000000001</v>
      </c>
      <c r="T373">
        <v>1674</v>
      </c>
      <c r="U373">
        <v>144.44</v>
      </c>
      <c r="Z373">
        <v>60755</v>
      </c>
      <c r="AA373">
        <v>8743074</v>
      </c>
      <c r="AB373">
        <v>754.38900000000001</v>
      </c>
      <c r="AC373">
        <v>5.242</v>
      </c>
      <c r="AD373">
        <v>48375</v>
      </c>
      <c r="AE373">
        <v>4.1740000000000004</v>
      </c>
      <c r="AF373">
        <v>0.05</v>
      </c>
      <c r="AG373">
        <v>20</v>
      </c>
      <c r="AH373" t="s">
        <v>30</v>
      </c>
      <c r="AI373">
        <v>510078</v>
      </c>
      <c r="AJ373">
        <v>364595</v>
      </c>
      <c r="AK373">
        <v>145483</v>
      </c>
      <c r="AL373">
        <v>27507</v>
      </c>
      <c r="AM373">
        <v>20335</v>
      </c>
      <c r="AN373">
        <v>4.4000000000000004</v>
      </c>
      <c r="AO373">
        <v>3.15</v>
      </c>
      <c r="AP373">
        <v>1.26</v>
      </c>
      <c r="AQ373">
        <v>1755</v>
      </c>
      <c r="AR373">
        <v>62.96</v>
      </c>
      <c r="AS373">
        <v>11589616</v>
      </c>
      <c r="AT373">
        <v>375.56400000000002</v>
      </c>
      <c r="AU373">
        <v>41.8</v>
      </c>
      <c r="AV373">
        <v>18.571000000000002</v>
      </c>
      <c r="AW373">
        <v>12.849</v>
      </c>
      <c r="AX373">
        <v>42658.576000000001</v>
      </c>
      <c r="AY373">
        <v>0.2</v>
      </c>
      <c r="AZ373">
        <v>114.898</v>
      </c>
      <c r="BA373">
        <v>4.29</v>
      </c>
      <c r="BB373">
        <v>25.1</v>
      </c>
      <c r="BC373">
        <v>31.4</v>
      </c>
      <c r="BE373">
        <v>5.64</v>
      </c>
      <c r="BF373">
        <v>81.63</v>
      </c>
      <c r="BG373">
        <v>0.93100000000000005</v>
      </c>
    </row>
    <row r="374" spans="1:59" x14ac:dyDescent="0.2">
      <c r="A374" t="s">
        <v>0</v>
      </c>
      <c r="B374" t="s">
        <v>1</v>
      </c>
      <c r="C374" t="s">
        <v>2</v>
      </c>
      <c r="D374" t="s">
        <v>376</v>
      </c>
      <c r="E374">
        <v>730951</v>
      </c>
      <c r="F374">
        <v>2617</v>
      </c>
      <c r="G374">
        <v>2079.4290000000001</v>
      </c>
      <c r="H374">
        <v>21512</v>
      </c>
      <c r="I374">
        <v>40</v>
      </c>
      <c r="J374">
        <v>42.286000000000001</v>
      </c>
      <c r="K374">
        <v>63069.474999999999</v>
      </c>
      <c r="L374">
        <v>225.80600000000001</v>
      </c>
      <c r="M374">
        <v>179.422</v>
      </c>
      <c r="N374">
        <v>1856.144</v>
      </c>
      <c r="O374">
        <v>3.4510000000000001</v>
      </c>
      <c r="P374">
        <v>3.649</v>
      </c>
      <c r="Q374">
        <v>0.96</v>
      </c>
      <c r="R374">
        <v>303</v>
      </c>
      <c r="S374">
        <v>26.143999999999998</v>
      </c>
      <c r="T374">
        <v>1652</v>
      </c>
      <c r="U374">
        <v>142.541</v>
      </c>
      <c r="Z374">
        <v>49931</v>
      </c>
      <c r="AA374">
        <v>8793005</v>
      </c>
      <c r="AB374">
        <v>758.697</v>
      </c>
      <c r="AC374">
        <v>4.3079999999999998</v>
      </c>
      <c r="AD374">
        <v>46836</v>
      </c>
      <c r="AE374">
        <v>4.0410000000000004</v>
      </c>
      <c r="AF374">
        <v>0.05</v>
      </c>
      <c r="AG374">
        <v>20</v>
      </c>
      <c r="AH374" t="s">
        <v>30</v>
      </c>
      <c r="AI374">
        <v>535368</v>
      </c>
      <c r="AJ374">
        <v>371219</v>
      </c>
      <c r="AK374">
        <v>164149</v>
      </c>
      <c r="AL374">
        <v>25290</v>
      </c>
      <c r="AM374">
        <v>19573</v>
      </c>
      <c r="AN374">
        <v>4.62</v>
      </c>
      <c r="AO374">
        <v>3.2</v>
      </c>
      <c r="AP374">
        <v>1.42</v>
      </c>
      <c r="AQ374">
        <v>1689</v>
      </c>
      <c r="AR374">
        <v>62.96</v>
      </c>
      <c r="AS374">
        <v>11589616</v>
      </c>
      <c r="AT374">
        <v>375.56400000000002</v>
      </c>
      <c r="AU374">
        <v>41.8</v>
      </c>
      <c r="AV374">
        <v>18.571000000000002</v>
      </c>
      <c r="AW374">
        <v>12.849</v>
      </c>
      <c r="AX374">
        <v>42658.576000000001</v>
      </c>
      <c r="AY374">
        <v>0.2</v>
      </c>
      <c r="AZ374">
        <v>114.898</v>
      </c>
      <c r="BA374">
        <v>4.29</v>
      </c>
      <c r="BB374">
        <v>25.1</v>
      </c>
      <c r="BC374">
        <v>31.4</v>
      </c>
      <c r="BE374">
        <v>5.64</v>
      </c>
      <c r="BF374">
        <v>81.63</v>
      </c>
      <c r="BG374">
        <v>0.93100000000000005</v>
      </c>
    </row>
    <row r="375" spans="1:59" x14ac:dyDescent="0.2">
      <c r="A375" t="s">
        <v>0</v>
      </c>
      <c r="B375" t="s">
        <v>1</v>
      </c>
      <c r="C375" t="s">
        <v>2</v>
      </c>
      <c r="D375" t="s">
        <v>377</v>
      </c>
      <c r="E375">
        <v>733100</v>
      </c>
      <c r="F375">
        <v>2149</v>
      </c>
      <c r="G375">
        <v>2036.143</v>
      </c>
      <c r="H375">
        <v>21551</v>
      </c>
      <c r="I375">
        <v>39</v>
      </c>
      <c r="J375">
        <v>41.570999999999998</v>
      </c>
      <c r="K375">
        <v>63254.9</v>
      </c>
      <c r="L375">
        <v>185.42500000000001</v>
      </c>
      <c r="M375">
        <v>175.68700000000001</v>
      </c>
      <c r="N375">
        <v>1859.509</v>
      </c>
      <c r="O375">
        <v>3.3650000000000002</v>
      </c>
      <c r="P375">
        <v>3.5870000000000002</v>
      </c>
      <c r="Q375">
        <v>0.95</v>
      </c>
      <c r="R375">
        <v>294</v>
      </c>
      <c r="S375">
        <v>25.367999999999999</v>
      </c>
      <c r="T375">
        <v>1642</v>
      </c>
      <c r="U375">
        <v>141.679</v>
      </c>
      <c r="Z375">
        <v>46289</v>
      </c>
      <c r="AA375">
        <v>8839294</v>
      </c>
      <c r="AB375">
        <v>762.69100000000003</v>
      </c>
      <c r="AC375">
        <v>3.9940000000000002</v>
      </c>
      <c r="AD375">
        <v>45721</v>
      </c>
      <c r="AE375">
        <v>3.9449999999999998</v>
      </c>
      <c r="AF375">
        <v>0.05</v>
      </c>
      <c r="AG375">
        <v>20</v>
      </c>
      <c r="AH375" t="s">
        <v>30</v>
      </c>
      <c r="AI375">
        <v>571456</v>
      </c>
      <c r="AJ375">
        <v>379251</v>
      </c>
      <c r="AK375">
        <v>192205</v>
      </c>
      <c r="AL375">
        <v>36088</v>
      </c>
      <c r="AM375">
        <v>19901</v>
      </c>
      <c r="AN375">
        <v>4.93</v>
      </c>
      <c r="AO375">
        <v>3.27</v>
      </c>
      <c r="AP375">
        <v>1.66</v>
      </c>
      <c r="AQ375">
        <v>1717</v>
      </c>
      <c r="AR375">
        <v>62.96</v>
      </c>
      <c r="AS375">
        <v>11589616</v>
      </c>
      <c r="AT375">
        <v>375.56400000000002</v>
      </c>
      <c r="AU375">
        <v>41.8</v>
      </c>
      <c r="AV375">
        <v>18.571000000000002</v>
      </c>
      <c r="AW375">
        <v>12.849</v>
      </c>
      <c r="AX375">
        <v>42658.576000000001</v>
      </c>
      <c r="AY375">
        <v>0.2</v>
      </c>
      <c r="AZ375">
        <v>114.898</v>
      </c>
      <c r="BA375">
        <v>4.29</v>
      </c>
      <c r="BB375">
        <v>25.1</v>
      </c>
      <c r="BC375">
        <v>31.4</v>
      </c>
      <c r="BE375">
        <v>5.64</v>
      </c>
      <c r="BF375">
        <v>81.63</v>
      </c>
      <c r="BG375">
        <v>0.93100000000000005</v>
      </c>
    </row>
    <row r="376" spans="1:59" x14ac:dyDescent="0.2">
      <c r="A376" t="s">
        <v>0</v>
      </c>
      <c r="B376" t="s">
        <v>1</v>
      </c>
      <c r="C376" t="s">
        <v>2</v>
      </c>
      <c r="D376" t="s">
        <v>378</v>
      </c>
      <c r="E376">
        <v>735220</v>
      </c>
      <c r="F376">
        <v>2120</v>
      </c>
      <c r="G376">
        <v>1969.7139999999999</v>
      </c>
      <c r="H376">
        <v>21599</v>
      </c>
      <c r="I376">
        <v>48</v>
      </c>
      <c r="J376">
        <v>43.429000000000002</v>
      </c>
      <c r="K376">
        <v>63437.822</v>
      </c>
      <c r="L376">
        <v>182.922</v>
      </c>
      <c r="M376">
        <v>169.95500000000001</v>
      </c>
      <c r="N376">
        <v>1863.6510000000001</v>
      </c>
      <c r="O376">
        <v>4.1420000000000003</v>
      </c>
      <c r="P376">
        <v>3.7469999999999999</v>
      </c>
      <c r="Q376">
        <v>0.96</v>
      </c>
      <c r="R376">
        <v>295</v>
      </c>
      <c r="S376">
        <v>25.454000000000001</v>
      </c>
      <c r="T376">
        <v>1634</v>
      </c>
      <c r="U376">
        <v>140.988</v>
      </c>
      <c r="Z376">
        <v>46462</v>
      </c>
      <c r="AA376">
        <v>8885756</v>
      </c>
      <c r="AB376">
        <v>766.7</v>
      </c>
      <c r="AC376">
        <v>4.0090000000000003</v>
      </c>
      <c r="AD376">
        <v>44204</v>
      </c>
      <c r="AE376">
        <v>3.8140000000000001</v>
      </c>
      <c r="AF376">
        <v>0.05</v>
      </c>
      <c r="AG376">
        <v>20</v>
      </c>
      <c r="AH376" t="s">
        <v>30</v>
      </c>
      <c r="AI376">
        <v>605612</v>
      </c>
      <c r="AJ376">
        <v>385918</v>
      </c>
      <c r="AK376">
        <v>219694</v>
      </c>
      <c r="AL376">
        <v>34156</v>
      </c>
      <c r="AM376">
        <v>20420</v>
      </c>
      <c r="AN376">
        <v>5.23</v>
      </c>
      <c r="AO376">
        <v>3.33</v>
      </c>
      <c r="AP376">
        <v>1.9</v>
      </c>
      <c r="AQ376">
        <v>1762</v>
      </c>
      <c r="AR376">
        <v>62.96</v>
      </c>
      <c r="AS376">
        <v>11589616</v>
      </c>
      <c r="AT376">
        <v>375.56400000000002</v>
      </c>
      <c r="AU376">
        <v>41.8</v>
      </c>
      <c r="AV376">
        <v>18.571000000000002</v>
      </c>
      <c r="AW376">
        <v>12.849</v>
      </c>
      <c r="AX376">
        <v>42658.576000000001</v>
      </c>
      <c r="AY376">
        <v>0.2</v>
      </c>
      <c r="AZ376">
        <v>114.898</v>
      </c>
      <c r="BA376">
        <v>4.29</v>
      </c>
      <c r="BB376">
        <v>25.1</v>
      </c>
      <c r="BC376">
        <v>31.4</v>
      </c>
      <c r="BE376">
        <v>5.64</v>
      </c>
      <c r="BF376">
        <v>81.63</v>
      </c>
      <c r="BG376">
        <v>0.93100000000000005</v>
      </c>
    </row>
    <row r="377" spans="1:59" x14ac:dyDescent="0.2">
      <c r="A377" t="s">
        <v>0</v>
      </c>
      <c r="B377" t="s">
        <v>1</v>
      </c>
      <c r="C377" t="s">
        <v>2</v>
      </c>
      <c r="D377" t="s">
        <v>379</v>
      </c>
      <c r="E377">
        <v>737115</v>
      </c>
      <c r="F377">
        <v>1895</v>
      </c>
      <c r="G377">
        <v>1892.143</v>
      </c>
      <c r="H377">
        <v>21634</v>
      </c>
      <c r="I377">
        <v>35</v>
      </c>
      <c r="J377">
        <v>40.286000000000001</v>
      </c>
      <c r="K377">
        <v>63601.330999999998</v>
      </c>
      <c r="L377">
        <v>163.50800000000001</v>
      </c>
      <c r="M377">
        <v>163.262</v>
      </c>
      <c r="N377">
        <v>1866.671</v>
      </c>
      <c r="O377">
        <v>3.02</v>
      </c>
      <c r="P377">
        <v>3.476</v>
      </c>
      <c r="Q377">
        <v>0.97</v>
      </c>
      <c r="R377">
        <v>298</v>
      </c>
      <c r="S377">
        <v>25.713000000000001</v>
      </c>
      <c r="T377">
        <v>1567</v>
      </c>
      <c r="U377">
        <v>135.20699999999999</v>
      </c>
      <c r="Z377">
        <v>34160</v>
      </c>
      <c r="AA377">
        <v>8919916</v>
      </c>
      <c r="AB377">
        <v>769.64700000000005</v>
      </c>
      <c r="AC377">
        <v>2.9470000000000001</v>
      </c>
      <c r="AD377">
        <v>43080</v>
      </c>
      <c r="AE377">
        <v>3.7170000000000001</v>
      </c>
      <c r="AF377">
        <v>5.0999999999999997E-2</v>
      </c>
      <c r="AG377">
        <v>19.600000000000001</v>
      </c>
      <c r="AH377" t="s">
        <v>30</v>
      </c>
      <c r="AI377">
        <v>614197</v>
      </c>
      <c r="AJ377">
        <v>386481</v>
      </c>
      <c r="AK377">
        <v>227716</v>
      </c>
      <c r="AL377">
        <v>8585</v>
      </c>
      <c r="AM377">
        <v>20724</v>
      </c>
      <c r="AN377">
        <v>5.3</v>
      </c>
      <c r="AO377">
        <v>3.33</v>
      </c>
      <c r="AP377">
        <v>1.96</v>
      </c>
      <c r="AQ377">
        <v>1788</v>
      </c>
      <c r="AR377">
        <v>62.96</v>
      </c>
      <c r="AS377">
        <v>11589616</v>
      </c>
      <c r="AT377">
        <v>375.56400000000002</v>
      </c>
      <c r="AU377">
        <v>41.8</v>
      </c>
      <c r="AV377">
        <v>18.571000000000002</v>
      </c>
      <c r="AW377">
        <v>12.849</v>
      </c>
      <c r="AX377">
        <v>42658.576000000001</v>
      </c>
      <c r="AY377">
        <v>0.2</v>
      </c>
      <c r="AZ377">
        <v>114.898</v>
      </c>
      <c r="BA377">
        <v>4.29</v>
      </c>
      <c r="BB377">
        <v>25.1</v>
      </c>
      <c r="BC377">
        <v>31.4</v>
      </c>
      <c r="BE377">
        <v>5.64</v>
      </c>
      <c r="BF377">
        <v>81.63</v>
      </c>
      <c r="BG377">
        <v>0.93100000000000005</v>
      </c>
    </row>
    <row r="378" spans="1:59" x14ac:dyDescent="0.2">
      <c r="A378" t="s">
        <v>0</v>
      </c>
      <c r="B378" t="s">
        <v>1</v>
      </c>
      <c r="C378" t="s">
        <v>2</v>
      </c>
      <c r="D378" t="s">
        <v>380</v>
      </c>
      <c r="E378">
        <v>738631</v>
      </c>
      <c r="F378">
        <v>1516</v>
      </c>
      <c r="G378">
        <v>1860.143</v>
      </c>
      <c r="H378">
        <v>21662</v>
      </c>
      <c r="I378">
        <v>28</v>
      </c>
      <c r="J378">
        <v>39</v>
      </c>
      <c r="K378">
        <v>63732.137000000002</v>
      </c>
      <c r="L378">
        <v>130.80699999999999</v>
      </c>
      <c r="M378">
        <v>160.501</v>
      </c>
      <c r="N378">
        <v>1869.087</v>
      </c>
      <c r="O378">
        <v>2.4159999999999999</v>
      </c>
      <c r="P378">
        <v>3.3650000000000002</v>
      </c>
      <c r="Q378">
        <v>0.99</v>
      </c>
      <c r="R378">
        <v>307</v>
      </c>
      <c r="S378">
        <v>26.489000000000001</v>
      </c>
      <c r="T378">
        <v>1598</v>
      </c>
      <c r="U378">
        <v>137.88200000000001</v>
      </c>
      <c r="X378">
        <v>838.86199999999997</v>
      </c>
      <c r="Y378">
        <v>72.381</v>
      </c>
      <c r="Z378">
        <v>15970</v>
      </c>
      <c r="AA378">
        <v>8935886</v>
      </c>
      <c r="AB378">
        <v>771.02499999999998</v>
      </c>
      <c r="AC378">
        <v>1.3779999999999999</v>
      </c>
      <c r="AD378">
        <v>42638</v>
      </c>
      <c r="AE378">
        <v>3.6789999999999998</v>
      </c>
      <c r="AF378">
        <v>5.0999999999999997E-2</v>
      </c>
      <c r="AG378">
        <v>19.600000000000001</v>
      </c>
      <c r="AH378" t="s">
        <v>30</v>
      </c>
      <c r="AI378">
        <v>616113</v>
      </c>
      <c r="AJ378">
        <v>386554</v>
      </c>
      <c r="AK378">
        <v>229559</v>
      </c>
      <c r="AL378">
        <v>1916</v>
      </c>
      <c r="AM378">
        <v>20516</v>
      </c>
      <c r="AN378">
        <v>5.32</v>
      </c>
      <c r="AO378">
        <v>3.34</v>
      </c>
      <c r="AP378">
        <v>1.98</v>
      </c>
      <c r="AQ378">
        <v>1770</v>
      </c>
      <c r="AR378">
        <v>62.96</v>
      </c>
      <c r="AS378">
        <v>11589616</v>
      </c>
      <c r="AT378">
        <v>375.56400000000002</v>
      </c>
      <c r="AU378">
        <v>41.8</v>
      </c>
      <c r="AV378">
        <v>18.571000000000002</v>
      </c>
      <c r="AW378">
        <v>12.849</v>
      </c>
      <c r="AX378">
        <v>42658.576000000001</v>
      </c>
      <c r="AY378">
        <v>0.2</v>
      </c>
      <c r="AZ378">
        <v>114.898</v>
      </c>
      <c r="BA378">
        <v>4.29</v>
      </c>
      <c r="BB378">
        <v>25.1</v>
      </c>
      <c r="BC378">
        <v>31.4</v>
      </c>
      <c r="BE378">
        <v>5.64</v>
      </c>
      <c r="BF378">
        <v>81.63</v>
      </c>
      <c r="BG378">
        <v>0.93100000000000005</v>
      </c>
    </row>
    <row r="379" spans="1:59" x14ac:dyDescent="0.2">
      <c r="A379" t="s">
        <v>0</v>
      </c>
      <c r="B379" t="s">
        <v>1</v>
      </c>
      <c r="C379" t="s">
        <v>2</v>
      </c>
      <c r="D379" t="s">
        <v>381</v>
      </c>
      <c r="E379">
        <v>739488</v>
      </c>
      <c r="F379">
        <v>857</v>
      </c>
      <c r="G379">
        <v>1857.857</v>
      </c>
      <c r="H379">
        <v>21702</v>
      </c>
      <c r="I379">
        <v>40</v>
      </c>
      <c r="J379">
        <v>39.856999999999999</v>
      </c>
      <c r="K379">
        <v>63806.082999999999</v>
      </c>
      <c r="L379">
        <v>73.945999999999998</v>
      </c>
      <c r="M379">
        <v>160.304</v>
      </c>
      <c r="N379">
        <v>1872.538</v>
      </c>
      <c r="O379">
        <v>3.4510000000000001</v>
      </c>
      <c r="P379">
        <v>3.4390000000000001</v>
      </c>
      <c r="Q379">
        <v>1</v>
      </c>
      <c r="R379">
        <v>319</v>
      </c>
      <c r="S379">
        <v>27.524999999999999</v>
      </c>
      <c r="T379">
        <v>1639</v>
      </c>
      <c r="U379">
        <v>141.41999999999999</v>
      </c>
      <c r="Z379">
        <v>38663</v>
      </c>
      <c r="AA379">
        <v>8974549</v>
      </c>
      <c r="AB379">
        <v>774.36099999999999</v>
      </c>
      <c r="AC379">
        <v>3.3359999999999999</v>
      </c>
      <c r="AD379">
        <v>41747</v>
      </c>
      <c r="AE379">
        <v>3.6019999999999999</v>
      </c>
      <c r="AF379">
        <v>5.2999999999999999E-2</v>
      </c>
      <c r="AG379">
        <v>18.899999999999999</v>
      </c>
      <c r="AH379" t="s">
        <v>30</v>
      </c>
      <c r="AI379">
        <v>629725</v>
      </c>
      <c r="AJ379">
        <v>388598</v>
      </c>
      <c r="AK379">
        <v>241127</v>
      </c>
      <c r="AL379">
        <v>13612</v>
      </c>
      <c r="AM379">
        <v>21022</v>
      </c>
      <c r="AN379">
        <v>5.43</v>
      </c>
      <c r="AO379">
        <v>3.35</v>
      </c>
      <c r="AP379">
        <v>2.08</v>
      </c>
      <c r="AQ379">
        <v>1814</v>
      </c>
      <c r="AR379">
        <v>62.96</v>
      </c>
      <c r="AS379">
        <v>11589616</v>
      </c>
      <c r="AT379">
        <v>375.56400000000002</v>
      </c>
      <c r="AU379">
        <v>41.8</v>
      </c>
      <c r="AV379">
        <v>18.571000000000002</v>
      </c>
      <c r="AW379">
        <v>12.849</v>
      </c>
      <c r="AX379">
        <v>42658.576000000001</v>
      </c>
      <c r="AY379">
        <v>0.2</v>
      </c>
      <c r="AZ379">
        <v>114.898</v>
      </c>
      <c r="BA379">
        <v>4.29</v>
      </c>
      <c r="BB379">
        <v>25.1</v>
      </c>
      <c r="BC379">
        <v>31.4</v>
      </c>
      <c r="BE379">
        <v>5.64</v>
      </c>
      <c r="BF379">
        <v>81.63</v>
      </c>
      <c r="BG379">
        <v>0.93100000000000005</v>
      </c>
    </row>
    <row r="380" spans="1:59" x14ac:dyDescent="0.2">
      <c r="A380" t="s">
        <v>0</v>
      </c>
      <c r="B380" t="s">
        <v>1</v>
      </c>
      <c r="C380" t="s">
        <v>2</v>
      </c>
      <c r="D380" t="s">
        <v>382</v>
      </c>
      <c r="E380">
        <v>741205</v>
      </c>
      <c r="F380">
        <v>1717</v>
      </c>
      <c r="G380">
        <v>1838.7139999999999</v>
      </c>
      <c r="H380">
        <v>21750</v>
      </c>
      <c r="I380">
        <v>48</v>
      </c>
      <c r="J380">
        <v>39.713999999999999</v>
      </c>
      <c r="K380">
        <v>63954.233</v>
      </c>
      <c r="L380">
        <v>148.15</v>
      </c>
      <c r="M380">
        <v>158.65199999999999</v>
      </c>
      <c r="N380">
        <v>1876.68</v>
      </c>
      <c r="O380">
        <v>4.1420000000000003</v>
      </c>
      <c r="P380">
        <v>3.427</v>
      </c>
      <c r="Q380">
        <v>1.02</v>
      </c>
      <c r="R380">
        <v>311</v>
      </c>
      <c r="S380">
        <v>26.834</v>
      </c>
      <c r="T380">
        <v>1600</v>
      </c>
      <c r="U380">
        <v>138.05500000000001</v>
      </c>
      <c r="Z380">
        <v>49438</v>
      </c>
      <c r="AA380">
        <v>9023987</v>
      </c>
      <c r="AB380">
        <v>778.62699999999995</v>
      </c>
      <c r="AC380">
        <v>4.266</v>
      </c>
      <c r="AD380">
        <v>40130</v>
      </c>
      <c r="AE380">
        <v>3.4630000000000001</v>
      </c>
      <c r="AF380">
        <v>5.5E-2</v>
      </c>
      <c r="AG380">
        <v>18.2</v>
      </c>
      <c r="AH380" t="s">
        <v>30</v>
      </c>
      <c r="AI380">
        <v>644170</v>
      </c>
      <c r="AJ380">
        <v>392607</v>
      </c>
      <c r="AK380">
        <v>251563</v>
      </c>
      <c r="AL380">
        <v>14445</v>
      </c>
      <c r="AM380">
        <v>19156</v>
      </c>
      <c r="AN380">
        <v>5.56</v>
      </c>
      <c r="AO380">
        <v>3.39</v>
      </c>
      <c r="AP380">
        <v>2.17</v>
      </c>
      <c r="AQ380">
        <v>1653</v>
      </c>
      <c r="AR380">
        <v>62.96</v>
      </c>
      <c r="AS380">
        <v>11589616</v>
      </c>
      <c r="AT380">
        <v>375.56400000000002</v>
      </c>
      <c r="AU380">
        <v>41.8</v>
      </c>
      <c r="AV380">
        <v>18.571000000000002</v>
      </c>
      <c r="AW380">
        <v>12.849</v>
      </c>
      <c r="AX380">
        <v>42658.576000000001</v>
      </c>
      <c r="AY380">
        <v>0.2</v>
      </c>
      <c r="AZ380">
        <v>114.898</v>
      </c>
      <c r="BA380">
        <v>4.29</v>
      </c>
      <c r="BB380">
        <v>25.1</v>
      </c>
      <c r="BC380">
        <v>31.4</v>
      </c>
      <c r="BE380">
        <v>5.64</v>
      </c>
      <c r="BF380">
        <v>81.63</v>
      </c>
      <c r="BG380">
        <v>0.93100000000000005</v>
      </c>
    </row>
    <row r="381" spans="1:59" x14ac:dyDescent="0.2">
      <c r="A381" t="s">
        <v>0</v>
      </c>
      <c r="B381" t="s">
        <v>1</v>
      </c>
      <c r="C381" t="s">
        <v>2</v>
      </c>
      <c r="D381" t="s">
        <v>383</v>
      </c>
      <c r="E381">
        <v>743882</v>
      </c>
      <c r="F381">
        <v>2677</v>
      </c>
      <c r="G381">
        <v>1847.2860000000001</v>
      </c>
      <c r="H381">
        <v>21793</v>
      </c>
      <c r="I381">
        <v>43</v>
      </c>
      <c r="J381">
        <v>40.143000000000001</v>
      </c>
      <c r="K381">
        <v>64185.214999999997</v>
      </c>
      <c r="L381">
        <v>230.983</v>
      </c>
      <c r="M381">
        <v>159.39099999999999</v>
      </c>
      <c r="N381">
        <v>1880.39</v>
      </c>
      <c r="O381">
        <v>3.71</v>
      </c>
      <c r="P381">
        <v>3.464</v>
      </c>
      <c r="Q381">
        <v>1.04</v>
      </c>
      <c r="R381">
        <v>315</v>
      </c>
      <c r="S381">
        <v>27.18</v>
      </c>
      <c r="T381">
        <v>1610</v>
      </c>
      <c r="U381">
        <v>138.917</v>
      </c>
      <c r="Z381">
        <v>43174</v>
      </c>
      <c r="AA381">
        <v>9067161</v>
      </c>
      <c r="AB381">
        <v>782.35199999999998</v>
      </c>
      <c r="AC381">
        <v>3.7250000000000001</v>
      </c>
      <c r="AD381">
        <v>39165</v>
      </c>
      <c r="AE381">
        <v>3.379</v>
      </c>
      <c r="AF381">
        <v>5.7000000000000002E-2</v>
      </c>
      <c r="AG381">
        <v>17.5</v>
      </c>
      <c r="AH381" t="s">
        <v>30</v>
      </c>
      <c r="AI381">
        <v>663833</v>
      </c>
      <c r="AJ381">
        <v>399702</v>
      </c>
      <c r="AK381">
        <v>264131</v>
      </c>
      <c r="AL381">
        <v>19663</v>
      </c>
      <c r="AM381">
        <v>18352</v>
      </c>
      <c r="AN381">
        <v>5.73</v>
      </c>
      <c r="AO381">
        <v>3.45</v>
      </c>
      <c r="AP381">
        <v>2.2799999999999998</v>
      </c>
      <c r="AQ381">
        <v>1583</v>
      </c>
      <c r="AR381">
        <v>62.96</v>
      </c>
      <c r="AS381">
        <v>11589616</v>
      </c>
      <c r="AT381">
        <v>375.56400000000002</v>
      </c>
      <c r="AU381">
        <v>41.8</v>
      </c>
      <c r="AV381">
        <v>18.571000000000002</v>
      </c>
      <c r="AW381">
        <v>12.849</v>
      </c>
      <c r="AX381">
        <v>42658.576000000001</v>
      </c>
      <c r="AY381">
        <v>0.2</v>
      </c>
      <c r="AZ381">
        <v>114.898</v>
      </c>
      <c r="BA381">
        <v>4.29</v>
      </c>
      <c r="BB381">
        <v>25.1</v>
      </c>
      <c r="BC381">
        <v>31.4</v>
      </c>
      <c r="BE381">
        <v>5.64</v>
      </c>
      <c r="BF381">
        <v>81.63</v>
      </c>
      <c r="BG381">
        <v>0.93100000000000005</v>
      </c>
    </row>
    <row r="382" spans="1:59" x14ac:dyDescent="0.2">
      <c r="A382" t="s">
        <v>0</v>
      </c>
      <c r="B382" t="s">
        <v>1</v>
      </c>
      <c r="C382" t="s">
        <v>2</v>
      </c>
      <c r="D382" t="s">
        <v>384</v>
      </c>
      <c r="E382">
        <v>746302</v>
      </c>
      <c r="F382">
        <v>2420</v>
      </c>
      <c r="G382">
        <v>1886</v>
      </c>
      <c r="H382">
        <v>21821</v>
      </c>
      <c r="I382">
        <v>28</v>
      </c>
      <c r="J382">
        <v>38.570999999999998</v>
      </c>
      <c r="K382">
        <v>64394.023000000001</v>
      </c>
      <c r="L382">
        <v>208.80799999999999</v>
      </c>
      <c r="M382">
        <v>162.732</v>
      </c>
      <c r="N382">
        <v>1882.806</v>
      </c>
      <c r="O382">
        <v>2.4159999999999999</v>
      </c>
      <c r="P382">
        <v>3.3279999999999998</v>
      </c>
      <c r="Q382">
        <v>1.06</v>
      </c>
      <c r="R382">
        <v>314</v>
      </c>
      <c r="S382">
        <v>27.093</v>
      </c>
      <c r="T382">
        <v>1588</v>
      </c>
      <c r="U382">
        <v>137.01900000000001</v>
      </c>
      <c r="Z382">
        <v>40483</v>
      </c>
      <c r="AA382">
        <v>9107644</v>
      </c>
      <c r="AB382">
        <v>785.84500000000003</v>
      </c>
      <c r="AC382">
        <v>3.4929999999999999</v>
      </c>
      <c r="AD382">
        <v>38336</v>
      </c>
      <c r="AE382">
        <v>3.3079999999999998</v>
      </c>
      <c r="AF382">
        <v>0.06</v>
      </c>
      <c r="AG382">
        <v>16.7</v>
      </c>
      <c r="AH382" t="s">
        <v>30</v>
      </c>
      <c r="AI382">
        <v>691576</v>
      </c>
      <c r="AJ382">
        <v>410624</v>
      </c>
      <c r="AK382">
        <v>280952</v>
      </c>
      <c r="AL382">
        <v>27743</v>
      </c>
      <c r="AM382">
        <v>17160</v>
      </c>
      <c r="AN382">
        <v>5.97</v>
      </c>
      <c r="AO382">
        <v>3.54</v>
      </c>
      <c r="AP382">
        <v>2.42</v>
      </c>
      <c r="AQ382">
        <v>1481</v>
      </c>
      <c r="AR382">
        <v>62.96</v>
      </c>
      <c r="AS382">
        <v>11589616</v>
      </c>
      <c r="AT382">
        <v>375.56400000000002</v>
      </c>
      <c r="AU382">
        <v>41.8</v>
      </c>
      <c r="AV382">
        <v>18.571000000000002</v>
      </c>
      <c r="AW382">
        <v>12.849</v>
      </c>
      <c r="AX382">
        <v>42658.576000000001</v>
      </c>
      <c r="AY382">
        <v>0.2</v>
      </c>
      <c r="AZ382">
        <v>114.898</v>
      </c>
      <c r="BA382">
        <v>4.29</v>
      </c>
      <c r="BB382">
        <v>25.1</v>
      </c>
      <c r="BC382">
        <v>31.4</v>
      </c>
      <c r="BE382">
        <v>5.64</v>
      </c>
      <c r="BF382">
        <v>81.63</v>
      </c>
      <c r="BG382">
        <v>0.93100000000000005</v>
      </c>
    </row>
    <row r="383" spans="1:59" x14ac:dyDescent="0.2">
      <c r="A383" t="s">
        <v>0</v>
      </c>
      <c r="B383" t="s">
        <v>1</v>
      </c>
      <c r="C383" t="s">
        <v>2</v>
      </c>
      <c r="D383" t="s">
        <v>385</v>
      </c>
      <c r="E383">
        <v>749739</v>
      </c>
      <c r="F383">
        <v>3437</v>
      </c>
      <c r="G383">
        <v>2074.143</v>
      </c>
      <c r="H383">
        <v>21859</v>
      </c>
      <c r="I383">
        <v>38</v>
      </c>
      <c r="J383">
        <v>37.143000000000001</v>
      </c>
      <c r="K383">
        <v>64690.582000000002</v>
      </c>
      <c r="L383">
        <v>296.55900000000003</v>
      </c>
      <c r="M383">
        <v>178.96600000000001</v>
      </c>
      <c r="N383">
        <v>1886.085</v>
      </c>
      <c r="O383">
        <v>3.2789999999999999</v>
      </c>
      <c r="P383">
        <v>3.2050000000000001</v>
      </c>
      <c r="Q383">
        <v>1.08</v>
      </c>
      <c r="R383">
        <v>314</v>
      </c>
      <c r="S383">
        <v>27.093</v>
      </c>
      <c r="T383">
        <v>1607</v>
      </c>
      <c r="U383">
        <v>138.65899999999999</v>
      </c>
      <c r="Z383">
        <v>42004</v>
      </c>
      <c r="AA383">
        <v>9149648</v>
      </c>
      <c r="AB383">
        <v>789.46900000000005</v>
      </c>
      <c r="AC383">
        <v>3.6240000000000001</v>
      </c>
      <c r="AD383">
        <v>37699</v>
      </c>
      <c r="AE383">
        <v>3.2530000000000001</v>
      </c>
      <c r="AF383">
        <v>6.3E-2</v>
      </c>
      <c r="AG383">
        <v>15.9</v>
      </c>
      <c r="AH383" t="s">
        <v>30</v>
      </c>
      <c r="AI383">
        <v>722200</v>
      </c>
      <c r="AJ383">
        <v>428334</v>
      </c>
      <c r="AK383">
        <v>293866</v>
      </c>
      <c r="AL383">
        <v>30624</v>
      </c>
      <c r="AM383">
        <v>16655</v>
      </c>
      <c r="AN383">
        <v>6.23</v>
      </c>
      <c r="AO383">
        <v>3.7</v>
      </c>
      <c r="AP383">
        <v>2.54</v>
      </c>
      <c r="AQ383">
        <v>1437</v>
      </c>
      <c r="AR383">
        <v>62.96</v>
      </c>
      <c r="AS383">
        <v>11589616</v>
      </c>
      <c r="AT383">
        <v>375.56400000000002</v>
      </c>
      <c r="AU383">
        <v>41.8</v>
      </c>
      <c r="AV383">
        <v>18.571000000000002</v>
      </c>
      <c r="AW383">
        <v>12.849</v>
      </c>
      <c r="AX383">
        <v>42658.576000000001</v>
      </c>
      <c r="AY383">
        <v>0.2</v>
      </c>
      <c r="AZ383">
        <v>114.898</v>
      </c>
      <c r="BA383">
        <v>4.29</v>
      </c>
      <c r="BB383">
        <v>25.1</v>
      </c>
      <c r="BC383">
        <v>31.4</v>
      </c>
      <c r="BE383">
        <v>5.64</v>
      </c>
      <c r="BF383">
        <v>81.63</v>
      </c>
      <c r="BG383">
        <v>0.93100000000000005</v>
      </c>
    </row>
    <row r="384" spans="1:59" x14ac:dyDescent="0.2">
      <c r="A384" t="s">
        <v>0</v>
      </c>
      <c r="B384" t="s">
        <v>1</v>
      </c>
      <c r="C384" t="s">
        <v>2</v>
      </c>
      <c r="D384" t="s">
        <v>386</v>
      </c>
      <c r="E384">
        <v>752379</v>
      </c>
      <c r="F384">
        <v>2640</v>
      </c>
      <c r="G384">
        <v>2180.5709999999999</v>
      </c>
      <c r="H384">
        <v>21887</v>
      </c>
      <c r="I384">
        <v>28</v>
      </c>
      <c r="J384">
        <v>36.143000000000001</v>
      </c>
      <c r="K384">
        <v>64918.372000000003</v>
      </c>
      <c r="L384">
        <v>227.79</v>
      </c>
      <c r="M384">
        <v>188.149</v>
      </c>
      <c r="N384">
        <v>1888.501</v>
      </c>
      <c r="O384">
        <v>2.4159999999999999</v>
      </c>
      <c r="P384">
        <v>3.1190000000000002</v>
      </c>
      <c r="Q384">
        <v>1.08</v>
      </c>
      <c r="R384">
        <v>315</v>
      </c>
      <c r="S384">
        <v>27.18</v>
      </c>
      <c r="T384">
        <v>1567</v>
      </c>
      <c r="U384">
        <v>135.20699999999999</v>
      </c>
      <c r="Z384">
        <v>33882</v>
      </c>
      <c r="AA384">
        <v>9183530</v>
      </c>
      <c r="AB384">
        <v>792.39300000000003</v>
      </c>
      <c r="AC384">
        <v>2.923</v>
      </c>
      <c r="AD384">
        <v>37659</v>
      </c>
      <c r="AE384">
        <v>3.2490000000000001</v>
      </c>
      <c r="AF384">
        <v>6.5000000000000002E-2</v>
      </c>
      <c r="AG384">
        <v>15.4</v>
      </c>
      <c r="AH384" t="s">
        <v>30</v>
      </c>
      <c r="AI384">
        <v>728123</v>
      </c>
      <c r="AJ384">
        <v>432684</v>
      </c>
      <c r="AK384">
        <v>295439</v>
      </c>
      <c r="AL384">
        <v>5923</v>
      </c>
      <c r="AM384">
        <v>16275</v>
      </c>
      <c r="AN384">
        <v>6.28</v>
      </c>
      <c r="AO384">
        <v>3.73</v>
      </c>
      <c r="AP384">
        <v>2.5499999999999998</v>
      </c>
      <c r="AQ384">
        <v>1404</v>
      </c>
      <c r="AR384">
        <v>62.96</v>
      </c>
      <c r="AS384">
        <v>11589616</v>
      </c>
      <c r="AT384">
        <v>375.56400000000002</v>
      </c>
      <c r="AU384">
        <v>41.8</v>
      </c>
      <c r="AV384">
        <v>18.571000000000002</v>
      </c>
      <c r="AW384">
        <v>12.849</v>
      </c>
      <c r="AX384">
        <v>42658.576000000001</v>
      </c>
      <c r="AY384">
        <v>0.2</v>
      </c>
      <c r="AZ384">
        <v>114.898</v>
      </c>
      <c r="BA384">
        <v>4.29</v>
      </c>
      <c r="BB384">
        <v>25.1</v>
      </c>
      <c r="BC384">
        <v>31.4</v>
      </c>
      <c r="BE384">
        <v>5.64</v>
      </c>
      <c r="BF384">
        <v>81.63</v>
      </c>
      <c r="BG384">
        <v>0.93100000000000005</v>
      </c>
    </row>
    <row r="385" spans="1:59" x14ac:dyDescent="0.2">
      <c r="A385" t="s">
        <v>0</v>
      </c>
      <c r="B385" t="s">
        <v>1</v>
      </c>
      <c r="C385" t="s">
        <v>2</v>
      </c>
      <c r="D385" t="s">
        <v>387</v>
      </c>
      <c r="E385">
        <v>754473</v>
      </c>
      <c r="F385">
        <v>2094</v>
      </c>
      <c r="G385">
        <v>2263.143</v>
      </c>
      <c r="H385">
        <v>21903</v>
      </c>
      <c r="I385">
        <v>16</v>
      </c>
      <c r="J385">
        <v>34.429000000000002</v>
      </c>
      <c r="K385">
        <v>65099.050999999999</v>
      </c>
      <c r="L385">
        <v>180.679</v>
      </c>
      <c r="M385">
        <v>195.273</v>
      </c>
      <c r="N385">
        <v>1889.8810000000001</v>
      </c>
      <c r="O385">
        <v>1.381</v>
      </c>
      <c r="P385">
        <v>2.9710000000000001</v>
      </c>
      <c r="Q385">
        <v>1.08</v>
      </c>
      <c r="R385">
        <v>329</v>
      </c>
      <c r="S385">
        <v>28.387</v>
      </c>
      <c r="T385">
        <v>1619</v>
      </c>
      <c r="U385">
        <v>139.69399999999999</v>
      </c>
      <c r="X385">
        <v>840.87400000000002</v>
      </c>
      <c r="Y385">
        <v>72.554000000000002</v>
      </c>
      <c r="Z385">
        <v>17000</v>
      </c>
      <c r="AA385">
        <v>9200530</v>
      </c>
      <c r="AB385">
        <v>793.86</v>
      </c>
      <c r="AC385">
        <v>1.4670000000000001</v>
      </c>
      <c r="AD385">
        <v>37806</v>
      </c>
      <c r="AE385">
        <v>3.262</v>
      </c>
      <c r="AF385">
        <v>6.6000000000000003E-2</v>
      </c>
      <c r="AG385">
        <v>15.2</v>
      </c>
      <c r="AH385" t="s">
        <v>30</v>
      </c>
      <c r="AI385">
        <v>730274</v>
      </c>
      <c r="AJ385">
        <v>434572</v>
      </c>
      <c r="AK385">
        <v>295702</v>
      </c>
      <c r="AL385">
        <v>2151</v>
      </c>
      <c r="AM385">
        <v>16309</v>
      </c>
      <c r="AN385">
        <v>6.3</v>
      </c>
      <c r="AO385">
        <v>3.75</v>
      </c>
      <c r="AP385">
        <v>2.5499999999999998</v>
      </c>
      <c r="AQ385">
        <v>1407</v>
      </c>
      <c r="AR385">
        <v>62.96</v>
      </c>
      <c r="AS385">
        <v>11589616</v>
      </c>
      <c r="AT385">
        <v>375.56400000000002</v>
      </c>
      <c r="AU385">
        <v>41.8</v>
      </c>
      <c r="AV385">
        <v>18.571000000000002</v>
      </c>
      <c r="AW385">
        <v>12.849</v>
      </c>
      <c r="AX385">
        <v>42658.576000000001</v>
      </c>
      <c r="AY385">
        <v>0.2</v>
      </c>
      <c r="AZ385">
        <v>114.898</v>
      </c>
      <c r="BA385">
        <v>4.29</v>
      </c>
      <c r="BB385">
        <v>25.1</v>
      </c>
      <c r="BC385">
        <v>31.4</v>
      </c>
      <c r="BE385">
        <v>5.64</v>
      </c>
      <c r="BF385">
        <v>81.63</v>
      </c>
      <c r="BG385">
        <v>0.93100000000000005</v>
      </c>
    </row>
    <row r="386" spans="1:59" x14ac:dyDescent="0.2">
      <c r="A386" t="s">
        <v>0</v>
      </c>
      <c r="B386" t="s">
        <v>1</v>
      </c>
      <c r="C386" t="s">
        <v>2</v>
      </c>
      <c r="D386" t="s">
        <v>388</v>
      </c>
      <c r="E386">
        <v>755594</v>
      </c>
      <c r="F386">
        <v>1121</v>
      </c>
      <c r="G386">
        <v>2300.857</v>
      </c>
      <c r="H386">
        <v>21923</v>
      </c>
      <c r="I386">
        <v>20</v>
      </c>
      <c r="J386">
        <v>31.571000000000002</v>
      </c>
      <c r="K386">
        <v>65195.775000000001</v>
      </c>
      <c r="L386">
        <v>96.724999999999994</v>
      </c>
      <c r="M386">
        <v>198.52699999999999</v>
      </c>
      <c r="N386">
        <v>1891.607</v>
      </c>
      <c r="O386">
        <v>1.726</v>
      </c>
      <c r="P386">
        <v>2.7240000000000002</v>
      </c>
      <c r="Q386">
        <v>1.08</v>
      </c>
      <c r="R386">
        <v>348</v>
      </c>
      <c r="S386">
        <v>30.027000000000001</v>
      </c>
      <c r="T386">
        <v>1721</v>
      </c>
      <c r="U386">
        <v>148.495</v>
      </c>
      <c r="Z386">
        <v>40378</v>
      </c>
      <c r="AA386">
        <v>9240908</v>
      </c>
      <c r="AB386">
        <v>797.34400000000005</v>
      </c>
      <c r="AC386">
        <v>3.484</v>
      </c>
      <c r="AD386">
        <v>38051</v>
      </c>
      <c r="AE386">
        <v>3.2829999999999999</v>
      </c>
      <c r="AF386">
        <v>6.7000000000000004E-2</v>
      </c>
      <c r="AG386">
        <v>14.9</v>
      </c>
      <c r="AH386" t="s">
        <v>30</v>
      </c>
      <c r="AI386">
        <v>742810</v>
      </c>
      <c r="AJ386">
        <v>444293</v>
      </c>
      <c r="AK386">
        <v>298517</v>
      </c>
      <c r="AL386">
        <v>12536</v>
      </c>
      <c r="AM386">
        <v>16155</v>
      </c>
      <c r="AN386">
        <v>6.41</v>
      </c>
      <c r="AO386">
        <v>3.83</v>
      </c>
      <c r="AP386">
        <v>2.58</v>
      </c>
      <c r="AQ386">
        <v>1394</v>
      </c>
      <c r="AR386">
        <v>62.96</v>
      </c>
      <c r="AS386">
        <v>11589616</v>
      </c>
      <c r="AT386">
        <v>375.56400000000002</v>
      </c>
      <c r="AU386">
        <v>41.8</v>
      </c>
      <c r="AV386">
        <v>18.571000000000002</v>
      </c>
      <c r="AW386">
        <v>12.849</v>
      </c>
      <c r="AX386">
        <v>42658.576000000001</v>
      </c>
      <c r="AY386">
        <v>0.2</v>
      </c>
      <c r="AZ386">
        <v>114.898</v>
      </c>
      <c r="BA386">
        <v>4.29</v>
      </c>
      <c r="BB386">
        <v>25.1</v>
      </c>
      <c r="BC386">
        <v>31.4</v>
      </c>
      <c r="BE386">
        <v>5.64</v>
      </c>
      <c r="BF386">
        <v>81.63</v>
      </c>
      <c r="BG386">
        <v>0.93100000000000005</v>
      </c>
    </row>
    <row r="387" spans="1:59" x14ac:dyDescent="0.2">
      <c r="A387" t="s">
        <v>0</v>
      </c>
      <c r="B387" t="s">
        <v>1</v>
      </c>
      <c r="C387" t="s">
        <v>2</v>
      </c>
      <c r="D387" t="s">
        <v>389</v>
      </c>
      <c r="E387">
        <v>757696</v>
      </c>
      <c r="F387">
        <v>2102</v>
      </c>
      <c r="G387">
        <v>2355.857</v>
      </c>
      <c r="H387">
        <v>21956</v>
      </c>
      <c r="I387">
        <v>33</v>
      </c>
      <c r="J387">
        <v>29.428999999999998</v>
      </c>
      <c r="K387">
        <v>65377.144999999997</v>
      </c>
      <c r="L387">
        <v>181.369</v>
      </c>
      <c r="M387">
        <v>203.273</v>
      </c>
      <c r="N387">
        <v>1894.454</v>
      </c>
      <c r="O387">
        <v>2.847</v>
      </c>
      <c r="P387">
        <v>2.5390000000000001</v>
      </c>
      <c r="Q387">
        <v>1.08</v>
      </c>
      <c r="R387">
        <v>353</v>
      </c>
      <c r="S387">
        <v>30.457999999999998</v>
      </c>
      <c r="T387">
        <v>1711</v>
      </c>
      <c r="U387">
        <v>147.63200000000001</v>
      </c>
      <c r="Z387">
        <v>54892</v>
      </c>
      <c r="AA387">
        <v>9295800</v>
      </c>
      <c r="AB387">
        <v>802.08</v>
      </c>
      <c r="AC387">
        <v>4.7359999999999998</v>
      </c>
      <c r="AD387">
        <v>38830</v>
      </c>
      <c r="AE387">
        <v>3.35</v>
      </c>
      <c r="AF387">
        <v>6.7000000000000004E-2</v>
      </c>
      <c r="AG387">
        <v>14.9</v>
      </c>
      <c r="AH387" t="s">
        <v>30</v>
      </c>
      <c r="AI387">
        <v>762619</v>
      </c>
      <c r="AJ387">
        <v>456460</v>
      </c>
      <c r="AK387">
        <v>306159</v>
      </c>
      <c r="AL387">
        <v>19809</v>
      </c>
      <c r="AM387">
        <v>16921</v>
      </c>
      <c r="AN387">
        <v>6.58</v>
      </c>
      <c r="AO387">
        <v>3.94</v>
      </c>
      <c r="AP387">
        <v>2.64</v>
      </c>
      <c r="AQ387">
        <v>1460</v>
      </c>
      <c r="AR387">
        <v>62.96</v>
      </c>
      <c r="AS387">
        <v>11589616</v>
      </c>
      <c r="AT387">
        <v>375.56400000000002</v>
      </c>
      <c r="AU387">
        <v>41.8</v>
      </c>
      <c r="AV387">
        <v>18.571000000000002</v>
      </c>
      <c r="AW387">
        <v>12.849</v>
      </c>
      <c r="AX387">
        <v>42658.576000000001</v>
      </c>
      <c r="AY387">
        <v>0.2</v>
      </c>
      <c r="AZ387">
        <v>114.898</v>
      </c>
      <c r="BA387">
        <v>4.29</v>
      </c>
      <c r="BB387">
        <v>25.1</v>
      </c>
      <c r="BC387">
        <v>31.4</v>
      </c>
      <c r="BE387">
        <v>5.64</v>
      </c>
      <c r="BF387">
        <v>81.63</v>
      </c>
      <c r="BG387">
        <v>0.93100000000000005</v>
      </c>
    </row>
    <row r="388" spans="1:59" x14ac:dyDescent="0.2">
      <c r="A388" t="s">
        <v>0</v>
      </c>
      <c r="B388" t="s">
        <v>1</v>
      </c>
      <c r="C388" t="s">
        <v>2</v>
      </c>
      <c r="D388" t="s">
        <v>390</v>
      </c>
      <c r="E388">
        <v>760809</v>
      </c>
      <c r="F388">
        <v>3113</v>
      </c>
      <c r="G388">
        <v>2418.143</v>
      </c>
      <c r="H388">
        <v>21988</v>
      </c>
      <c r="I388">
        <v>32</v>
      </c>
      <c r="J388">
        <v>27.856999999999999</v>
      </c>
      <c r="K388">
        <v>65645.747000000003</v>
      </c>
      <c r="L388">
        <v>268.60300000000001</v>
      </c>
      <c r="M388">
        <v>208.64699999999999</v>
      </c>
      <c r="N388">
        <v>1897.2159999999999</v>
      </c>
      <c r="O388">
        <v>2.7610000000000001</v>
      </c>
      <c r="P388">
        <v>2.4039999999999999</v>
      </c>
      <c r="Q388">
        <v>1.07</v>
      </c>
      <c r="R388">
        <v>362</v>
      </c>
      <c r="S388">
        <v>31.234999999999999</v>
      </c>
      <c r="T388">
        <v>1749</v>
      </c>
      <c r="U388">
        <v>150.911</v>
      </c>
      <c r="Z388">
        <v>49026</v>
      </c>
      <c r="AA388">
        <v>9344826</v>
      </c>
      <c r="AB388">
        <v>806.31</v>
      </c>
      <c r="AC388">
        <v>4.2300000000000004</v>
      </c>
      <c r="AD388">
        <v>39666</v>
      </c>
      <c r="AE388">
        <v>3.423</v>
      </c>
      <c r="AF388">
        <v>6.8000000000000005E-2</v>
      </c>
      <c r="AG388">
        <v>14.7</v>
      </c>
      <c r="AH388" t="s">
        <v>30</v>
      </c>
      <c r="AI388">
        <v>785507</v>
      </c>
      <c r="AJ388">
        <v>471215</v>
      </c>
      <c r="AK388">
        <v>314292</v>
      </c>
      <c r="AL388">
        <v>22888</v>
      </c>
      <c r="AM388">
        <v>17382</v>
      </c>
      <c r="AN388">
        <v>6.78</v>
      </c>
      <c r="AO388">
        <v>4.07</v>
      </c>
      <c r="AP388">
        <v>2.71</v>
      </c>
      <c r="AQ388">
        <v>1500</v>
      </c>
      <c r="AR388">
        <v>62.96</v>
      </c>
      <c r="AS388">
        <v>11589616</v>
      </c>
      <c r="AT388">
        <v>375.56400000000002</v>
      </c>
      <c r="AU388">
        <v>41.8</v>
      </c>
      <c r="AV388">
        <v>18.571000000000002</v>
      </c>
      <c r="AW388">
        <v>12.849</v>
      </c>
      <c r="AX388">
        <v>42658.576000000001</v>
      </c>
      <c r="AY388">
        <v>0.2</v>
      </c>
      <c r="AZ388">
        <v>114.898</v>
      </c>
      <c r="BA388">
        <v>4.29</v>
      </c>
      <c r="BB388">
        <v>25.1</v>
      </c>
      <c r="BC388">
        <v>31.4</v>
      </c>
      <c r="BE388">
        <v>5.64</v>
      </c>
      <c r="BF388">
        <v>81.63</v>
      </c>
      <c r="BG388">
        <v>0.93100000000000005</v>
      </c>
    </row>
    <row r="389" spans="1:59" x14ac:dyDescent="0.2">
      <c r="A389" t="s">
        <v>0</v>
      </c>
      <c r="B389" t="s">
        <v>1</v>
      </c>
      <c r="C389" t="s">
        <v>2</v>
      </c>
      <c r="D389" t="s">
        <v>391</v>
      </c>
      <c r="E389">
        <v>763885</v>
      </c>
      <c r="F389">
        <v>3076</v>
      </c>
      <c r="G389">
        <v>2511.857</v>
      </c>
      <c r="H389">
        <v>22006</v>
      </c>
      <c r="I389">
        <v>18</v>
      </c>
      <c r="J389">
        <v>26.428999999999998</v>
      </c>
      <c r="K389">
        <v>65911.157000000007</v>
      </c>
      <c r="L389">
        <v>265.41000000000003</v>
      </c>
      <c r="M389">
        <v>216.733</v>
      </c>
      <c r="N389">
        <v>1898.769</v>
      </c>
      <c r="O389">
        <v>1.5529999999999999</v>
      </c>
      <c r="P389">
        <v>2.2799999999999998</v>
      </c>
      <c r="Q389">
        <v>1.07</v>
      </c>
      <c r="R389">
        <v>369</v>
      </c>
      <c r="S389">
        <v>31.838999999999999</v>
      </c>
      <c r="T389">
        <v>1759</v>
      </c>
      <c r="U389">
        <v>151.774</v>
      </c>
      <c r="Z389">
        <v>41591</v>
      </c>
      <c r="AA389">
        <v>9386417</v>
      </c>
      <c r="AB389">
        <v>809.899</v>
      </c>
      <c r="AC389">
        <v>3.589</v>
      </c>
      <c r="AD389">
        <v>39825</v>
      </c>
      <c r="AE389">
        <v>3.4359999999999999</v>
      </c>
      <c r="AF389">
        <v>6.8000000000000005E-2</v>
      </c>
      <c r="AG389">
        <v>14.7</v>
      </c>
      <c r="AH389" t="s">
        <v>30</v>
      </c>
      <c r="AI389">
        <v>817006</v>
      </c>
      <c r="AJ389">
        <v>493905</v>
      </c>
      <c r="AK389">
        <v>323101</v>
      </c>
      <c r="AL389">
        <v>31499</v>
      </c>
      <c r="AM389">
        <v>17919</v>
      </c>
      <c r="AN389">
        <v>7.05</v>
      </c>
      <c r="AO389">
        <v>4.26</v>
      </c>
      <c r="AP389">
        <v>2.79</v>
      </c>
      <c r="AQ389">
        <v>1546</v>
      </c>
      <c r="AR389">
        <v>62.96</v>
      </c>
      <c r="AS389">
        <v>11589616</v>
      </c>
      <c r="AT389">
        <v>375.56400000000002</v>
      </c>
      <c r="AU389">
        <v>41.8</v>
      </c>
      <c r="AV389">
        <v>18.571000000000002</v>
      </c>
      <c r="AW389">
        <v>12.849</v>
      </c>
      <c r="AX389">
        <v>42658.576000000001</v>
      </c>
      <c r="AY389">
        <v>0.2</v>
      </c>
      <c r="AZ389">
        <v>114.898</v>
      </c>
      <c r="BA389">
        <v>4.29</v>
      </c>
      <c r="BB389">
        <v>25.1</v>
      </c>
      <c r="BC389">
        <v>31.4</v>
      </c>
      <c r="BE389">
        <v>5.64</v>
      </c>
      <c r="BF389">
        <v>81.63</v>
      </c>
      <c r="BG389">
        <v>0.93100000000000005</v>
      </c>
    </row>
    <row r="390" spans="1:59" x14ac:dyDescent="0.2">
      <c r="A390" t="s">
        <v>0</v>
      </c>
      <c r="B390" t="s">
        <v>1</v>
      </c>
      <c r="C390" t="s">
        <v>2</v>
      </c>
      <c r="D390" t="s">
        <v>392</v>
      </c>
      <c r="E390">
        <v>766654</v>
      </c>
      <c r="F390">
        <v>2769</v>
      </c>
      <c r="G390">
        <v>2416.4290000000001</v>
      </c>
      <c r="H390">
        <v>22034</v>
      </c>
      <c r="I390">
        <v>28</v>
      </c>
      <c r="J390">
        <v>25</v>
      </c>
      <c r="K390">
        <v>66150.077999999994</v>
      </c>
      <c r="L390">
        <v>238.92099999999999</v>
      </c>
      <c r="M390">
        <v>208.499</v>
      </c>
      <c r="N390">
        <v>1901.1849999999999</v>
      </c>
      <c r="O390">
        <v>2.4159999999999999</v>
      </c>
      <c r="P390">
        <v>2.157</v>
      </c>
      <c r="Q390">
        <v>1.07</v>
      </c>
      <c r="R390">
        <v>393</v>
      </c>
      <c r="S390">
        <v>33.909999999999997</v>
      </c>
      <c r="T390">
        <v>1838</v>
      </c>
      <c r="U390">
        <v>158.59</v>
      </c>
      <c r="Z390">
        <v>47309</v>
      </c>
      <c r="AA390">
        <v>9433726</v>
      </c>
      <c r="AB390">
        <v>813.98099999999999</v>
      </c>
      <c r="AC390">
        <v>4.0819999999999999</v>
      </c>
      <c r="AD390">
        <v>40583</v>
      </c>
      <c r="AE390">
        <v>3.5019999999999998</v>
      </c>
      <c r="AF390">
        <v>6.7000000000000004E-2</v>
      </c>
      <c r="AG390">
        <v>14.9</v>
      </c>
      <c r="AH390" t="s">
        <v>30</v>
      </c>
      <c r="AI390">
        <v>848651</v>
      </c>
      <c r="AJ390">
        <v>518887</v>
      </c>
      <c r="AK390">
        <v>329764</v>
      </c>
      <c r="AL390">
        <v>31645</v>
      </c>
      <c r="AM390">
        <v>18064</v>
      </c>
      <c r="AN390">
        <v>7.32</v>
      </c>
      <c r="AO390">
        <v>4.4800000000000004</v>
      </c>
      <c r="AP390">
        <v>2.85</v>
      </c>
      <c r="AQ390">
        <v>1559</v>
      </c>
      <c r="AR390">
        <v>62.96</v>
      </c>
      <c r="AS390">
        <v>11589616</v>
      </c>
      <c r="AT390">
        <v>375.56400000000002</v>
      </c>
      <c r="AU390">
        <v>41.8</v>
      </c>
      <c r="AV390">
        <v>18.571000000000002</v>
      </c>
      <c r="AW390">
        <v>12.849</v>
      </c>
      <c r="AX390">
        <v>42658.576000000001</v>
      </c>
      <c r="AY390">
        <v>0.2</v>
      </c>
      <c r="AZ390">
        <v>114.898</v>
      </c>
      <c r="BA390">
        <v>4.29</v>
      </c>
      <c r="BB390">
        <v>25.1</v>
      </c>
      <c r="BC390">
        <v>31.4</v>
      </c>
      <c r="BE390">
        <v>5.64</v>
      </c>
      <c r="BF390">
        <v>81.63</v>
      </c>
      <c r="BG390">
        <v>0.93100000000000005</v>
      </c>
    </row>
    <row r="391" spans="1:59" x14ac:dyDescent="0.2">
      <c r="A391" t="s">
        <v>0</v>
      </c>
      <c r="B391" t="s">
        <v>1</v>
      </c>
      <c r="C391" t="s">
        <v>2</v>
      </c>
      <c r="D391" t="s">
        <v>393</v>
      </c>
      <c r="E391">
        <v>769414</v>
      </c>
      <c r="F391">
        <v>2760</v>
      </c>
      <c r="G391">
        <v>2433.5709999999999</v>
      </c>
      <c r="H391">
        <v>22052</v>
      </c>
      <c r="I391">
        <v>18</v>
      </c>
      <c r="J391">
        <v>23.571000000000002</v>
      </c>
      <c r="K391">
        <v>66388.221999999994</v>
      </c>
      <c r="L391">
        <v>238.14400000000001</v>
      </c>
      <c r="M391">
        <v>209.97900000000001</v>
      </c>
      <c r="N391">
        <v>1902.7380000000001</v>
      </c>
      <c r="O391">
        <v>1.5529999999999999</v>
      </c>
      <c r="P391">
        <v>2.0339999999999998</v>
      </c>
      <c r="Q391">
        <v>1.06</v>
      </c>
      <c r="R391">
        <v>397</v>
      </c>
      <c r="S391">
        <v>34.255000000000003</v>
      </c>
      <c r="T391">
        <v>1835</v>
      </c>
      <c r="U391">
        <v>158.33099999999999</v>
      </c>
      <c r="Z391">
        <v>37696</v>
      </c>
      <c r="AA391">
        <v>9471422</v>
      </c>
      <c r="AB391">
        <v>817.23299999999995</v>
      </c>
      <c r="AC391">
        <v>3.2530000000000001</v>
      </c>
      <c r="AD391">
        <v>41127</v>
      </c>
      <c r="AE391">
        <v>3.5489999999999999</v>
      </c>
      <c r="AF391">
        <v>6.7000000000000004E-2</v>
      </c>
      <c r="AG391">
        <v>14.9</v>
      </c>
      <c r="AH391" t="s">
        <v>30</v>
      </c>
      <c r="AI391">
        <v>852940</v>
      </c>
      <c r="AJ391">
        <v>522419</v>
      </c>
      <c r="AK391">
        <v>330521</v>
      </c>
      <c r="AL391">
        <v>4289</v>
      </c>
      <c r="AM391">
        <v>17831</v>
      </c>
      <c r="AN391">
        <v>7.36</v>
      </c>
      <c r="AO391">
        <v>4.51</v>
      </c>
      <c r="AP391">
        <v>2.85</v>
      </c>
      <c r="AQ391">
        <v>1539</v>
      </c>
      <c r="AR391">
        <v>62.96</v>
      </c>
      <c r="AS391">
        <v>11589616</v>
      </c>
      <c r="AT391">
        <v>375.56400000000002</v>
      </c>
      <c r="AU391">
        <v>41.8</v>
      </c>
      <c r="AV391">
        <v>18.571000000000002</v>
      </c>
      <c r="AW391">
        <v>12.849</v>
      </c>
      <c r="AX391">
        <v>42658.576000000001</v>
      </c>
      <c r="AY391">
        <v>0.2</v>
      </c>
      <c r="AZ391">
        <v>114.898</v>
      </c>
      <c r="BA391">
        <v>4.29</v>
      </c>
      <c r="BB391">
        <v>25.1</v>
      </c>
      <c r="BC391">
        <v>31.4</v>
      </c>
      <c r="BE391">
        <v>5.64</v>
      </c>
      <c r="BF391">
        <v>81.63</v>
      </c>
      <c r="BG391">
        <v>0.93100000000000005</v>
      </c>
    </row>
    <row r="392" spans="1:59" x14ac:dyDescent="0.2">
      <c r="A392" t="s">
        <v>0</v>
      </c>
      <c r="B392" t="s">
        <v>1</v>
      </c>
      <c r="C392" t="s">
        <v>2</v>
      </c>
      <c r="D392" t="s">
        <v>394</v>
      </c>
      <c r="E392">
        <v>771511</v>
      </c>
      <c r="F392">
        <v>2097</v>
      </c>
      <c r="G392">
        <v>2434</v>
      </c>
      <c r="H392">
        <v>22077</v>
      </c>
      <c r="I392">
        <v>25</v>
      </c>
      <c r="J392">
        <v>24.856999999999999</v>
      </c>
      <c r="K392">
        <v>66569.16</v>
      </c>
      <c r="L392">
        <v>180.93799999999999</v>
      </c>
      <c r="M392">
        <v>210.01599999999999</v>
      </c>
      <c r="N392">
        <v>1904.895</v>
      </c>
      <c r="O392">
        <v>2.157</v>
      </c>
      <c r="P392">
        <v>2.145</v>
      </c>
      <c r="Q392">
        <v>1.06</v>
      </c>
      <c r="R392">
        <v>407</v>
      </c>
      <c r="S392">
        <v>35.118000000000002</v>
      </c>
      <c r="T392">
        <v>1896</v>
      </c>
      <c r="U392">
        <v>163.595</v>
      </c>
      <c r="X392">
        <v>1055.116</v>
      </c>
      <c r="Y392">
        <v>91.04</v>
      </c>
      <c r="Z392">
        <v>16155</v>
      </c>
      <c r="AA392">
        <v>9487577</v>
      </c>
      <c r="AB392">
        <v>818.62699999999995</v>
      </c>
      <c r="AC392">
        <v>1.3939999999999999</v>
      </c>
      <c r="AD392">
        <v>41007</v>
      </c>
      <c r="AE392">
        <v>3.5379999999999998</v>
      </c>
      <c r="AF392">
        <v>6.6000000000000003E-2</v>
      </c>
      <c r="AG392">
        <v>15.2</v>
      </c>
      <c r="AH392" t="s">
        <v>30</v>
      </c>
      <c r="AI392">
        <v>853763</v>
      </c>
      <c r="AJ392">
        <v>522998</v>
      </c>
      <c r="AK392">
        <v>330765</v>
      </c>
      <c r="AL392">
        <v>823</v>
      </c>
      <c r="AM392">
        <v>17641</v>
      </c>
      <c r="AN392">
        <v>7.37</v>
      </c>
      <c r="AO392">
        <v>4.51</v>
      </c>
      <c r="AP392">
        <v>2.85</v>
      </c>
      <c r="AQ392">
        <v>1522</v>
      </c>
      <c r="AR392">
        <v>62.96</v>
      </c>
      <c r="AS392">
        <v>11589616</v>
      </c>
      <c r="AT392">
        <v>375.56400000000002</v>
      </c>
      <c r="AU392">
        <v>41.8</v>
      </c>
      <c r="AV392">
        <v>18.571000000000002</v>
      </c>
      <c r="AW392">
        <v>12.849</v>
      </c>
      <c r="AX392">
        <v>42658.576000000001</v>
      </c>
      <c r="AY392">
        <v>0.2</v>
      </c>
      <c r="AZ392">
        <v>114.898</v>
      </c>
      <c r="BA392">
        <v>4.29</v>
      </c>
      <c r="BB392">
        <v>25.1</v>
      </c>
      <c r="BC392">
        <v>31.4</v>
      </c>
      <c r="BE392">
        <v>5.64</v>
      </c>
      <c r="BF392">
        <v>81.63</v>
      </c>
      <c r="BG392">
        <v>0.93100000000000005</v>
      </c>
    </row>
    <row r="393" spans="1:59" x14ac:dyDescent="0.2">
      <c r="A393" t="s">
        <v>0</v>
      </c>
      <c r="B393" t="s">
        <v>1</v>
      </c>
      <c r="C393" t="s">
        <v>2</v>
      </c>
      <c r="D393" t="s">
        <v>395</v>
      </c>
      <c r="E393">
        <v>772294</v>
      </c>
      <c r="F393">
        <v>783</v>
      </c>
      <c r="G393">
        <v>2385.7139999999999</v>
      </c>
      <c r="H393">
        <v>22106</v>
      </c>
      <c r="I393">
        <v>29</v>
      </c>
      <c r="J393">
        <v>26.143000000000001</v>
      </c>
      <c r="K393">
        <v>66636.72</v>
      </c>
      <c r="L393">
        <v>67.56</v>
      </c>
      <c r="M393">
        <v>205.84899999999999</v>
      </c>
      <c r="N393">
        <v>1907.3969999999999</v>
      </c>
      <c r="O393">
        <v>2.5019999999999998</v>
      </c>
      <c r="P393">
        <v>2.2559999999999998</v>
      </c>
      <c r="Q393">
        <v>1.06</v>
      </c>
      <c r="R393">
        <v>413</v>
      </c>
      <c r="S393">
        <v>35.634999999999998</v>
      </c>
      <c r="T393">
        <v>1937</v>
      </c>
      <c r="U393">
        <v>167.13200000000001</v>
      </c>
      <c r="Z393">
        <v>43332</v>
      </c>
      <c r="AA393">
        <v>9530909</v>
      </c>
      <c r="AB393">
        <v>822.36599999999999</v>
      </c>
      <c r="AC393">
        <v>3.7389999999999999</v>
      </c>
      <c r="AD393">
        <v>41429</v>
      </c>
      <c r="AE393">
        <v>3.5750000000000002</v>
      </c>
      <c r="AF393">
        <v>6.5000000000000002E-2</v>
      </c>
      <c r="AG393">
        <v>15.4</v>
      </c>
      <c r="AH393" t="s">
        <v>30</v>
      </c>
      <c r="AI393">
        <v>867120</v>
      </c>
      <c r="AJ393">
        <v>533666</v>
      </c>
      <c r="AK393">
        <v>333454</v>
      </c>
      <c r="AL393">
        <v>13357</v>
      </c>
      <c r="AM393">
        <v>17759</v>
      </c>
      <c r="AN393">
        <v>7.48</v>
      </c>
      <c r="AO393">
        <v>4.5999999999999996</v>
      </c>
      <c r="AP393">
        <v>2.88</v>
      </c>
      <c r="AQ393">
        <v>1532</v>
      </c>
      <c r="AR393">
        <v>62.96</v>
      </c>
      <c r="AS393">
        <v>11589616</v>
      </c>
      <c r="AT393">
        <v>375.56400000000002</v>
      </c>
      <c r="AU393">
        <v>41.8</v>
      </c>
      <c r="AV393">
        <v>18.571000000000002</v>
      </c>
      <c r="AW393">
        <v>12.849</v>
      </c>
      <c r="AX393">
        <v>42658.576000000001</v>
      </c>
      <c r="AY393">
        <v>0.2</v>
      </c>
      <c r="AZ393">
        <v>114.898</v>
      </c>
      <c r="BA393">
        <v>4.29</v>
      </c>
      <c r="BB393">
        <v>25.1</v>
      </c>
      <c r="BC393">
        <v>31.4</v>
      </c>
      <c r="BE393">
        <v>5.64</v>
      </c>
      <c r="BF393">
        <v>81.63</v>
      </c>
      <c r="BG393">
        <v>0.93100000000000005</v>
      </c>
    </row>
    <row r="394" spans="1:59" x14ac:dyDescent="0.2">
      <c r="A394" t="s">
        <v>0</v>
      </c>
      <c r="B394" t="s">
        <v>1</v>
      </c>
      <c r="C394" t="s">
        <v>2</v>
      </c>
      <c r="D394" t="s">
        <v>396</v>
      </c>
      <c r="E394">
        <v>774344</v>
      </c>
      <c r="F394">
        <v>2050</v>
      </c>
      <c r="G394">
        <v>2378.2860000000001</v>
      </c>
      <c r="H394">
        <v>22141</v>
      </c>
      <c r="I394">
        <v>35</v>
      </c>
      <c r="J394">
        <v>26.428999999999998</v>
      </c>
      <c r="K394">
        <v>66813.603000000003</v>
      </c>
      <c r="L394">
        <v>176.88200000000001</v>
      </c>
      <c r="M394">
        <v>205.208</v>
      </c>
      <c r="N394">
        <v>1910.4169999999999</v>
      </c>
      <c r="O394">
        <v>3.02</v>
      </c>
      <c r="P394">
        <v>2.2799999999999998</v>
      </c>
      <c r="Q394">
        <v>1.06</v>
      </c>
      <c r="R394">
        <v>426</v>
      </c>
      <c r="S394">
        <v>36.756999999999998</v>
      </c>
      <c r="T394">
        <v>1902</v>
      </c>
      <c r="U394">
        <v>164.11199999999999</v>
      </c>
      <c r="Z394">
        <v>57772</v>
      </c>
      <c r="AA394">
        <v>9588681</v>
      </c>
      <c r="AB394">
        <v>827.351</v>
      </c>
      <c r="AC394">
        <v>4.9850000000000003</v>
      </c>
      <c r="AD394">
        <v>41840</v>
      </c>
      <c r="AE394">
        <v>3.61</v>
      </c>
      <c r="AF394">
        <v>6.4000000000000001E-2</v>
      </c>
      <c r="AG394">
        <v>15.6</v>
      </c>
      <c r="AH394" t="s">
        <v>30</v>
      </c>
      <c r="AI394">
        <v>890471</v>
      </c>
      <c r="AJ394">
        <v>550263</v>
      </c>
      <c r="AK394">
        <v>340208</v>
      </c>
      <c r="AL394">
        <v>23351</v>
      </c>
      <c r="AM394">
        <v>18265</v>
      </c>
      <c r="AN394">
        <v>7.68</v>
      </c>
      <c r="AO394">
        <v>4.75</v>
      </c>
      <c r="AP394">
        <v>2.94</v>
      </c>
      <c r="AQ394">
        <v>1576</v>
      </c>
      <c r="AR394">
        <v>62.96</v>
      </c>
      <c r="AS394">
        <v>11589616</v>
      </c>
      <c r="AT394">
        <v>375.56400000000002</v>
      </c>
      <c r="AU394">
        <v>41.8</v>
      </c>
      <c r="AV394">
        <v>18.571000000000002</v>
      </c>
      <c r="AW394">
        <v>12.849</v>
      </c>
      <c r="AX394">
        <v>42658.576000000001</v>
      </c>
      <c r="AY394">
        <v>0.2</v>
      </c>
      <c r="AZ394">
        <v>114.898</v>
      </c>
      <c r="BA394">
        <v>4.29</v>
      </c>
      <c r="BB394">
        <v>25.1</v>
      </c>
      <c r="BC394">
        <v>31.4</v>
      </c>
      <c r="BE394">
        <v>5.64</v>
      </c>
      <c r="BF394">
        <v>81.63</v>
      </c>
      <c r="BG394">
        <v>0.93100000000000005</v>
      </c>
    </row>
    <row r="395" spans="1:59" x14ac:dyDescent="0.2">
      <c r="A395" t="s">
        <v>0</v>
      </c>
      <c r="B395" t="s">
        <v>1</v>
      </c>
      <c r="C395" t="s">
        <v>2</v>
      </c>
      <c r="D395" t="s">
        <v>397</v>
      </c>
      <c r="E395">
        <v>777608</v>
      </c>
      <c r="F395">
        <v>3264</v>
      </c>
      <c r="G395">
        <v>2399.857</v>
      </c>
      <c r="H395">
        <v>22169</v>
      </c>
      <c r="I395">
        <v>28</v>
      </c>
      <c r="J395">
        <v>25.856999999999999</v>
      </c>
      <c r="K395">
        <v>67095.233999999997</v>
      </c>
      <c r="L395">
        <v>281.63099999999997</v>
      </c>
      <c r="M395">
        <v>207.07</v>
      </c>
      <c r="N395">
        <v>1912.8330000000001</v>
      </c>
      <c r="O395">
        <v>2.4159999999999999</v>
      </c>
      <c r="P395">
        <v>2.2309999999999999</v>
      </c>
      <c r="Q395">
        <v>1.06</v>
      </c>
      <c r="R395">
        <v>434</v>
      </c>
      <c r="S395">
        <v>37.447000000000003</v>
      </c>
      <c r="T395">
        <v>1900</v>
      </c>
      <c r="U395">
        <v>163.94</v>
      </c>
      <c r="Z395">
        <v>51258</v>
      </c>
      <c r="AA395">
        <v>9639939</v>
      </c>
      <c r="AB395">
        <v>831.774</v>
      </c>
      <c r="AC395">
        <v>4.423</v>
      </c>
      <c r="AD395">
        <v>42159</v>
      </c>
      <c r="AE395">
        <v>3.6379999999999999</v>
      </c>
      <c r="AF395">
        <v>6.3E-2</v>
      </c>
      <c r="AG395">
        <v>15.9</v>
      </c>
      <c r="AH395" t="s">
        <v>30</v>
      </c>
      <c r="AI395">
        <v>920095</v>
      </c>
      <c r="AJ395">
        <v>573920</v>
      </c>
      <c r="AK395">
        <v>346175</v>
      </c>
      <c r="AL395">
        <v>29624</v>
      </c>
      <c r="AM395">
        <v>19227</v>
      </c>
      <c r="AN395">
        <v>7.94</v>
      </c>
      <c r="AO395">
        <v>4.95</v>
      </c>
      <c r="AP395">
        <v>2.99</v>
      </c>
      <c r="AQ395">
        <v>1659</v>
      </c>
      <c r="AR395">
        <v>62.96</v>
      </c>
      <c r="AS395">
        <v>11589616</v>
      </c>
      <c r="AT395">
        <v>375.56400000000002</v>
      </c>
      <c r="AU395">
        <v>41.8</v>
      </c>
      <c r="AV395">
        <v>18.571000000000002</v>
      </c>
      <c r="AW395">
        <v>12.849</v>
      </c>
      <c r="AX395">
        <v>42658.576000000001</v>
      </c>
      <c r="AY395">
        <v>0.2</v>
      </c>
      <c r="AZ395">
        <v>114.898</v>
      </c>
      <c r="BA395">
        <v>4.29</v>
      </c>
      <c r="BB395">
        <v>25.1</v>
      </c>
      <c r="BC395">
        <v>31.4</v>
      </c>
      <c r="BE395">
        <v>5.64</v>
      </c>
      <c r="BF395">
        <v>81.63</v>
      </c>
      <c r="BG395">
        <v>0.93100000000000005</v>
      </c>
    </row>
    <row r="396" spans="1:59" x14ac:dyDescent="0.2">
      <c r="A396" t="s">
        <v>0</v>
      </c>
      <c r="B396" t="s">
        <v>1</v>
      </c>
      <c r="C396" t="s">
        <v>2</v>
      </c>
      <c r="D396" t="s">
        <v>398</v>
      </c>
      <c r="E396">
        <v>780251</v>
      </c>
      <c r="F396">
        <v>2643</v>
      </c>
      <c r="G396">
        <v>2338</v>
      </c>
      <c r="H396">
        <v>22196</v>
      </c>
      <c r="I396">
        <v>27</v>
      </c>
      <c r="J396">
        <v>27.143000000000001</v>
      </c>
      <c r="K396">
        <v>67323.282999999996</v>
      </c>
      <c r="L396">
        <v>228.04900000000001</v>
      </c>
      <c r="M396">
        <v>201.732</v>
      </c>
      <c r="N396">
        <v>1915.163</v>
      </c>
      <c r="O396">
        <v>2.33</v>
      </c>
      <c r="P396">
        <v>2.3420000000000001</v>
      </c>
      <c r="Q396">
        <v>1.06</v>
      </c>
      <c r="R396">
        <v>426</v>
      </c>
      <c r="S396">
        <v>36.756999999999998</v>
      </c>
      <c r="T396">
        <v>1905</v>
      </c>
      <c r="U396">
        <v>164.37100000000001</v>
      </c>
      <c r="Z396">
        <v>46956</v>
      </c>
      <c r="AA396">
        <v>9686895</v>
      </c>
      <c r="AB396">
        <v>835.82500000000005</v>
      </c>
      <c r="AC396">
        <v>4.0519999999999996</v>
      </c>
      <c r="AD396">
        <v>42925</v>
      </c>
      <c r="AE396">
        <v>3.7040000000000002</v>
      </c>
      <c r="AF396">
        <v>6.3E-2</v>
      </c>
      <c r="AG396">
        <v>15.9</v>
      </c>
      <c r="AH396" t="s">
        <v>30</v>
      </c>
      <c r="AI396">
        <v>969051</v>
      </c>
      <c r="AJ396">
        <v>614489</v>
      </c>
      <c r="AK396">
        <v>354562</v>
      </c>
      <c r="AL396">
        <v>48956</v>
      </c>
      <c r="AM396">
        <v>21721</v>
      </c>
      <c r="AN396">
        <v>8.36</v>
      </c>
      <c r="AO396">
        <v>5.3</v>
      </c>
      <c r="AP396">
        <v>3.06</v>
      </c>
      <c r="AQ396">
        <v>1874</v>
      </c>
      <c r="AR396">
        <v>62.96</v>
      </c>
      <c r="AS396">
        <v>11589616</v>
      </c>
      <c r="AT396">
        <v>375.56400000000002</v>
      </c>
      <c r="AU396">
        <v>41.8</v>
      </c>
      <c r="AV396">
        <v>18.571000000000002</v>
      </c>
      <c r="AW396">
        <v>12.849</v>
      </c>
      <c r="AX396">
        <v>42658.576000000001</v>
      </c>
      <c r="AY396">
        <v>0.2</v>
      </c>
      <c r="AZ396">
        <v>114.898</v>
      </c>
      <c r="BA396">
        <v>4.29</v>
      </c>
      <c r="BB396">
        <v>25.1</v>
      </c>
      <c r="BC396">
        <v>31.4</v>
      </c>
      <c r="BE396">
        <v>5.64</v>
      </c>
      <c r="BF396">
        <v>81.63</v>
      </c>
      <c r="BG396">
        <v>0.93100000000000005</v>
      </c>
    </row>
    <row r="397" spans="1:59" x14ac:dyDescent="0.2">
      <c r="A397" t="s">
        <v>0</v>
      </c>
      <c r="B397" t="s">
        <v>1</v>
      </c>
      <c r="C397" t="s">
        <v>2</v>
      </c>
      <c r="D397" t="s">
        <v>399</v>
      </c>
      <c r="E397">
        <v>783010</v>
      </c>
      <c r="F397">
        <v>2759</v>
      </c>
      <c r="G397">
        <v>2336.5709999999999</v>
      </c>
      <c r="H397">
        <v>22215</v>
      </c>
      <c r="I397">
        <v>19</v>
      </c>
      <c r="J397">
        <v>25.856999999999999</v>
      </c>
      <c r="K397">
        <v>67561.341</v>
      </c>
      <c r="L397">
        <v>238.05799999999999</v>
      </c>
      <c r="M397">
        <v>201.60900000000001</v>
      </c>
      <c r="N397">
        <v>1916.8019999999999</v>
      </c>
      <c r="O397">
        <v>1.639</v>
      </c>
      <c r="P397">
        <v>2.2309999999999999</v>
      </c>
      <c r="Q397">
        <v>1.07</v>
      </c>
      <c r="R397">
        <v>433</v>
      </c>
      <c r="S397">
        <v>37.360999999999997</v>
      </c>
      <c r="T397">
        <v>1915</v>
      </c>
      <c r="U397">
        <v>165.23400000000001</v>
      </c>
      <c r="Z397">
        <v>52568</v>
      </c>
      <c r="AA397">
        <v>9739463</v>
      </c>
      <c r="AB397">
        <v>840.36099999999999</v>
      </c>
      <c r="AC397">
        <v>4.5359999999999996</v>
      </c>
      <c r="AD397">
        <v>43677</v>
      </c>
      <c r="AE397">
        <v>3.7690000000000001</v>
      </c>
      <c r="AF397">
        <v>6.0999999999999999E-2</v>
      </c>
      <c r="AG397">
        <v>16.399999999999999</v>
      </c>
      <c r="AH397" t="s">
        <v>30</v>
      </c>
      <c r="AI397">
        <v>1012299</v>
      </c>
      <c r="AJ397">
        <v>651485</v>
      </c>
      <c r="AK397">
        <v>360814</v>
      </c>
      <c r="AL397">
        <v>43248</v>
      </c>
      <c r="AM397">
        <v>23378</v>
      </c>
      <c r="AN397">
        <v>8.73</v>
      </c>
      <c r="AO397">
        <v>5.62</v>
      </c>
      <c r="AP397">
        <v>3.11</v>
      </c>
      <c r="AQ397">
        <v>2017</v>
      </c>
      <c r="AR397">
        <v>62.96</v>
      </c>
      <c r="AS397">
        <v>11589616</v>
      </c>
      <c r="AT397">
        <v>375.56400000000002</v>
      </c>
      <c r="AU397">
        <v>41.8</v>
      </c>
      <c r="AV397">
        <v>18.571000000000002</v>
      </c>
      <c r="AW397">
        <v>12.849</v>
      </c>
      <c r="AX397">
        <v>42658.576000000001</v>
      </c>
      <c r="AY397">
        <v>0.2</v>
      </c>
      <c r="AZ397">
        <v>114.898</v>
      </c>
      <c r="BA397">
        <v>4.29</v>
      </c>
      <c r="BB397">
        <v>25.1</v>
      </c>
      <c r="BC397">
        <v>31.4</v>
      </c>
      <c r="BE397">
        <v>5.64</v>
      </c>
      <c r="BF397">
        <v>81.63</v>
      </c>
      <c r="BG397">
        <v>0.93100000000000005</v>
      </c>
    </row>
    <row r="398" spans="1:59" x14ac:dyDescent="0.2">
      <c r="A398" t="s">
        <v>0</v>
      </c>
      <c r="B398" t="s">
        <v>1</v>
      </c>
      <c r="C398" t="s">
        <v>2</v>
      </c>
      <c r="D398" t="s">
        <v>400</v>
      </c>
      <c r="E398">
        <v>785809</v>
      </c>
      <c r="F398">
        <v>2799</v>
      </c>
      <c r="G398">
        <v>2342.143</v>
      </c>
      <c r="H398">
        <v>22240</v>
      </c>
      <c r="I398">
        <v>25</v>
      </c>
      <c r="J398">
        <v>26.856999999999999</v>
      </c>
      <c r="K398">
        <v>67802.850000000006</v>
      </c>
      <c r="L398">
        <v>241.50899999999999</v>
      </c>
      <c r="M398">
        <v>202.09</v>
      </c>
      <c r="N398">
        <v>1918.9590000000001</v>
      </c>
      <c r="O398">
        <v>2.157</v>
      </c>
      <c r="P398">
        <v>2.3170000000000002</v>
      </c>
      <c r="Q398">
        <v>1.08</v>
      </c>
      <c r="R398">
        <v>416</v>
      </c>
      <c r="S398">
        <v>35.893999999999998</v>
      </c>
      <c r="T398">
        <v>1880</v>
      </c>
      <c r="U398">
        <v>162.214</v>
      </c>
      <c r="Z398">
        <v>39147</v>
      </c>
      <c r="AA398">
        <v>9778610</v>
      </c>
      <c r="AB398">
        <v>843.73900000000003</v>
      </c>
      <c r="AC398">
        <v>3.3780000000000001</v>
      </c>
      <c r="AD398">
        <v>43884</v>
      </c>
      <c r="AE398">
        <v>3.786</v>
      </c>
      <c r="AF398">
        <v>6.0999999999999999E-2</v>
      </c>
      <c r="AG398">
        <v>16.399999999999999</v>
      </c>
      <c r="AH398" t="s">
        <v>30</v>
      </c>
      <c r="AI398">
        <v>1020758</v>
      </c>
      <c r="AJ398">
        <v>659233</v>
      </c>
      <c r="AK398">
        <v>361525</v>
      </c>
      <c r="AL398">
        <v>8459</v>
      </c>
      <c r="AM398">
        <v>23974</v>
      </c>
      <c r="AN398">
        <v>8.81</v>
      </c>
      <c r="AO398">
        <v>5.69</v>
      </c>
      <c r="AP398">
        <v>3.12</v>
      </c>
      <c r="AQ398">
        <v>2069</v>
      </c>
      <c r="AR398">
        <v>62.96</v>
      </c>
      <c r="AS398">
        <v>11589616</v>
      </c>
      <c r="AT398">
        <v>375.56400000000002</v>
      </c>
      <c r="AU398">
        <v>41.8</v>
      </c>
      <c r="AV398">
        <v>18.571000000000002</v>
      </c>
      <c r="AW398">
        <v>12.849</v>
      </c>
      <c r="AX398">
        <v>42658.576000000001</v>
      </c>
      <c r="AY398">
        <v>0.2</v>
      </c>
      <c r="AZ398">
        <v>114.898</v>
      </c>
      <c r="BA398">
        <v>4.29</v>
      </c>
      <c r="BB398">
        <v>25.1</v>
      </c>
      <c r="BC398">
        <v>31.4</v>
      </c>
      <c r="BE398">
        <v>5.64</v>
      </c>
      <c r="BF398">
        <v>81.63</v>
      </c>
      <c r="BG398">
        <v>0.93100000000000005</v>
      </c>
    </row>
    <row r="399" spans="1:59" x14ac:dyDescent="0.2">
      <c r="A399" t="s">
        <v>0</v>
      </c>
      <c r="B399" t="s">
        <v>1</v>
      </c>
      <c r="C399" t="s">
        <v>2</v>
      </c>
      <c r="D399" t="s">
        <v>401</v>
      </c>
      <c r="E399">
        <v>787891</v>
      </c>
      <c r="F399">
        <v>2082</v>
      </c>
      <c r="G399">
        <v>2340</v>
      </c>
      <c r="H399">
        <v>22261</v>
      </c>
      <c r="I399">
        <v>21</v>
      </c>
      <c r="J399">
        <v>26.286000000000001</v>
      </c>
      <c r="K399">
        <v>67982.494000000006</v>
      </c>
      <c r="L399">
        <v>179.64400000000001</v>
      </c>
      <c r="M399">
        <v>201.905</v>
      </c>
      <c r="N399">
        <v>1920.771</v>
      </c>
      <c r="O399">
        <v>1.8120000000000001</v>
      </c>
      <c r="P399">
        <v>2.2679999999999998</v>
      </c>
      <c r="Q399">
        <v>1.0900000000000001</v>
      </c>
      <c r="R399">
        <v>425</v>
      </c>
      <c r="S399">
        <v>36.670999999999999</v>
      </c>
      <c r="T399">
        <v>1938</v>
      </c>
      <c r="U399">
        <v>167.21899999999999</v>
      </c>
      <c r="X399">
        <v>1026.952</v>
      </c>
      <c r="Y399">
        <v>88.61</v>
      </c>
      <c r="Z399">
        <v>17060</v>
      </c>
      <c r="AA399">
        <v>9795670</v>
      </c>
      <c r="AB399">
        <v>845.21100000000001</v>
      </c>
      <c r="AC399">
        <v>1.472</v>
      </c>
      <c r="AD399">
        <v>44013</v>
      </c>
      <c r="AE399">
        <v>3.798</v>
      </c>
      <c r="AF399">
        <v>6.0999999999999999E-2</v>
      </c>
      <c r="AG399">
        <v>16.399999999999999</v>
      </c>
      <c r="AH399" t="s">
        <v>30</v>
      </c>
      <c r="AI399">
        <v>1022228</v>
      </c>
      <c r="AJ399">
        <v>660526</v>
      </c>
      <c r="AK399">
        <v>361702</v>
      </c>
      <c r="AL399">
        <v>1470</v>
      </c>
      <c r="AM399">
        <v>24066</v>
      </c>
      <c r="AN399">
        <v>8.82</v>
      </c>
      <c r="AO399">
        <v>5.7</v>
      </c>
      <c r="AP399">
        <v>3.12</v>
      </c>
      <c r="AQ399">
        <v>2077</v>
      </c>
      <c r="AR399">
        <v>62.96</v>
      </c>
      <c r="AS399">
        <v>11589616</v>
      </c>
      <c r="AT399">
        <v>375.56400000000002</v>
      </c>
      <c r="AU399">
        <v>41.8</v>
      </c>
      <c r="AV399">
        <v>18.571000000000002</v>
      </c>
      <c r="AW399">
        <v>12.849</v>
      </c>
      <c r="AX399">
        <v>42658.576000000001</v>
      </c>
      <c r="AY399">
        <v>0.2</v>
      </c>
      <c r="AZ399">
        <v>114.898</v>
      </c>
      <c r="BA399">
        <v>4.29</v>
      </c>
      <c r="BB399">
        <v>25.1</v>
      </c>
      <c r="BC399">
        <v>31.4</v>
      </c>
      <c r="BE399">
        <v>5.64</v>
      </c>
      <c r="BF399">
        <v>81.63</v>
      </c>
      <c r="BG399">
        <v>0.93100000000000005</v>
      </c>
    </row>
    <row r="400" spans="1:59" x14ac:dyDescent="0.2">
      <c r="A400" t="s">
        <v>0</v>
      </c>
      <c r="B400" t="s">
        <v>1</v>
      </c>
      <c r="C400" t="s">
        <v>2</v>
      </c>
      <c r="D400" t="s">
        <v>402</v>
      </c>
      <c r="E400">
        <v>789008</v>
      </c>
      <c r="F400">
        <v>1117</v>
      </c>
      <c r="G400">
        <v>2387.7139999999999</v>
      </c>
      <c r="H400">
        <v>22292</v>
      </c>
      <c r="I400">
        <v>31</v>
      </c>
      <c r="J400">
        <v>26.571000000000002</v>
      </c>
      <c r="K400">
        <v>68078.873000000007</v>
      </c>
      <c r="L400">
        <v>96.379000000000005</v>
      </c>
      <c r="M400">
        <v>206.02199999999999</v>
      </c>
      <c r="N400">
        <v>1923.4459999999999</v>
      </c>
      <c r="O400">
        <v>2.6749999999999998</v>
      </c>
      <c r="P400">
        <v>2.2930000000000001</v>
      </c>
      <c r="Q400">
        <v>1.1100000000000001</v>
      </c>
      <c r="R400">
        <v>436</v>
      </c>
      <c r="S400">
        <v>37.619999999999997</v>
      </c>
      <c r="T400">
        <v>1994</v>
      </c>
      <c r="U400">
        <v>172.05099999999999</v>
      </c>
      <c r="Z400">
        <v>43962</v>
      </c>
      <c r="AA400">
        <v>9839632</v>
      </c>
      <c r="AB400">
        <v>849.00400000000002</v>
      </c>
      <c r="AC400">
        <v>3.7930000000000001</v>
      </c>
      <c r="AD400">
        <v>44103</v>
      </c>
      <c r="AE400">
        <v>3.8050000000000002</v>
      </c>
      <c r="AF400">
        <v>6.2E-2</v>
      </c>
      <c r="AG400">
        <v>16.100000000000001</v>
      </c>
      <c r="AH400" t="s">
        <v>30</v>
      </c>
      <c r="AI400">
        <v>1039435</v>
      </c>
      <c r="AJ400">
        <v>675772</v>
      </c>
      <c r="AK400">
        <v>363663</v>
      </c>
      <c r="AL400">
        <v>17207</v>
      </c>
      <c r="AM400">
        <v>24616</v>
      </c>
      <c r="AN400">
        <v>8.9700000000000006</v>
      </c>
      <c r="AO400">
        <v>5.83</v>
      </c>
      <c r="AP400">
        <v>3.14</v>
      </c>
      <c r="AQ400">
        <v>2124</v>
      </c>
      <c r="AR400">
        <v>62.96</v>
      </c>
      <c r="AS400">
        <v>11589616</v>
      </c>
      <c r="AT400">
        <v>375.56400000000002</v>
      </c>
      <c r="AU400">
        <v>41.8</v>
      </c>
      <c r="AV400">
        <v>18.571000000000002</v>
      </c>
      <c r="AW400">
        <v>12.849</v>
      </c>
      <c r="AX400">
        <v>42658.576000000001</v>
      </c>
      <c r="AY400">
        <v>0.2</v>
      </c>
      <c r="AZ400">
        <v>114.898</v>
      </c>
      <c r="BA400">
        <v>4.29</v>
      </c>
      <c r="BB400">
        <v>25.1</v>
      </c>
      <c r="BC400">
        <v>31.4</v>
      </c>
      <c r="BE400">
        <v>5.64</v>
      </c>
      <c r="BF400">
        <v>81.63</v>
      </c>
      <c r="BG400">
        <v>0.93100000000000005</v>
      </c>
    </row>
    <row r="401" spans="1:59" x14ac:dyDescent="0.2">
      <c r="A401" t="s">
        <v>0</v>
      </c>
      <c r="B401" t="s">
        <v>1</v>
      </c>
      <c r="C401" t="s">
        <v>2</v>
      </c>
      <c r="D401" t="s">
        <v>403</v>
      </c>
      <c r="E401">
        <v>791171</v>
      </c>
      <c r="F401">
        <v>2163</v>
      </c>
      <c r="G401">
        <v>2403.857</v>
      </c>
      <c r="H401">
        <v>22327</v>
      </c>
      <c r="I401">
        <v>35</v>
      </c>
      <c r="J401">
        <v>26.571000000000002</v>
      </c>
      <c r="K401">
        <v>68265.505999999994</v>
      </c>
      <c r="L401">
        <v>186.63300000000001</v>
      </c>
      <c r="M401">
        <v>207.41499999999999</v>
      </c>
      <c r="N401">
        <v>1926.4659999999999</v>
      </c>
      <c r="O401">
        <v>3.02</v>
      </c>
      <c r="P401">
        <v>2.2930000000000001</v>
      </c>
      <c r="Q401">
        <v>1.1200000000000001</v>
      </c>
      <c r="R401">
        <v>441</v>
      </c>
      <c r="S401">
        <v>38.051000000000002</v>
      </c>
      <c r="T401">
        <v>1963</v>
      </c>
      <c r="U401">
        <v>169.376</v>
      </c>
      <c r="Z401">
        <v>62023</v>
      </c>
      <c r="AA401">
        <v>9901655</v>
      </c>
      <c r="AB401">
        <v>854.35599999999999</v>
      </c>
      <c r="AC401">
        <v>5.3520000000000003</v>
      </c>
      <c r="AD401">
        <v>44711</v>
      </c>
      <c r="AE401">
        <v>3.8580000000000001</v>
      </c>
      <c r="AF401">
        <v>6.2E-2</v>
      </c>
      <c r="AG401">
        <v>16.100000000000001</v>
      </c>
      <c r="AH401" t="s">
        <v>30</v>
      </c>
      <c r="AI401">
        <v>1067773</v>
      </c>
      <c r="AJ401">
        <v>697116</v>
      </c>
      <c r="AK401">
        <v>370657</v>
      </c>
      <c r="AL401">
        <v>28338</v>
      </c>
      <c r="AM401">
        <v>25329</v>
      </c>
      <c r="AN401">
        <v>9.2100000000000009</v>
      </c>
      <c r="AO401">
        <v>6.02</v>
      </c>
      <c r="AP401">
        <v>3.2</v>
      </c>
      <c r="AQ401">
        <v>2185</v>
      </c>
      <c r="AR401">
        <v>62.96</v>
      </c>
      <c r="AS401">
        <v>11589616</v>
      </c>
      <c r="AT401">
        <v>375.56400000000002</v>
      </c>
      <c r="AU401">
        <v>41.8</v>
      </c>
      <c r="AV401">
        <v>18.571000000000002</v>
      </c>
      <c r="AW401">
        <v>12.849</v>
      </c>
      <c r="AX401">
        <v>42658.576000000001</v>
      </c>
      <c r="AY401">
        <v>0.2</v>
      </c>
      <c r="AZ401">
        <v>114.898</v>
      </c>
      <c r="BA401">
        <v>4.29</v>
      </c>
      <c r="BB401">
        <v>25.1</v>
      </c>
      <c r="BC401">
        <v>31.4</v>
      </c>
      <c r="BE401">
        <v>5.64</v>
      </c>
      <c r="BF401">
        <v>81.63</v>
      </c>
      <c r="BG401">
        <v>0.93100000000000005</v>
      </c>
    </row>
    <row r="402" spans="1:59" x14ac:dyDescent="0.2">
      <c r="A402" t="s">
        <v>0</v>
      </c>
      <c r="B402" t="s">
        <v>1</v>
      </c>
      <c r="C402" t="s">
        <v>2</v>
      </c>
      <c r="D402" t="s">
        <v>404</v>
      </c>
      <c r="E402">
        <v>794605</v>
      </c>
      <c r="F402">
        <v>3434</v>
      </c>
      <c r="G402">
        <v>2428.143</v>
      </c>
      <c r="H402">
        <v>22347</v>
      </c>
      <c r="I402">
        <v>20</v>
      </c>
      <c r="J402">
        <v>25.428999999999998</v>
      </c>
      <c r="K402">
        <v>68561.805999999997</v>
      </c>
      <c r="L402">
        <v>296.3</v>
      </c>
      <c r="M402">
        <v>209.51</v>
      </c>
      <c r="N402">
        <v>1928.192</v>
      </c>
      <c r="O402">
        <v>1.726</v>
      </c>
      <c r="P402">
        <v>2.194</v>
      </c>
      <c r="Q402">
        <v>1.1399999999999999</v>
      </c>
      <c r="R402">
        <v>452</v>
      </c>
      <c r="S402">
        <v>39</v>
      </c>
      <c r="T402">
        <v>1943</v>
      </c>
      <c r="U402">
        <v>167.65</v>
      </c>
      <c r="Z402">
        <v>55948</v>
      </c>
      <c r="AA402">
        <v>9957603</v>
      </c>
      <c r="AB402">
        <v>859.18299999999999</v>
      </c>
      <c r="AC402">
        <v>4.827</v>
      </c>
      <c r="AD402">
        <v>45381</v>
      </c>
      <c r="AE402">
        <v>3.9159999999999999</v>
      </c>
      <c r="AF402">
        <v>6.3E-2</v>
      </c>
      <c r="AG402">
        <v>15.9</v>
      </c>
      <c r="AH402" t="s">
        <v>30</v>
      </c>
      <c r="AI402">
        <v>1103261</v>
      </c>
      <c r="AJ402">
        <v>723653</v>
      </c>
      <c r="AK402">
        <v>379608</v>
      </c>
      <c r="AL402">
        <v>35488</v>
      </c>
      <c r="AM402">
        <v>26167</v>
      </c>
      <c r="AN402">
        <v>9.52</v>
      </c>
      <c r="AO402">
        <v>6.24</v>
      </c>
      <c r="AP402">
        <v>3.28</v>
      </c>
      <c r="AQ402">
        <v>2258</v>
      </c>
      <c r="AR402">
        <v>62.96</v>
      </c>
      <c r="AS402">
        <v>11589616</v>
      </c>
      <c r="AT402">
        <v>375.56400000000002</v>
      </c>
      <c r="AU402">
        <v>41.8</v>
      </c>
      <c r="AV402">
        <v>18.571000000000002</v>
      </c>
      <c r="AW402">
        <v>12.849</v>
      </c>
      <c r="AX402">
        <v>42658.576000000001</v>
      </c>
      <c r="AY402">
        <v>0.2</v>
      </c>
      <c r="AZ402">
        <v>114.898</v>
      </c>
      <c r="BA402">
        <v>4.29</v>
      </c>
      <c r="BB402">
        <v>25.1</v>
      </c>
      <c r="BC402">
        <v>31.4</v>
      </c>
      <c r="BE402">
        <v>5.64</v>
      </c>
      <c r="BF402">
        <v>81.63</v>
      </c>
      <c r="BG402">
        <v>0.93100000000000005</v>
      </c>
    </row>
    <row r="403" spans="1:59" x14ac:dyDescent="0.2">
      <c r="A403" t="s">
        <v>0</v>
      </c>
      <c r="B403" t="s">
        <v>1</v>
      </c>
      <c r="C403" t="s">
        <v>2</v>
      </c>
      <c r="D403" t="s">
        <v>405</v>
      </c>
      <c r="E403">
        <v>798108</v>
      </c>
      <c r="F403">
        <v>3503</v>
      </c>
      <c r="G403">
        <v>2551</v>
      </c>
      <c r="H403">
        <v>22370</v>
      </c>
      <c r="I403">
        <v>23</v>
      </c>
      <c r="J403">
        <v>24.856999999999999</v>
      </c>
      <c r="K403">
        <v>68864.058999999994</v>
      </c>
      <c r="L403">
        <v>302.25299999999999</v>
      </c>
      <c r="M403">
        <v>220.11099999999999</v>
      </c>
      <c r="N403">
        <v>1930.1759999999999</v>
      </c>
      <c r="O403">
        <v>1.9850000000000001</v>
      </c>
      <c r="P403">
        <v>2.145</v>
      </c>
      <c r="Q403">
        <v>1.1599999999999999</v>
      </c>
      <c r="R403">
        <v>447</v>
      </c>
      <c r="S403">
        <v>38.569000000000003</v>
      </c>
      <c r="T403">
        <v>1909</v>
      </c>
      <c r="U403">
        <v>164.71600000000001</v>
      </c>
      <c r="Z403">
        <v>51528</v>
      </c>
      <c r="AA403">
        <v>10009131</v>
      </c>
      <c r="AB403">
        <v>863.62900000000002</v>
      </c>
      <c r="AC403">
        <v>4.4459999999999997</v>
      </c>
      <c r="AD403">
        <v>46034</v>
      </c>
      <c r="AE403">
        <v>3.972</v>
      </c>
      <c r="AF403">
        <v>6.5000000000000002E-2</v>
      </c>
      <c r="AG403">
        <v>15.4</v>
      </c>
      <c r="AH403" t="s">
        <v>30</v>
      </c>
      <c r="AI403">
        <v>1156711</v>
      </c>
      <c r="AJ403">
        <v>767237</v>
      </c>
      <c r="AK403">
        <v>389474</v>
      </c>
      <c r="AL403">
        <v>53450</v>
      </c>
      <c r="AM403">
        <v>26809</v>
      </c>
      <c r="AN403">
        <v>9.98</v>
      </c>
      <c r="AO403">
        <v>6.62</v>
      </c>
      <c r="AP403">
        <v>3.36</v>
      </c>
      <c r="AQ403">
        <v>2313</v>
      </c>
      <c r="AR403">
        <v>62.96</v>
      </c>
      <c r="AS403">
        <v>11589616</v>
      </c>
      <c r="AT403">
        <v>375.56400000000002</v>
      </c>
      <c r="AU403">
        <v>41.8</v>
      </c>
      <c r="AV403">
        <v>18.571000000000002</v>
      </c>
      <c r="AW403">
        <v>12.849</v>
      </c>
      <c r="AX403">
        <v>42658.576000000001</v>
      </c>
      <c r="AY403">
        <v>0.2</v>
      </c>
      <c r="AZ403">
        <v>114.898</v>
      </c>
      <c r="BA403">
        <v>4.29</v>
      </c>
      <c r="BB403">
        <v>25.1</v>
      </c>
      <c r="BC403">
        <v>31.4</v>
      </c>
      <c r="BE403">
        <v>5.64</v>
      </c>
      <c r="BF403">
        <v>81.63</v>
      </c>
      <c r="BG403">
        <v>0.93100000000000005</v>
      </c>
    </row>
    <row r="404" spans="1:59" x14ac:dyDescent="0.2">
      <c r="A404" t="s">
        <v>0</v>
      </c>
      <c r="B404" t="s">
        <v>1</v>
      </c>
      <c r="C404" t="s">
        <v>2</v>
      </c>
      <c r="D404" t="s">
        <v>406</v>
      </c>
      <c r="E404">
        <v>801723</v>
      </c>
      <c r="F404">
        <v>3615</v>
      </c>
      <c r="G404">
        <v>2673.2860000000001</v>
      </c>
      <c r="H404">
        <v>22397</v>
      </c>
      <c r="I404">
        <v>27</v>
      </c>
      <c r="J404">
        <v>26</v>
      </c>
      <c r="K404">
        <v>69175.975999999995</v>
      </c>
      <c r="L404">
        <v>311.91699999999997</v>
      </c>
      <c r="M404">
        <v>230.66200000000001</v>
      </c>
      <c r="N404">
        <v>1932.5060000000001</v>
      </c>
      <c r="O404">
        <v>2.33</v>
      </c>
      <c r="P404">
        <v>2.2429999999999999</v>
      </c>
      <c r="Q404">
        <v>1.18</v>
      </c>
      <c r="R404">
        <v>468</v>
      </c>
      <c r="S404">
        <v>40.381</v>
      </c>
      <c r="T404">
        <v>1915</v>
      </c>
      <c r="U404">
        <v>165.23400000000001</v>
      </c>
      <c r="Z404">
        <v>58221</v>
      </c>
      <c r="AA404">
        <v>10067352</v>
      </c>
      <c r="AB404">
        <v>868.65300000000002</v>
      </c>
      <c r="AC404">
        <v>5.024</v>
      </c>
      <c r="AD404">
        <v>46841</v>
      </c>
      <c r="AE404">
        <v>4.0419999999999998</v>
      </c>
      <c r="AF404">
        <v>6.6000000000000003E-2</v>
      </c>
      <c r="AG404">
        <v>15.2</v>
      </c>
      <c r="AH404" t="s">
        <v>30</v>
      </c>
      <c r="AI404">
        <v>1200342</v>
      </c>
      <c r="AJ404">
        <v>797833</v>
      </c>
      <c r="AK404">
        <v>402509</v>
      </c>
      <c r="AL404">
        <v>43631</v>
      </c>
      <c r="AM404">
        <v>26863</v>
      </c>
      <c r="AN404">
        <v>10.36</v>
      </c>
      <c r="AO404">
        <v>6.88</v>
      </c>
      <c r="AP404">
        <v>3.47</v>
      </c>
      <c r="AQ404">
        <v>2318</v>
      </c>
      <c r="AR404">
        <v>62.96</v>
      </c>
      <c r="AS404">
        <v>11589616</v>
      </c>
      <c r="AT404">
        <v>375.56400000000002</v>
      </c>
      <c r="AU404">
        <v>41.8</v>
      </c>
      <c r="AV404">
        <v>18.571000000000002</v>
      </c>
      <c r="AW404">
        <v>12.849</v>
      </c>
      <c r="AX404">
        <v>42658.576000000001</v>
      </c>
      <c r="AY404">
        <v>0.2</v>
      </c>
      <c r="AZ404">
        <v>114.898</v>
      </c>
      <c r="BA404">
        <v>4.29</v>
      </c>
      <c r="BB404">
        <v>25.1</v>
      </c>
      <c r="BC404">
        <v>31.4</v>
      </c>
      <c r="BE404">
        <v>5.64</v>
      </c>
      <c r="BF404">
        <v>81.63</v>
      </c>
      <c r="BG404">
        <v>0.93100000000000005</v>
      </c>
    </row>
    <row r="405" spans="1:59" x14ac:dyDescent="0.2">
      <c r="A405" t="s">
        <v>0</v>
      </c>
      <c r="B405" t="s">
        <v>1</v>
      </c>
      <c r="C405" t="s">
        <v>2</v>
      </c>
      <c r="D405" t="s">
        <v>407</v>
      </c>
      <c r="E405">
        <v>805321</v>
      </c>
      <c r="F405">
        <v>3598</v>
      </c>
      <c r="G405">
        <v>2787.4290000000001</v>
      </c>
      <c r="H405">
        <v>22421</v>
      </c>
      <c r="I405">
        <v>24</v>
      </c>
      <c r="J405">
        <v>25.856999999999999</v>
      </c>
      <c r="K405">
        <v>69486.426000000007</v>
      </c>
      <c r="L405">
        <v>310.45</v>
      </c>
      <c r="M405">
        <v>240.511</v>
      </c>
      <c r="N405">
        <v>1934.577</v>
      </c>
      <c r="O405">
        <v>2.0710000000000002</v>
      </c>
      <c r="P405">
        <v>2.2309999999999999</v>
      </c>
      <c r="Q405">
        <v>1.2</v>
      </c>
      <c r="R405">
        <v>474</v>
      </c>
      <c r="S405">
        <v>40.899000000000001</v>
      </c>
      <c r="T405">
        <v>1905</v>
      </c>
      <c r="U405">
        <v>164.37100000000001</v>
      </c>
      <c r="Z405">
        <v>45689</v>
      </c>
      <c r="AA405">
        <v>10113041</v>
      </c>
      <c r="AB405">
        <v>872.59500000000003</v>
      </c>
      <c r="AC405">
        <v>3.9420000000000002</v>
      </c>
      <c r="AD405">
        <v>47776</v>
      </c>
      <c r="AE405">
        <v>4.1219999999999999</v>
      </c>
      <c r="AF405">
        <v>6.7000000000000004E-2</v>
      </c>
      <c r="AG405">
        <v>14.9</v>
      </c>
      <c r="AH405" t="s">
        <v>30</v>
      </c>
      <c r="AI405">
        <v>1209902</v>
      </c>
      <c r="AJ405">
        <v>805345</v>
      </c>
      <c r="AK405">
        <v>404557</v>
      </c>
      <c r="AL405">
        <v>9560</v>
      </c>
      <c r="AM405">
        <v>27021</v>
      </c>
      <c r="AN405">
        <v>10.44</v>
      </c>
      <c r="AO405">
        <v>6.95</v>
      </c>
      <c r="AP405">
        <v>3.49</v>
      </c>
      <c r="AQ405">
        <v>2331</v>
      </c>
      <c r="AR405">
        <v>62.96</v>
      </c>
      <c r="AS405">
        <v>11589616</v>
      </c>
      <c r="AT405">
        <v>375.56400000000002</v>
      </c>
      <c r="AU405">
        <v>41.8</v>
      </c>
      <c r="AV405">
        <v>18.571000000000002</v>
      </c>
      <c r="AW405">
        <v>12.849</v>
      </c>
      <c r="AX405">
        <v>42658.576000000001</v>
      </c>
      <c r="AY405">
        <v>0.2</v>
      </c>
      <c r="AZ405">
        <v>114.898</v>
      </c>
      <c r="BA405">
        <v>4.29</v>
      </c>
      <c r="BB405">
        <v>25.1</v>
      </c>
      <c r="BC405">
        <v>31.4</v>
      </c>
      <c r="BE405">
        <v>5.64</v>
      </c>
      <c r="BF405">
        <v>81.63</v>
      </c>
      <c r="BG405">
        <v>0.93100000000000005</v>
      </c>
    </row>
    <row r="406" spans="1:59" x14ac:dyDescent="0.2">
      <c r="A406" t="s">
        <v>0</v>
      </c>
      <c r="B406" t="s">
        <v>1</v>
      </c>
      <c r="C406" t="s">
        <v>2</v>
      </c>
      <c r="D406" t="s">
        <v>408</v>
      </c>
      <c r="E406">
        <v>808283</v>
      </c>
      <c r="F406">
        <v>2962</v>
      </c>
      <c r="G406">
        <v>2913.143</v>
      </c>
      <c r="H406">
        <v>22441</v>
      </c>
      <c r="I406">
        <v>20</v>
      </c>
      <c r="J406">
        <v>25.713999999999999</v>
      </c>
      <c r="K406">
        <v>69742</v>
      </c>
      <c r="L406">
        <v>255.57400000000001</v>
      </c>
      <c r="M406">
        <v>251.358</v>
      </c>
      <c r="N406">
        <v>1936.3019999999999</v>
      </c>
      <c r="O406">
        <v>1.726</v>
      </c>
      <c r="P406">
        <v>2.2189999999999999</v>
      </c>
      <c r="Q406">
        <v>1.2</v>
      </c>
      <c r="R406">
        <v>485</v>
      </c>
      <c r="S406">
        <v>41.847999999999999</v>
      </c>
      <c r="T406">
        <v>2013</v>
      </c>
      <c r="U406">
        <v>173.69</v>
      </c>
      <c r="X406">
        <v>1138.5999999999999</v>
      </c>
      <c r="Y406">
        <v>98.242999999999995</v>
      </c>
      <c r="Z406">
        <v>21531</v>
      </c>
      <c r="AA406">
        <v>10134572</v>
      </c>
      <c r="AB406">
        <v>874.45299999999997</v>
      </c>
      <c r="AC406">
        <v>1.8580000000000001</v>
      </c>
      <c r="AD406">
        <v>48415</v>
      </c>
      <c r="AE406">
        <v>4.1769999999999996</v>
      </c>
      <c r="AF406">
        <v>6.8000000000000005E-2</v>
      </c>
      <c r="AG406">
        <v>14.7</v>
      </c>
      <c r="AH406" t="s">
        <v>30</v>
      </c>
      <c r="AI406">
        <v>1211315</v>
      </c>
      <c r="AJ406">
        <v>805487</v>
      </c>
      <c r="AK406">
        <v>405828</v>
      </c>
      <c r="AL406">
        <v>1413</v>
      </c>
      <c r="AM406">
        <v>27012</v>
      </c>
      <c r="AN406">
        <v>10.45</v>
      </c>
      <c r="AO406">
        <v>6.95</v>
      </c>
      <c r="AP406">
        <v>3.5</v>
      </c>
      <c r="AQ406">
        <v>2331</v>
      </c>
      <c r="AR406">
        <v>62.96</v>
      </c>
      <c r="AS406">
        <v>11589616</v>
      </c>
      <c r="AT406">
        <v>375.56400000000002</v>
      </c>
      <c r="AU406">
        <v>41.8</v>
      </c>
      <c r="AV406">
        <v>18.571000000000002</v>
      </c>
      <c r="AW406">
        <v>12.849</v>
      </c>
      <c r="AX406">
        <v>42658.576000000001</v>
      </c>
      <c r="AY406">
        <v>0.2</v>
      </c>
      <c r="AZ406">
        <v>114.898</v>
      </c>
      <c r="BA406">
        <v>4.29</v>
      </c>
      <c r="BB406">
        <v>25.1</v>
      </c>
      <c r="BC406">
        <v>31.4</v>
      </c>
      <c r="BE406">
        <v>5.64</v>
      </c>
      <c r="BF406">
        <v>81.63</v>
      </c>
      <c r="BG406">
        <v>0.93100000000000005</v>
      </c>
    </row>
    <row r="407" spans="1:59" x14ac:dyDescent="0.2">
      <c r="A407" t="s">
        <v>0</v>
      </c>
      <c r="B407" t="s">
        <v>1</v>
      </c>
      <c r="C407" t="s">
        <v>2</v>
      </c>
      <c r="D407" t="s">
        <v>409</v>
      </c>
      <c r="E407">
        <v>809861</v>
      </c>
      <c r="F407">
        <v>1578</v>
      </c>
      <c r="G407">
        <v>2979</v>
      </c>
      <c r="H407">
        <v>22545</v>
      </c>
      <c r="I407">
        <v>104</v>
      </c>
      <c r="J407">
        <v>36.143000000000001</v>
      </c>
      <c r="K407">
        <v>69878.156000000003</v>
      </c>
      <c r="L407">
        <v>136.15600000000001</v>
      </c>
      <c r="M407">
        <v>257.04000000000002</v>
      </c>
      <c r="N407">
        <v>1945.2760000000001</v>
      </c>
      <c r="O407">
        <v>8.9740000000000002</v>
      </c>
      <c r="P407">
        <v>3.1190000000000002</v>
      </c>
      <c r="Q407">
        <v>1.21</v>
      </c>
      <c r="R407">
        <v>503</v>
      </c>
      <c r="S407">
        <v>43.401000000000003</v>
      </c>
      <c r="T407">
        <v>2112</v>
      </c>
      <c r="U407">
        <v>182.232</v>
      </c>
      <c r="Z407">
        <v>48946</v>
      </c>
      <c r="AA407">
        <v>10183518</v>
      </c>
      <c r="AB407">
        <v>878.67600000000004</v>
      </c>
      <c r="AC407">
        <v>4.2229999999999999</v>
      </c>
      <c r="AD407">
        <v>49127</v>
      </c>
      <c r="AE407">
        <v>4.2389999999999999</v>
      </c>
      <c r="AF407">
        <v>7.0000000000000007E-2</v>
      </c>
      <c r="AG407">
        <v>14.3</v>
      </c>
      <c r="AH407" t="s">
        <v>30</v>
      </c>
      <c r="AI407">
        <v>1241674</v>
      </c>
      <c r="AJ407">
        <v>831244</v>
      </c>
      <c r="AK407">
        <v>410430</v>
      </c>
      <c r="AL407">
        <v>30359</v>
      </c>
      <c r="AM407">
        <v>28891</v>
      </c>
      <c r="AN407">
        <v>10.71</v>
      </c>
      <c r="AO407">
        <v>7.17</v>
      </c>
      <c r="AP407">
        <v>3.54</v>
      </c>
      <c r="AQ407">
        <v>2493</v>
      </c>
      <c r="AR407">
        <v>62.96</v>
      </c>
      <c r="AS407">
        <v>11589616</v>
      </c>
      <c r="AT407">
        <v>375.56400000000002</v>
      </c>
      <c r="AU407">
        <v>41.8</v>
      </c>
      <c r="AV407">
        <v>18.571000000000002</v>
      </c>
      <c r="AW407">
        <v>12.849</v>
      </c>
      <c r="AX407">
        <v>42658.576000000001</v>
      </c>
      <c r="AY407">
        <v>0.2</v>
      </c>
      <c r="AZ407">
        <v>114.898</v>
      </c>
      <c r="BA407">
        <v>4.29</v>
      </c>
      <c r="BB407">
        <v>25.1</v>
      </c>
      <c r="BC407">
        <v>31.4</v>
      </c>
      <c r="BE407">
        <v>5.64</v>
      </c>
      <c r="BF407">
        <v>81.63</v>
      </c>
      <c r="BG407">
        <v>0.93100000000000005</v>
      </c>
    </row>
    <row r="408" spans="1:59" x14ac:dyDescent="0.2">
      <c r="A408" t="s">
        <v>0</v>
      </c>
      <c r="B408" t="s">
        <v>1</v>
      </c>
      <c r="C408" t="s">
        <v>2</v>
      </c>
      <c r="D408" t="s">
        <v>410</v>
      </c>
      <c r="E408">
        <v>813026</v>
      </c>
      <c r="F408">
        <v>3165</v>
      </c>
      <c r="G408">
        <v>3122.143</v>
      </c>
      <c r="H408">
        <v>22572</v>
      </c>
      <c r="I408">
        <v>27</v>
      </c>
      <c r="J408">
        <v>35</v>
      </c>
      <c r="K408">
        <v>70151.245999999999</v>
      </c>
      <c r="L408">
        <v>273.089</v>
      </c>
      <c r="M408">
        <v>269.39100000000002</v>
      </c>
      <c r="N408">
        <v>1947.606</v>
      </c>
      <c r="O408">
        <v>2.33</v>
      </c>
      <c r="P408">
        <v>3.02</v>
      </c>
      <c r="Q408">
        <v>1.23</v>
      </c>
      <c r="R408">
        <v>522</v>
      </c>
      <c r="S408">
        <v>45.04</v>
      </c>
      <c r="T408">
        <v>2085</v>
      </c>
      <c r="U408">
        <v>179.90199999999999</v>
      </c>
      <c r="Z408">
        <v>74225</v>
      </c>
      <c r="AA408">
        <v>10257743</v>
      </c>
      <c r="AB408">
        <v>885.08</v>
      </c>
      <c r="AC408">
        <v>6.4039999999999999</v>
      </c>
      <c r="AD408">
        <v>50870</v>
      </c>
      <c r="AE408">
        <v>4.3890000000000002</v>
      </c>
      <c r="AF408">
        <v>7.0999999999999994E-2</v>
      </c>
      <c r="AG408">
        <v>14.1</v>
      </c>
      <c r="AH408" t="s">
        <v>30</v>
      </c>
      <c r="AI408">
        <v>1287839</v>
      </c>
      <c r="AJ408">
        <v>873307</v>
      </c>
      <c r="AK408">
        <v>414532</v>
      </c>
      <c r="AL408">
        <v>46165</v>
      </c>
      <c r="AM408">
        <v>31438</v>
      </c>
      <c r="AN408">
        <v>11.11</v>
      </c>
      <c r="AO408">
        <v>7.54</v>
      </c>
      <c r="AP408">
        <v>3.58</v>
      </c>
      <c r="AQ408">
        <v>2713</v>
      </c>
      <c r="AR408">
        <v>62.96</v>
      </c>
      <c r="AS408">
        <v>11589616</v>
      </c>
      <c r="AT408">
        <v>375.56400000000002</v>
      </c>
      <c r="AU408">
        <v>41.8</v>
      </c>
      <c r="AV408">
        <v>18.571000000000002</v>
      </c>
      <c r="AW408">
        <v>12.849</v>
      </c>
      <c r="AX408">
        <v>42658.576000000001</v>
      </c>
      <c r="AY408">
        <v>0.2</v>
      </c>
      <c r="AZ408">
        <v>114.898</v>
      </c>
      <c r="BA408">
        <v>4.29</v>
      </c>
      <c r="BB408">
        <v>25.1</v>
      </c>
      <c r="BC408">
        <v>31.4</v>
      </c>
      <c r="BE408">
        <v>5.64</v>
      </c>
      <c r="BF408">
        <v>81.63</v>
      </c>
      <c r="BG408">
        <v>0.93100000000000005</v>
      </c>
    </row>
    <row r="409" spans="1:59" x14ac:dyDescent="0.2">
      <c r="A409" t="s">
        <v>0</v>
      </c>
      <c r="B409" t="s">
        <v>1</v>
      </c>
      <c r="C409" t="s">
        <v>2</v>
      </c>
      <c r="D409" t="s">
        <v>411</v>
      </c>
      <c r="E409">
        <v>818142</v>
      </c>
      <c r="F409">
        <v>5116</v>
      </c>
      <c r="G409">
        <v>3362.4290000000001</v>
      </c>
      <c r="H409">
        <v>22600</v>
      </c>
      <c r="I409">
        <v>28</v>
      </c>
      <c r="J409">
        <v>36.143000000000001</v>
      </c>
      <c r="K409">
        <v>70592.675000000003</v>
      </c>
      <c r="L409">
        <v>441.43</v>
      </c>
      <c r="M409">
        <v>290.12400000000002</v>
      </c>
      <c r="N409">
        <v>1950.021</v>
      </c>
      <c r="O409">
        <v>2.4159999999999999</v>
      </c>
      <c r="P409">
        <v>3.1190000000000002</v>
      </c>
      <c r="Q409">
        <v>1.24</v>
      </c>
      <c r="R409">
        <v>534</v>
      </c>
      <c r="S409">
        <v>46.076000000000001</v>
      </c>
      <c r="T409">
        <v>2123</v>
      </c>
      <c r="U409">
        <v>183.18100000000001</v>
      </c>
      <c r="Z409">
        <v>67204</v>
      </c>
      <c r="AA409">
        <v>10324947</v>
      </c>
      <c r="AB409">
        <v>890.87900000000002</v>
      </c>
      <c r="AC409">
        <v>5.7990000000000004</v>
      </c>
      <c r="AD409">
        <v>52478</v>
      </c>
      <c r="AE409">
        <v>4.5279999999999996</v>
      </c>
      <c r="AF409">
        <v>7.2999999999999995E-2</v>
      </c>
      <c r="AG409">
        <v>13.7</v>
      </c>
      <c r="AH409" t="s">
        <v>30</v>
      </c>
      <c r="AI409">
        <v>1334893</v>
      </c>
      <c r="AJ409">
        <v>911709</v>
      </c>
      <c r="AK409">
        <v>423184</v>
      </c>
      <c r="AL409">
        <v>47054</v>
      </c>
      <c r="AM409">
        <v>33090</v>
      </c>
      <c r="AN409">
        <v>11.52</v>
      </c>
      <c r="AO409">
        <v>7.87</v>
      </c>
      <c r="AP409">
        <v>3.65</v>
      </c>
      <c r="AQ409">
        <v>2855</v>
      </c>
      <c r="AR409">
        <v>62.96</v>
      </c>
      <c r="AS409">
        <v>11589616</v>
      </c>
      <c r="AT409">
        <v>375.56400000000002</v>
      </c>
      <c r="AU409">
        <v>41.8</v>
      </c>
      <c r="AV409">
        <v>18.571000000000002</v>
      </c>
      <c r="AW409">
        <v>12.849</v>
      </c>
      <c r="AX409">
        <v>42658.576000000001</v>
      </c>
      <c r="AY409">
        <v>0.2</v>
      </c>
      <c r="AZ409">
        <v>114.898</v>
      </c>
      <c r="BA409">
        <v>4.29</v>
      </c>
      <c r="BB409">
        <v>25.1</v>
      </c>
      <c r="BC409">
        <v>31.4</v>
      </c>
      <c r="BE409">
        <v>5.64</v>
      </c>
      <c r="BF409">
        <v>81.63</v>
      </c>
      <c r="BG409">
        <v>0.93100000000000005</v>
      </c>
    </row>
    <row r="410" spans="1:59" x14ac:dyDescent="0.2">
      <c r="A410" t="s">
        <v>0</v>
      </c>
      <c r="B410" t="s">
        <v>1</v>
      </c>
      <c r="C410" t="s">
        <v>2</v>
      </c>
      <c r="D410" t="s">
        <v>412</v>
      </c>
      <c r="E410">
        <v>822801</v>
      </c>
      <c r="F410">
        <v>4659</v>
      </c>
      <c r="G410">
        <v>3527.5709999999999</v>
      </c>
      <c r="H410">
        <v>22624</v>
      </c>
      <c r="I410">
        <v>24</v>
      </c>
      <c r="J410">
        <v>36.286000000000001</v>
      </c>
      <c r="K410">
        <v>70994.672999999995</v>
      </c>
      <c r="L410">
        <v>401.99799999999999</v>
      </c>
      <c r="M410">
        <v>304.37299999999999</v>
      </c>
      <c r="N410">
        <v>1952.0920000000001</v>
      </c>
      <c r="O410">
        <v>2.0710000000000002</v>
      </c>
      <c r="P410">
        <v>3.1309999999999998</v>
      </c>
      <c r="Q410">
        <v>1.24</v>
      </c>
      <c r="R410">
        <v>543</v>
      </c>
      <c r="S410">
        <v>46.851999999999997</v>
      </c>
      <c r="T410">
        <v>2142</v>
      </c>
      <c r="U410">
        <v>184.821</v>
      </c>
      <c r="Z410">
        <v>66734</v>
      </c>
      <c r="AA410">
        <v>10391681</v>
      </c>
      <c r="AB410">
        <v>896.63699999999994</v>
      </c>
      <c r="AC410">
        <v>5.758</v>
      </c>
      <c r="AD410">
        <v>54650</v>
      </c>
      <c r="AE410">
        <v>4.7149999999999999</v>
      </c>
      <c r="AF410">
        <v>7.4999999999999997E-2</v>
      </c>
      <c r="AG410">
        <v>13.3</v>
      </c>
      <c r="AH410" t="s">
        <v>30</v>
      </c>
      <c r="AI410">
        <v>1408718</v>
      </c>
      <c r="AJ410">
        <v>969024</v>
      </c>
      <c r="AK410">
        <v>439694</v>
      </c>
      <c r="AL410">
        <v>73825</v>
      </c>
      <c r="AM410">
        <v>36001</v>
      </c>
      <c r="AN410">
        <v>12.16</v>
      </c>
      <c r="AO410">
        <v>8.36</v>
      </c>
      <c r="AP410">
        <v>3.79</v>
      </c>
      <c r="AQ410">
        <v>3106</v>
      </c>
      <c r="AR410">
        <v>62.96</v>
      </c>
      <c r="AS410">
        <v>11589616</v>
      </c>
      <c r="AT410">
        <v>375.56400000000002</v>
      </c>
      <c r="AU410">
        <v>41.8</v>
      </c>
      <c r="AV410">
        <v>18.571000000000002</v>
      </c>
      <c r="AW410">
        <v>12.849</v>
      </c>
      <c r="AX410">
        <v>42658.576000000001</v>
      </c>
      <c r="AY410">
        <v>0.2</v>
      </c>
      <c r="AZ410">
        <v>114.898</v>
      </c>
      <c r="BA410">
        <v>4.29</v>
      </c>
      <c r="BB410">
        <v>25.1</v>
      </c>
      <c r="BC410">
        <v>31.4</v>
      </c>
      <c r="BE410">
        <v>5.64</v>
      </c>
      <c r="BF410">
        <v>81.63</v>
      </c>
      <c r="BG410">
        <v>0.93100000000000005</v>
      </c>
    </row>
    <row r="411" spans="1:59" x14ac:dyDescent="0.2">
      <c r="A411" t="s">
        <v>0</v>
      </c>
      <c r="B411" t="s">
        <v>1</v>
      </c>
      <c r="C411" t="s">
        <v>2</v>
      </c>
      <c r="D411" t="s">
        <v>413</v>
      </c>
      <c r="E411">
        <v>827941</v>
      </c>
      <c r="F411">
        <v>5140</v>
      </c>
      <c r="G411">
        <v>3745.4290000000001</v>
      </c>
      <c r="H411">
        <v>22650</v>
      </c>
      <c r="I411">
        <v>26</v>
      </c>
      <c r="J411">
        <v>36.143000000000001</v>
      </c>
      <c r="K411">
        <v>71438.173999999999</v>
      </c>
      <c r="L411">
        <v>443.5</v>
      </c>
      <c r="M411">
        <v>323.17099999999999</v>
      </c>
      <c r="N411">
        <v>1954.336</v>
      </c>
      <c r="O411">
        <v>2.2429999999999999</v>
      </c>
      <c r="P411">
        <v>3.1190000000000002</v>
      </c>
      <c r="Q411">
        <v>1.24</v>
      </c>
      <c r="R411">
        <v>550</v>
      </c>
      <c r="S411">
        <v>47.456000000000003</v>
      </c>
      <c r="T411">
        <v>2153</v>
      </c>
      <c r="U411">
        <v>185.77</v>
      </c>
      <c r="Z411">
        <v>73472</v>
      </c>
      <c r="AA411">
        <v>10465153</v>
      </c>
      <c r="AB411">
        <v>902.97699999999998</v>
      </c>
      <c r="AC411">
        <v>6.3390000000000004</v>
      </c>
      <c r="AD411">
        <v>56829</v>
      </c>
      <c r="AE411">
        <v>4.9029999999999996</v>
      </c>
      <c r="AF411">
        <v>7.4999999999999997E-2</v>
      </c>
      <c r="AG411">
        <v>13.3</v>
      </c>
      <c r="AH411" t="s">
        <v>30</v>
      </c>
      <c r="AI411">
        <v>1474924</v>
      </c>
      <c r="AJ411">
        <v>1016655</v>
      </c>
      <c r="AK411">
        <v>458269</v>
      </c>
      <c r="AL411">
        <v>66206</v>
      </c>
      <c r="AM411">
        <v>39226</v>
      </c>
      <c r="AN411">
        <v>12.73</v>
      </c>
      <c r="AO411">
        <v>8.77</v>
      </c>
      <c r="AP411">
        <v>3.95</v>
      </c>
      <c r="AQ411">
        <v>3385</v>
      </c>
      <c r="AR411">
        <v>62.96</v>
      </c>
      <c r="AS411">
        <v>11589616</v>
      </c>
      <c r="AT411">
        <v>375.56400000000002</v>
      </c>
      <c r="AU411">
        <v>41.8</v>
      </c>
      <c r="AV411">
        <v>18.571000000000002</v>
      </c>
      <c r="AW411">
        <v>12.849</v>
      </c>
      <c r="AX411">
        <v>42658.576000000001</v>
      </c>
      <c r="AY411">
        <v>0.2</v>
      </c>
      <c r="AZ411">
        <v>114.898</v>
      </c>
      <c r="BA411">
        <v>4.29</v>
      </c>
      <c r="BB411">
        <v>25.1</v>
      </c>
      <c r="BC411">
        <v>31.4</v>
      </c>
      <c r="BE411">
        <v>5.64</v>
      </c>
      <c r="BF411">
        <v>81.63</v>
      </c>
      <c r="BG411">
        <v>0.93100000000000005</v>
      </c>
    </row>
    <row r="412" spans="1:59" x14ac:dyDescent="0.2">
      <c r="A412" t="s">
        <v>0</v>
      </c>
      <c r="B412" t="s">
        <v>1</v>
      </c>
      <c r="C412" t="s">
        <v>2</v>
      </c>
      <c r="D412" t="s">
        <v>414</v>
      </c>
      <c r="E412">
        <v>827941</v>
      </c>
      <c r="F412">
        <v>0</v>
      </c>
      <c r="G412">
        <v>3231.4290000000001</v>
      </c>
      <c r="H412">
        <v>22650</v>
      </c>
      <c r="I412">
        <v>0</v>
      </c>
      <c r="J412">
        <v>32.713999999999999</v>
      </c>
      <c r="K412">
        <v>71438.173999999999</v>
      </c>
      <c r="L412">
        <v>0</v>
      </c>
      <c r="M412">
        <v>278.82100000000003</v>
      </c>
      <c r="N412">
        <v>1954.336</v>
      </c>
      <c r="O412">
        <v>0</v>
      </c>
      <c r="P412">
        <v>2.823</v>
      </c>
      <c r="Q412">
        <v>1.24</v>
      </c>
      <c r="R412">
        <v>557</v>
      </c>
      <c r="S412">
        <v>48.06</v>
      </c>
      <c r="T412">
        <v>2160</v>
      </c>
      <c r="U412">
        <v>186.374</v>
      </c>
      <c r="Z412">
        <v>56445</v>
      </c>
      <c r="AA412">
        <v>10521598</v>
      </c>
      <c r="AB412">
        <v>907.84699999999998</v>
      </c>
      <c r="AC412">
        <v>4.87</v>
      </c>
      <c r="AD412">
        <v>58365</v>
      </c>
      <c r="AE412">
        <v>5.0359999999999996</v>
      </c>
      <c r="AF412">
        <v>7.5999999999999998E-2</v>
      </c>
      <c r="AG412">
        <v>13.2</v>
      </c>
      <c r="AH412" t="s">
        <v>30</v>
      </c>
      <c r="AI412">
        <v>1496795</v>
      </c>
      <c r="AJ412">
        <v>1037186</v>
      </c>
      <c r="AK412">
        <v>459609</v>
      </c>
      <c r="AL412">
        <v>21871</v>
      </c>
      <c r="AM412">
        <v>40985</v>
      </c>
      <c r="AN412">
        <v>12.91</v>
      </c>
      <c r="AO412">
        <v>8.9499999999999993</v>
      </c>
      <c r="AP412">
        <v>3.97</v>
      </c>
      <c r="AQ412">
        <v>3536</v>
      </c>
      <c r="AR412">
        <v>62.96</v>
      </c>
      <c r="AS412">
        <v>11589616</v>
      </c>
      <c r="AT412">
        <v>375.56400000000002</v>
      </c>
      <c r="AU412">
        <v>41.8</v>
      </c>
      <c r="AV412">
        <v>18.571000000000002</v>
      </c>
      <c r="AW412">
        <v>12.849</v>
      </c>
      <c r="AX412">
        <v>42658.576000000001</v>
      </c>
      <c r="AY412">
        <v>0.2</v>
      </c>
      <c r="AZ412">
        <v>114.898</v>
      </c>
      <c r="BA412">
        <v>4.29</v>
      </c>
      <c r="BB412">
        <v>25.1</v>
      </c>
      <c r="BC412">
        <v>31.4</v>
      </c>
      <c r="BE412">
        <v>5.64</v>
      </c>
      <c r="BF412">
        <v>81.63</v>
      </c>
      <c r="BG412">
        <v>0.93100000000000005</v>
      </c>
    </row>
    <row r="413" spans="1:59" x14ac:dyDescent="0.2">
      <c r="A413" t="s">
        <v>0</v>
      </c>
      <c r="B413" t="s">
        <v>1</v>
      </c>
      <c r="C413" t="s">
        <v>2</v>
      </c>
      <c r="D413" t="s">
        <v>415</v>
      </c>
      <c r="E413">
        <v>837006</v>
      </c>
      <c r="F413">
        <v>9065</v>
      </c>
      <c r="G413">
        <v>4103.2860000000001</v>
      </c>
      <c r="H413">
        <v>22707</v>
      </c>
      <c r="I413">
        <v>57</v>
      </c>
      <c r="J413">
        <v>38</v>
      </c>
      <c r="K413">
        <v>72220.339000000007</v>
      </c>
      <c r="L413">
        <v>782.16600000000005</v>
      </c>
      <c r="M413">
        <v>354.048</v>
      </c>
      <c r="N413">
        <v>1959.2539999999999</v>
      </c>
      <c r="O413">
        <v>4.9180000000000001</v>
      </c>
      <c r="P413">
        <v>3.2789999999999999</v>
      </c>
      <c r="Q413">
        <v>1.27</v>
      </c>
      <c r="R413">
        <v>569</v>
      </c>
      <c r="S413">
        <v>49.095999999999997</v>
      </c>
      <c r="T413">
        <v>2249</v>
      </c>
      <c r="U413">
        <v>194.053</v>
      </c>
      <c r="X413">
        <v>1391.0630000000001</v>
      </c>
      <c r="Y413">
        <v>120.027</v>
      </c>
      <c r="Z413">
        <v>27923</v>
      </c>
      <c r="AA413">
        <v>10549521</v>
      </c>
      <c r="AB413">
        <v>910.25599999999997</v>
      </c>
      <c r="AC413">
        <v>2.4089999999999998</v>
      </c>
      <c r="AD413">
        <v>59278</v>
      </c>
      <c r="AE413">
        <v>5.1150000000000002</v>
      </c>
      <c r="AF413">
        <v>7.6999999999999999E-2</v>
      </c>
      <c r="AG413">
        <v>13</v>
      </c>
      <c r="AH413" t="s">
        <v>30</v>
      </c>
      <c r="AI413">
        <v>1497695</v>
      </c>
      <c r="AJ413">
        <v>1037575</v>
      </c>
      <c r="AK413">
        <v>460120</v>
      </c>
      <c r="AL413">
        <v>900</v>
      </c>
      <c r="AM413">
        <v>40911</v>
      </c>
      <c r="AN413">
        <v>12.92</v>
      </c>
      <c r="AO413">
        <v>8.9499999999999993</v>
      </c>
      <c r="AP413">
        <v>3.97</v>
      </c>
      <c r="AQ413">
        <v>3530</v>
      </c>
      <c r="AR413">
        <v>62.96</v>
      </c>
      <c r="AS413">
        <v>11589616</v>
      </c>
      <c r="AT413">
        <v>375.56400000000002</v>
      </c>
      <c r="AU413">
        <v>41.8</v>
      </c>
      <c r="AV413">
        <v>18.571000000000002</v>
      </c>
      <c r="AW413">
        <v>12.849</v>
      </c>
      <c r="AX413">
        <v>42658.576000000001</v>
      </c>
      <c r="AY413">
        <v>0.2</v>
      </c>
      <c r="AZ413">
        <v>114.898</v>
      </c>
      <c r="BA413">
        <v>4.29</v>
      </c>
      <c r="BB413">
        <v>25.1</v>
      </c>
      <c r="BC413">
        <v>31.4</v>
      </c>
      <c r="BE413">
        <v>5.64</v>
      </c>
      <c r="BF413">
        <v>81.63</v>
      </c>
      <c r="BG413">
        <v>0.93100000000000005</v>
      </c>
    </row>
    <row r="414" spans="1:59" x14ac:dyDescent="0.2">
      <c r="A414" t="s">
        <v>0</v>
      </c>
      <c r="B414" t="s">
        <v>1</v>
      </c>
      <c r="C414" t="s">
        <v>2</v>
      </c>
      <c r="D414" t="s">
        <v>416</v>
      </c>
      <c r="E414">
        <v>839238</v>
      </c>
      <c r="F414">
        <v>2232</v>
      </c>
      <c r="G414">
        <v>4196.7139999999999</v>
      </c>
      <c r="H414">
        <v>22728</v>
      </c>
      <c r="I414">
        <v>21</v>
      </c>
      <c r="J414">
        <v>26.143000000000001</v>
      </c>
      <c r="K414">
        <v>72412.926000000007</v>
      </c>
      <c r="L414">
        <v>192.58600000000001</v>
      </c>
      <c r="M414">
        <v>362.11</v>
      </c>
      <c r="N414">
        <v>1961.066</v>
      </c>
      <c r="O414">
        <v>1.8120000000000001</v>
      </c>
      <c r="P414">
        <v>2.2559999999999998</v>
      </c>
      <c r="Q414">
        <v>1.25</v>
      </c>
      <c r="R414">
        <v>589</v>
      </c>
      <c r="S414">
        <v>50.820999999999998</v>
      </c>
      <c r="T414">
        <v>2372</v>
      </c>
      <c r="U414">
        <v>204.666</v>
      </c>
      <c r="Z414">
        <v>57283</v>
      </c>
      <c r="AA414">
        <v>10606804</v>
      </c>
      <c r="AB414">
        <v>915.19899999999996</v>
      </c>
      <c r="AC414">
        <v>4.9429999999999996</v>
      </c>
      <c r="AD414">
        <v>60469</v>
      </c>
      <c r="AE414">
        <v>5.218</v>
      </c>
      <c r="AF414">
        <v>7.6999999999999999E-2</v>
      </c>
      <c r="AG414">
        <v>13</v>
      </c>
      <c r="AH414" t="s">
        <v>30</v>
      </c>
      <c r="AI414">
        <v>1529931</v>
      </c>
      <c r="AJ414">
        <v>1064696</v>
      </c>
      <c r="AK414">
        <v>465235</v>
      </c>
      <c r="AL414">
        <v>32236</v>
      </c>
      <c r="AM414">
        <v>41180</v>
      </c>
      <c r="AN414">
        <v>13.2</v>
      </c>
      <c r="AO414">
        <v>9.19</v>
      </c>
      <c r="AP414">
        <v>4.01</v>
      </c>
      <c r="AQ414">
        <v>3553</v>
      </c>
      <c r="AR414">
        <v>62.96</v>
      </c>
      <c r="AS414">
        <v>11589616</v>
      </c>
      <c r="AT414">
        <v>375.56400000000002</v>
      </c>
      <c r="AU414">
        <v>41.8</v>
      </c>
      <c r="AV414">
        <v>18.571000000000002</v>
      </c>
      <c r="AW414">
        <v>12.849</v>
      </c>
      <c r="AX414">
        <v>42658.576000000001</v>
      </c>
      <c r="AY414">
        <v>0.2</v>
      </c>
      <c r="AZ414">
        <v>114.898</v>
      </c>
      <c r="BA414">
        <v>4.29</v>
      </c>
      <c r="BB414">
        <v>25.1</v>
      </c>
      <c r="BC414">
        <v>31.4</v>
      </c>
      <c r="BE414">
        <v>5.64</v>
      </c>
      <c r="BF414">
        <v>81.63</v>
      </c>
      <c r="BG414">
        <v>0.93100000000000005</v>
      </c>
    </row>
    <row r="415" spans="1:59" x14ac:dyDescent="0.2">
      <c r="A415" t="s">
        <v>0</v>
      </c>
      <c r="B415" t="s">
        <v>1</v>
      </c>
      <c r="C415" t="s">
        <v>2</v>
      </c>
      <c r="D415" t="s">
        <v>417</v>
      </c>
      <c r="E415">
        <v>842775</v>
      </c>
      <c r="F415">
        <v>3537</v>
      </c>
      <c r="G415">
        <v>4249.857</v>
      </c>
      <c r="H415">
        <v>22763</v>
      </c>
      <c r="I415">
        <v>35</v>
      </c>
      <c r="J415">
        <v>27.286000000000001</v>
      </c>
      <c r="K415">
        <v>72718.111999999994</v>
      </c>
      <c r="L415">
        <v>305.18700000000001</v>
      </c>
      <c r="M415">
        <v>366.69499999999999</v>
      </c>
      <c r="N415">
        <v>1964.086</v>
      </c>
      <c r="O415">
        <v>3.02</v>
      </c>
      <c r="P415">
        <v>2.3540000000000001</v>
      </c>
      <c r="Q415">
        <v>1.23</v>
      </c>
      <c r="R415">
        <v>601</v>
      </c>
      <c r="S415">
        <v>51.856999999999999</v>
      </c>
      <c r="T415">
        <v>2402</v>
      </c>
      <c r="U415">
        <v>207.25399999999999</v>
      </c>
      <c r="Z415">
        <v>87170</v>
      </c>
      <c r="AA415">
        <v>10693974</v>
      </c>
      <c r="AB415">
        <v>922.72</v>
      </c>
      <c r="AC415">
        <v>7.5209999999999999</v>
      </c>
      <c r="AD415">
        <v>62319</v>
      </c>
      <c r="AE415">
        <v>5.3769999999999998</v>
      </c>
      <c r="AF415">
        <v>7.6999999999999999E-2</v>
      </c>
      <c r="AG415">
        <v>13</v>
      </c>
      <c r="AH415" t="s">
        <v>30</v>
      </c>
      <c r="AI415">
        <v>1577381</v>
      </c>
      <c r="AJ415">
        <v>1106598</v>
      </c>
      <c r="AK415">
        <v>470783</v>
      </c>
      <c r="AL415">
        <v>47450</v>
      </c>
      <c r="AM415">
        <v>41363</v>
      </c>
      <c r="AN415">
        <v>13.61</v>
      </c>
      <c r="AO415">
        <v>9.5500000000000007</v>
      </c>
      <c r="AP415">
        <v>4.0599999999999996</v>
      </c>
      <c r="AQ415">
        <v>3569</v>
      </c>
      <c r="AR415">
        <v>62.96</v>
      </c>
      <c r="AS415">
        <v>11589616</v>
      </c>
      <c r="AT415">
        <v>375.56400000000002</v>
      </c>
      <c r="AU415">
        <v>41.8</v>
      </c>
      <c r="AV415">
        <v>18.571000000000002</v>
      </c>
      <c r="AW415">
        <v>12.849</v>
      </c>
      <c r="AX415">
        <v>42658.576000000001</v>
      </c>
      <c r="AY415">
        <v>0.2</v>
      </c>
      <c r="AZ415">
        <v>114.898</v>
      </c>
      <c r="BA415">
        <v>4.29</v>
      </c>
      <c r="BB415">
        <v>25.1</v>
      </c>
      <c r="BC415">
        <v>31.4</v>
      </c>
      <c r="BE415">
        <v>5.64</v>
      </c>
      <c r="BF415">
        <v>81.63</v>
      </c>
      <c r="BG415">
        <v>0.93100000000000005</v>
      </c>
    </row>
    <row r="416" spans="1:59" x14ac:dyDescent="0.2">
      <c r="A416" t="s">
        <v>0</v>
      </c>
      <c r="B416" t="s">
        <v>1</v>
      </c>
      <c r="C416" t="s">
        <v>2</v>
      </c>
      <c r="D416" t="s">
        <v>418</v>
      </c>
      <c r="E416">
        <v>849090</v>
      </c>
      <c r="F416">
        <v>6315</v>
      </c>
      <c r="G416">
        <v>4421.143</v>
      </c>
      <c r="H416">
        <v>22786</v>
      </c>
      <c r="I416">
        <v>23</v>
      </c>
      <c r="J416">
        <v>26.571000000000002</v>
      </c>
      <c r="K416">
        <v>73262.997000000003</v>
      </c>
      <c r="L416">
        <v>544.88400000000001</v>
      </c>
      <c r="M416">
        <v>381.47399999999999</v>
      </c>
      <c r="N416">
        <v>1966.07</v>
      </c>
      <c r="O416">
        <v>1.9850000000000001</v>
      </c>
      <c r="P416">
        <v>2.2930000000000001</v>
      </c>
      <c r="Q416">
        <v>1.21</v>
      </c>
      <c r="R416">
        <v>636</v>
      </c>
      <c r="S416">
        <v>54.877000000000002</v>
      </c>
      <c r="T416">
        <v>2452</v>
      </c>
      <c r="U416">
        <v>211.56899999999999</v>
      </c>
      <c r="Z416">
        <v>80090</v>
      </c>
      <c r="AA416">
        <v>10774064</v>
      </c>
      <c r="AB416">
        <v>929.63099999999997</v>
      </c>
      <c r="AC416">
        <v>6.91</v>
      </c>
      <c r="AD416">
        <v>64160</v>
      </c>
      <c r="AE416">
        <v>5.5359999999999996</v>
      </c>
      <c r="AF416">
        <v>7.6999999999999999E-2</v>
      </c>
      <c r="AG416">
        <v>13</v>
      </c>
      <c r="AH416" t="s">
        <v>30</v>
      </c>
      <c r="AI416">
        <v>1637515</v>
      </c>
      <c r="AJ416">
        <v>1156371</v>
      </c>
      <c r="AK416">
        <v>481144</v>
      </c>
      <c r="AL416">
        <v>60134</v>
      </c>
      <c r="AM416">
        <v>43232</v>
      </c>
      <c r="AN416">
        <v>14.13</v>
      </c>
      <c r="AO416">
        <v>9.98</v>
      </c>
      <c r="AP416">
        <v>4.1500000000000004</v>
      </c>
      <c r="AQ416">
        <v>3730</v>
      </c>
      <c r="AR416">
        <v>62.96</v>
      </c>
      <c r="AS416">
        <v>11589616</v>
      </c>
      <c r="AT416">
        <v>375.56400000000002</v>
      </c>
      <c r="AU416">
        <v>41.8</v>
      </c>
      <c r="AV416">
        <v>18.571000000000002</v>
      </c>
      <c r="AW416">
        <v>12.849</v>
      </c>
      <c r="AX416">
        <v>42658.576000000001</v>
      </c>
      <c r="AY416">
        <v>0.2</v>
      </c>
      <c r="AZ416">
        <v>114.898</v>
      </c>
      <c r="BA416">
        <v>4.29</v>
      </c>
      <c r="BB416">
        <v>25.1</v>
      </c>
      <c r="BC416">
        <v>31.4</v>
      </c>
      <c r="BE416">
        <v>5.64</v>
      </c>
      <c r="BF416">
        <v>81.63</v>
      </c>
      <c r="BG416">
        <v>0.93100000000000005</v>
      </c>
    </row>
    <row r="417" spans="1:59" x14ac:dyDescent="0.2">
      <c r="A417" t="s">
        <v>0</v>
      </c>
      <c r="B417" t="s">
        <v>1</v>
      </c>
      <c r="C417" t="s">
        <v>2</v>
      </c>
      <c r="D417" t="s">
        <v>419</v>
      </c>
      <c r="E417">
        <v>854608</v>
      </c>
      <c r="F417">
        <v>5518</v>
      </c>
      <c r="G417">
        <v>4543.857</v>
      </c>
      <c r="H417">
        <v>22816</v>
      </c>
      <c r="I417">
        <v>30</v>
      </c>
      <c r="J417">
        <v>27.428999999999998</v>
      </c>
      <c r="K417">
        <v>73739.112999999998</v>
      </c>
      <c r="L417">
        <v>476.11599999999999</v>
      </c>
      <c r="M417">
        <v>392.06299999999999</v>
      </c>
      <c r="N417">
        <v>1968.6590000000001</v>
      </c>
      <c r="O417">
        <v>2.589</v>
      </c>
      <c r="P417">
        <v>2.367</v>
      </c>
      <c r="Q417">
        <v>1.19</v>
      </c>
      <c r="R417">
        <v>652</v>
      </c>
      <c r="S417">
        <v>56.256999999999998</v>
      </c>
      <c r="T417">
        <v>2493</v>
      </c>
      <c r="U417">
        <v>215.10599999999999</v>
      </c>
      <c r="Z417">
        <v>81310</v>
      </c>
      <c r="AA417">
        <v>10855374</v>
      </c>
      <c r="AB417">
        <v>936.64700000000005</v>
      </c>
      <c r="AC417">
        <v>7.016</v>
      </c>
      <c r="AD417">
        <v>66242</v>
      </c>
      <c r="AE417">
        <v>5.7160000000000002</v>
      </c>
      <c r="AF417">
        <v>7.6999999999999999E-2</v>
      </c>
      <c r="AG417">
        <v>13</v>
      </c>
      <c r="AH417" t="s">
        <v>30</v>
      </c>
      <c r="AI417">
        <v>1712783</v>
      </c>
      <c r="AJ417">
        <v>1212198</v>
      </c>
      <c r="AK417">
        <v>500585</v>
      </c>
      <c r="AL417">
        <v>75268</v>
      </c>
      <c r="AM417">
        <v>43438</v>
      </c>
      <c r="AN417">
        <v>14.78</v>
      </c>
      <c r="AO417">
        <v>10.46</v>
      </c>
      <c r="AP417">
        <v>4.32</v>
      </c>
      <c r="AQ417">
        <v>3748</v>
      </c>
      <c r="AR417">
        <v>62.96</v>
      </c>
      <c r="AS417">
        <v>11589616</v>
      </c>
      <c r="AT417">
        <v>375.56400000000002</v>
      </c>
      <c r="AU417">
        <v>41.8</v>
      </c>
      <c r="AV417">
        <v>18.571000000000002</v>
      </c>
      <c r="AW417">
        <v>12.849</v>
      </c>
      <c r="AX417">
        <v>42658.576000000001</v>
      </c>
      <c r="AY417">
        <v>0.2</v>
      </c>
      <c r="AZ417">
        <v>114.898</v>
      </c>
      <c r="BA417">
        <v>4.29</v>
      </c>
      <c r="BB417">
        <v>25.1</v>
      </c>
      <c r="BC417">
        <v>31.4</v>
      </c>
      <c r="BE417">
        <v>5.64</v>
      </c>
      <c r="BF417">
        <v>81.63</v>
      </c>
      <c r="BG417">
        <v>0.93100000000000005</v>
      </c>
    </row>
    <row r="418" spans="1:59" x14ac:dyDescent="0.2">
      <c r="A418" t="s">
        <v>0</v>
      </c>
      <c r="B418" t="s">
        <v>1</v>
      </c>
      <c r="C418" t="s">
        <v>2</v>
      </c>
      <c r="D418" t="s">
        <v>420</v>
      </c>
      <c r="E418">
        <v>860731</v>
      </c>
      <c r="F418">
        <v>6123</v>
      </c>
      <c r="G418">
        <v>4684.2860000000001</v>
      </c>
      <c r="H418">
        <v>22852</v>
      </c>
      <c r="I418">
        <v>36</v>
      </c>
      <c r="J418">
        <v>28.856999999999999</v>
      </c>
      <c r="K418">
        <v>74267.429999999993</v>
      </c>
      <c r="L418">
        <v>528.31799999999998</v>
      </c>
      <c r="M418">
        <v>404.18</v>
      </c>
      <c r="N418">
        <v>1971.7650000000001</v>
      </c>
      <c r="O418">
        <v>3.1059999999999999</v>
      </c>
      <c r="P418">
        <v>2.4900000000000002</v>
      </c>
      <c r="Q418">
        <v>1.17</v>
      </c>
      <c r="R418">
        <v>667</v>
      </c>
      <c r="S418">
        <v>57.552</v>
      </c>
      <c r="T418">
        <v>2503</v>
      </c>
      <c r="U418">
        <v>215.96899999999999</v>
      </c>
      <c r="Z418">
        <v>78627</v>
      </c>
      <c r="AA418">
        <v>10934001</v>
      </c>
      <c r="AB418">
        <v>943.43100000000004</v>
      </c>
      <c r="AC418">
        <v>6.7839999999999998</v>
      </c>
      <c r="AD418">
        <v>66978</v>
      </c>
      <c r="AE418">
        <v>5.7789999999999999</v>
      </c>
      <c r="AF418">
        <v>7.6999999999999999E-2</v>
      </c>
      <c r="AG418">
        <v>13</v>
      </c>
      <c r="AH418" t="s">
        <v>30</v>
      </c>
      <c r="AI418">
        <v>1781101</v>
      </c>
      <c r="AJ418">
        <v>1262030</v>
      </c>
      <c r="AK418">
        <v>519071</v>
      </c>
      <c r="AL418">
        <v>68318</v>
      </c>
      <c r="AM418">
        <v>43740</v>
      </c>
      <c r="AN418">
        <v>15.37</v>
      </c>
      <c r="AO418">
        <v>10.89</v>
      </c>
      <c r="AP418">
        <v>4.4800000000000004</v>
      </c>
      <c r="AQ418">
        <v>3774</v>
      </c>
      <c r="AR418">
        <v>62.96</v>
      </c>
      <c r="AS418">
        <v>11589616</v>
      </c>
      <c r="AT418">
        <v>375.56400000000002</v>
      </c>
      <c r="AU418">
        <v>41.8</v>
      </c>
      <c r="AV418">
        <v>18.571000000000002</v>
      </c>
      <c r="AW418">
        <v>12.849</v>
      </c>
      <c r="AX418">
        <v>42658.576000000001</v>
      </c>
      <c r="AY418">
        <v>0.2</v>
      </c>
      <c r="AZ418">
        <v>114.898</v>
      </c>
      <c r="BA418">
        <v>4.29</v>
      </c>
      <c r="BB418">
        <v>25.1</v>
      </c>
      <c r="BC418">
        <v>31.4</v>
      </c>
      <c r="BE418">
        <v>5.64</v>
      </c>
      <c r="BF418">
        <v>81.63</v>
      </c>
      <c r="BG418">
        <v>0.93100000000000005</v>
      </c>
    </row>
    <row r="419" spans="1:59" x14ac:dyDescent="0.2">
      <c r="A419" t="s">
        <v>0</v>
      </c>
      <c r="B419" t="s">
        <v>1</v>
      </c>
      <c r="C419" t="s">
        <v>2</v>
      </c>
      <c r="D419" t="s">
        <v>421</v>
      </c>
      <c r="E419">
        <v>866063</v>
      </c>
      <c r="F419">
        <v>5332</v>
      </c>
      <c r="G419">
        <v>5446</v>
      </c>
      <c r="H419">
        <v>22870</v>
      </c>
      <c r="I419">
        <v>18</v>
      </c>
      <c r="J419">
        <v>31.428999999999998</v>
      </c>
      <c r="K419">
        <v>74727.497000000003</v>
      </c>
      <c r="L419">
        <v>460.06700000000001</v>
      </c>
      <c r="M419">
        <v>469.90300000000002</v>
      </c>
      <c r="N419">
        <v>1973.318</v>
      </c>
      <c r="O419">
        <v>1.5529999999999999</v>
      </c>
      <c r="P419">
        <v>2.7120000000000002</v>
      </c>
      <c r="Q419">
        <v>1.1399999999999999</v>
      </c>
      <c r="R419">
        <v>701</v>
      </c>
      <c r="S419">
        <v>60.484999999999999</v>
      </c>
      <c r="T419">
        <v>2568</v>
      </c>
      <c r="U419">
        <v>221.578</v>
      </c>
      <c r="Z419">
        <v>65900</v>
      </c>
      <c r="AA419">
        <v>10999901</v>
      </c>
      <c r="AB419">
        <v>949.11699999999996</v>
      </c>
      <c r="AC419">
        <v>5.6859999999999999</v>
      </c>
      <c r="AD419">
        <v>68329</v>
      </c>
      <c r="AE419">
        <v>5.8959999999999999</v>
      </c>
      <c r="AF419">
        <v>7.6999999999999999E-2</v>
      </c>
      <c r="AG419">
        <v>13</v>
      </c>
      <c r="AH419" t="s">
        <v>30</v>
      </c>
      <c r="AI419">
        <v>1803147</v>
      </c>
      <c r="AJ419">
        <v>1280359</v>
      </c>
      <c r="AK419">
        <v>522788</v>
      </c>
      <c r="AL419">
        <v>22046</v>
      </c>
      <c r="AM419">
        <v>43765</v>
      </c>
      <c r="AN419">
        <v>15.56</v>
      </c>
      <c r="AO419">
        <v>11.05</v>
      </c>
      <c r="AP419">
        <v>4.51</v>
      </c>
      <c r="AQ419">
        <v>3776</v>
      </c>
      <c r="AR419">
        <v>62.96</v>
      </c>
      <c r="AS419">
        <v>11589616</v>
      </c>
      <c r="AT419">
        <v>375.56400000000002</v>
      </c>
      <c r="AU419">
        <v>41.8</v>
      </c>
      <c r="AV419">
        <v>18.571000000000002</v>
      </c>
      <c r="AW419">
        <v>12.849</v>
      </c>
      <c r="AX419">
        <v>42658.576000000001</v>
      </c>
      <c r="AY419">
        <v>0.2</v>
      </c>
      <c r="AZ419">
        <v>114.898</v>
      </c>
      <c r="BA419">
        <v>4.29</v>
      </c>
      <c r="BB419">
        <v>25.1</v>
      </c>
      <c r="BC419">
        <v>31.4</v>
      </c>
      <c r="BE419">
        <v>5.64</v>
      </c>
      <c r="BF419">
        <v>81.63</v>
      </c>
      <c r="BG419">
        <v>0.93100000000000005</v>
      </c>
    </row>
    <row r="420" spans="1:59" x14ac:dyDescent="0.2">
      <c r="A420" t="s">
        <v>0</v>
      </c>
      <c r="B420" t="s">
        <v>1</v>
      </c>
      <c r="C420" t="s">
        <v>2</v>
      </c>
      <c r="D420" t="s">
        <v>422</v>
      </c>
      <c r="E420">
        <v>870757</v>
      </c>
      <c r="F420">
        <v>4694</v>
      </c>
      <c r="G420">
        <v>4821.5709999999999</v>
      </c>
      <c r="H420">
        <v>22897</v>
      </c>
      <c r="I420">
        <v>27</v>
      </c>
      <c r="J420">
        <v>27.143000000000001</v>
      </c>
      <c r="K420">
        <v>75132.514999999999</v>
      </c>
      <c r="L420">
        <v>405.01799999999997</v>
      </c>
      <c r="M420">
        <v>416.02499999999998</v>
      </c>
      <c r="N420">
        <v>1975.6479999999999</v>
      </c>
      <c r="O420">
        <v>2.33</v>
      </c>
      <c r="P420">
        <v>2.3420000000000001</v>
      </c>
      <c r="Q420">
        <v>1.1100000000000001</v>
      </c>
      <c r="R420">
        <v>712</v>
      </c>
      <c r="S420">
        <v>61.433999999999997</v>
      </c>
      <c r="T420">
        <v>2693</v>
      </c>
      <c r="U420">
        <v>232.363</v>
      </c>
      <c r="X420">
        <v>1699.8530000000001</v>
      </c>
      <c r="Y420">
        <v>146.66999999999999</v>
      </c>
      <c r="Z420">
        <v>28529</v>
      </c>
      <c r="AA420">
        <v>11028430</v>
      </c>
      <c r="AB420">
        <v>951.57899999999995</v>
      </c>
      <c r="AC420">
        <v>2.4620000000000002</v>
      </c>
      <c r="AD420">
        <v>68416</v>
      </c>
      <c r="AE420">
        <v>5.9029999999999996</v>
      </c>
      <c r="AF420">
        <v>7.6999999999999999E-2</v>
      </c>
      <c r="AG420">
        <v>13</v>
      </c>
      <c r="AH420" t="s">
        <v>30</v>
      </c>
      <c r="AI420">
        <v>1805481</v>
      </c>
      <c r="AJ420">
        <v>1281748</v>
      </c>
      <c r="AK420">
        <v>523733</v>
      </c>
      <c r="AL420">
        <v>2334</v>
      </c>
      <c r="AM420">
        <v>43969</v>
      </c>
      <c r="AN420">
        <v>15.58</v>
      </c>
      <c r="AO420">
        <v>11.06</v>
      </c>
      <c r="AP420">
        <v>4.5199999999999996</v>
      </c>
      <c r="AQ420">
        <v>3794</v>
      </c>
      <c r="AR420">
        <v>62.96</v>
      </c>
      <c r="AS420">
        <v>11589616</v>
      </c>
      <c r="AT420">
        <v>375.56400000000002</v>
      </c>
      <c r="AU420">
        <v>41.8</v>
      </c>
      <c r="AV420">
        <v>18.571000000000002</v>
      </c>
      <c r="AW420">
        <v>12.849</v>
      </c>
      <c r="AX420">
        <v>42658.576000000001</v>
      </c>
      <c r="AY420">
        <v>0.2</v>
      </c>
      <c r="AZ420">
        <v>114.898</v>
      </c>
      <c r="BA420">
        <v>4.29</v>
      </c>
      <c r="BB420">
        <v>25.1</v>
      </c>
      <c r="BC420">
        <v>31.4</v>
      </c>
      <c r="BE420">
        <v>5.64</v>
      </c>
      <c r="BF420">
        <v>81.63</v>
      </c>
      <c r="BG420">
        <v>0.93100000000000005</v>
      </c>
    </row>
    <row r="421" spans="1:59" x14ac:dyDescent="0.2">
      <c r="A421" t="s">
        <v>0</v>
      </c>
      <c r="B421" t="s">
        <v>1</v>
      </c>
      <c r="C421" t="s">
        <v>2</v>
      </c>
      <c r="D421" t="s">
        <v>423</v>
      </c>
      <c r="E421">
        <v>872936</v>
      </c>
      <c r="F421">
        <v>2179</v>
      </c>
      <c r="G421">
        <v>4814</v>
      </c>
      <c r="H421">
        <v>22921</v>
      </c>
      <c r="I421">
        <v>24</v>
      </c>
      <c r="J421">
        <v>27.571000000000002</v>
      </c>
      <c r="K421">
        <v>75320.528000000006</v>
      </c>
      <c r="L421">
        <v>188.01300000000001</v>
      </c>
      <c r="M421">
        <v>415.37200000000001</v>
      </c>
      <c r="N421">
        <v>1977.7190000000001</v>
      </c>
      <c r="O421">
        <v>2.0710000000000002</v>
      </c>
      <c r="P421">
        <v>2.379</v>
      </c>
      <c r="Q421">
        <v>1.08</v>
      </c>
      <c r="R421">
        <v>740</v>
      </c>
      <c r="S421">
        <v>63.85</v>
      </c>
      <c r="T421">
        <v>2820</v>
      </c>
      <c r="U421">
        <v>243.321</v>
      </c>
      <c r="Z421">
        <v>56511</v>
      </c>
      <c r="AA421">
        <v>11084941</v>
      </c>
      <c r="AB421">
        <v>956.45500000000004</v>
      </c>
      <c r="AC421">
        <v>4.8760000000000003</v>
      </c>
      <c r="AD421">
        <v>68305</v>
      </c>
      <c r="AE421">
        <v>5.8940000000000001</v>
      </c>
      <c r="AF421">
        <v>7.8E-2</v>
      </c>
      <c r="AG421">
        <v>12.8</v>
      </c>
      <c r="AH421" t="s">
        <v>30</v>
      </c>
      <c r="AI421">
        <v>1828851</v>
      </c>
      <c r="AJ421">
        <v>1299927</v>
      </c>
      <c r="AK421">
        <v>528924</v>
      </c>
      <c r="AL421">
        <v>23370</v>
      </c>
      <c r="AM421">
        <v>42703</v>
      </c>
      <c r="AN421">
        <v>15.78</v>
      </c>
      <c r="AO421">
        <v>11.22</v>
      </c>
      <c r="AP421">
        <v>4.5599999999999996</v>
      </c>
      <c r="AQ421">
        <v>3685</v>
      </c>
      <c r="AR421">
        <v>70.37</v>
      </c>
      <c r="AS421">
        <v>11589616</v>
      </c>
      <c r="AT421">
        <v>375.56400000000002</v>
      </c>
      <c r="AU421">
        <v>41.8</v>
      </c>
      <c r="AV421">
        <v>18.571000000000002</v>
      </c>
      <c r="AW421">
        <v>12.849</v>
      </c>
      <c r="AX421">
        <v>42658.576000000001</v>
      </c>
      <c r="AY421">
        <v>0.2</v>
      </c>
      <c r="AZ421">
        <v>114.898</v>
      </c>
      <c r="BA421">
        <v>4.29</v>
      </c>
      <c r="BB421">
        <v>25.1</v>
      </c>
      <c r="BC421">
        <v>31.4</v>
      </c>
      <c r="BE421">
        <v>5.64</v>
      </c>
      <c r="BF421">
        <v>81.63</v>
      </c>
      <c r="BG421">
        <v>0.93100000000000005</v>
      </c>
    </row>
    <row r="422" spans="1:59" x14ac:dyDescent="0.2">
      <c r="A422" t="s">
        <v>0</v>
      </c>
      <c r="B422" t="s">
        <v>1</v>
      </c>
      <c r="C422" t="s">
        <v>2</v>
      </c>
      <c r="D422" t="s">
        <v>424</v>
      </c>
      <c r="E422">
        <v>876842</v>
      </c>
      <c r="F422">
        <v>3906</v>
      </c>
      <c r="G422">
        <v>4866.7139999999999</v>
      </c>
      <c r="H422">
        <v>22966</v>
      </c>
      <c r="I422">
        <v>45</v>
      </c>
      <c r="J422">
        <v>29</v>
      </c>
      <c r="K422">
        <v>75657.554000000004</v>
      </c>
      <c r="L422">
        <v>337.02600000000001</v>
      </c>
      <c r="M422">
        <v>419.92</v>
      </c>
      <c r="N422">
        <v>1981.6010000000001</v>
      </c>
      <c r="O422">
        <v>3.883</v>
      </c>
      <c r="P422">
        <v>2.5019999999999998</v>
      </c>
      <c r="Q422">
        <v>1.06</v>
      </c>
      <c r="R422">
        <v>738</v>
      </c>
      <c r="S422">
        <v>63.677999999999997</v>
      </c>
      <c r="T422">
        <v>2868</v>
      </c>
      <c r="U422">
        <v>247.46299999999999</v>
      </c>
      <c r="Z422">
        <v>81432</v>
      </c>
      <c r="AA422">
        <v>11166373</v>
      </c>
      <c r="AB422">
        <v>963.48099999999999</v>
      </c>
      <c r="AC422">
        <v>7.0259999999999998</v>
      </c>
      <c r="AD422">
        <v>67486</v>
      </c>
      <c r="AE422">
        <v>5.8230000000000004</v>
      </c>
      <c r="AF422">
        <v>7.8E-2</v>
      </c>
      <c r="AG422">
        <v>12.8</v>
      </c>
      <c r="AH422" t="s">
        <v>30</v>
      </c>
      <c r="AI422">
        <v>1860648</v>
      </c>
      <c r="AJ422">
        <v>1326180</v>
      </c>
      <c r="AK422">
        <v>534468</v>
      </c>
      <c r="AL422">
        <v>31797</v>
      </c>
      <c r="AM422">
        <v>40467</v>
      </c>
      <c r="AN422">
        <v>16.05</v>
      </c>
      <c r="AO422">
        <v>11.44</v>
      </c>
      <c r="AP422">
        <v>4.6100000000000003</v>
      </c>
      <c r="AQ422">
        <v>3492</v>
      </c>
      <c r="AR422">
        <v>70.37</v>
      </c>
      <c r="AS422">
        <v>11589616</v>
      </c>
      <c r="AT422">
        <v>375.56400000000002</v>
      </c>
      <c r="AU422">
        <v>41.8</v>
      </c>
      <c r="AV422">
        <v>18.571000000000002</v>
      </c>
      <c r="AW422">
        <v>12.849</v>
      </c>
      <c r="AX422">
        <v>42658.576000000001</v>
      </c>
      <c r="AY422">
        <v>0.2</v>
      </c>
      <c r="AZ422">
        <v>114.898</v>
      </c>
      <c r="BA422">
        <v>4.29</v>
      </c>
      <c r="BB422">
        <v>25.1</v>
      </c>
      <c r="BC422">
        <v>31.4</v>
      </c>
      <c r="BE422">
        <v>5.64</v>
      </c>
      <c r="BF422">
        <v>81.63</v>
      </c>
      <c r="BG422">
        <v>0.93100000000000005</v>
      </c>
    </row>
    <row r="423" spans="1:59" x14ac:dyDescent="0.2">
      <c r="A423" t="s">
        <v>0</v>
      </c>
      <c r="B423" t="s">
        <v>1</v>
      </c>
      <c r="C423" t="s">
        <v>2</v>
      </c>
      <c r="D423" t="s">
        <v>425</v>
      </c>
      <c r="E423">
        <v>882453</v>
      </c>
      <c r="F423">
        <v>5611</v>
      </c>
      <c r="G423">
        <v>4766.143</v>
      </c>
      <c r="H423">
        <v>23016</v>
      </c>
      <c r="I423">
        <v>50</v>
      </c>
      <c r="J423">
        <v>32.856999999999999</v>
      </c>
      <c r="K423">
        <v>76141.694000000003</v>
      </c>
      <c r="L423">
        <v>484.14</v>
      </c>
      <c r="M423">
        <v>411.24299999999999</v>
      </c>
      <c r="N423">
        <v>1985.9159999999999</v>
      </c>
      <c r="O423">
        <v>4.3140000000000001</v>
      </c>
      <c r="P423">
        <v>2.835</v>
      </c>
      <c r="Q423">
        <v>1.03</v>
      </c>
      <c r="R423">
        <v>755</v>
      </c>
      <c r="S423">
        <v>65.144999999999996</v>
      </c>
      <c r="T423">
        <v>2938</v>
      </c>
      <c r="U423">
        <v>253.50299999999999</v>
      </c>
      <c r="Z423">
        <v>73657</v>
      </c>
      <c r="AA423">
        <v>11240030</v>
      </c>
      <c r="AB423">
        <v>969.83600000000001</v>
      </c>
      <c r="AC423">
        <v>6.3550000000000004</v>
      </c>
      <c r="AD423">
        <v>66567</v>
      </c>
      <c r="AE423">
        <v>5.7439999999999998</v>
      </c>
      <c r="AF423">
        <v>7.8E-2</v>
      </c>
      <c r="AG423">
        <v>12.8</v>
      </c>
      <c r="AH423" t="s">
        <v>30</v>
      </c>
      <c r="AI423">
        <v>1944658</v>
      </c>
      <c r="AJ423">
        <v>1399285</v>
      </c>
      <c r="AK423">
        <v>545373</v>
      </c>
      <c r="AL423">
        <v>84010</v>
      </c>
      <c r="AM423">
        <v>43878</v>
      </c>
      <c r="AN423">
        <v>16.78</v>
      </c>
      <c r="AO423">
        <v>12.07</v>
      </c>
      <c r="AP423">
        <v>4.71</v>
      </c>
      <c r="AQ423">
        <v>3786</v>
      </c>
      <c r="AR423">
        <v>70.37</v>
      </c>
      <c r="AS423">
        <v>11589616</v>
      </c>
      <c r="AT423">
        <v>375.56400000000002</v>
      </c>
      <c r="AU423">
        <v>41.8</v>
      </c>
      <c r="AV423">
        <v>18.571000000000002</v>
      </c>
      <c r="AW423">
        <v>12.849</v>
      </c>
      <c r="AX423">
        <v>42658.576000000001</v>
      </c>
      <c r="AY423">
        <v>0.2</v>
      </c>
      <c r="AZ423">
        <v>114.898</v>
      </c>
      <c r="BA423">
        <v>4.29</v>
      </c>
      <c r="BB423">
        <v>25.1</v>
      </c>
      <c r="BC423">
        <v>31.4</v>
      </c>
      <c r="BE423">
        <v>5.64</v>
      </c>
      <c r="BF423">
        <v>81.63</v>
      </c>
      <c r="BG423">
        <v>0.93100000000000005</v>
      </c>
    </row>
    <row r="424" spans="1:59" x14ac:dyDescent="0.2">
      <c r="A424" t="s">
        <v>0</v>
      </c>
      <c r="B424" t="s">
        <v>1</v>
      </c>
      <c r="C424" t="s">
        <v>2</v>
      </c>
      <c r="D424" t="s">
        <v>426</v>
      </c>
      <c r="E424">
        <v>887920</v>
      </c>
      <c r="F424">
        <v>5467</v>
      </c>
      <c r="G424">
        <v>4758.857</v>
      </c>
      <c r="H424">
        <v>23045</v>
      </c>
      <c r="I424">
        <v>29</v>
      </c>
      <c r="J424">
        <v>32.713999999999999</v>
      </c>
      <c r="K424">
        <v>76613.41</v>
      </c>
      <c r="L424">
        <v>471.71499999999997</v>
      </c>
      <c r="M424">
        <v>410.61399999999998</v>
      </c>
      <c r="N424">
        <v>1988.4179999999999</v>
      </c>
      <c r="O424">
        <v>2.5019999999999998</v>
      </c>
      <c r="P424">
        <v>2.823</v>
      </c>
      <c r="Q424">
        <v>1.01</v>
      </c>
      <c r="R424">
        <v>790</v>
      </c>
      <c r="S424">
        <v>68.164000000000001</v>
      </c>
      <c r="T424">
        <v>2959</v>
      </c>
      <c r="U424">
        <v>255.315</v>
      </c>
      <c r="Z424">
        <v>64122</v>
      </c>
      <c r="AA424">
        <v>11304152</v>
      </c>
      <c r="AB424">
        <v>975.36900000000003</v>
      </c>
      <c r="AC424">
        <v>5.5330000000000004</v>
      </c>
      <c r="AD424">
        <v>64111</v>
      </c>
      <c r="AE424">
        <v>5.532</v>
      </c>
      <c r="AF424">
        <v>7.8E-2</v>
      </c>
      <c r="AG424">
        <v>12.8</v>
      </c>
      <c r="AH424" t="s">
        <v>30</v>
      </c>
      <c r="AI424">
        <v>2045418</v>
      </c>
      <c r="AJ424">
        <v>1475757</v>
      </c>
      <c r="AK424">
        <v>569661</v>
      </c>
      <c r="AL424">
        <v>100760</v>
      </c>
      <c r="AM424">
        <v>47519</v>
      </c>
      <c r="AN424">
        <v>17.649999999999999</v>
      </c>
      <c r="AO424">
        <v>12.73</v>
      </c>
      <c r="AP424">
        <v>4.92</v>
      </c>
      <c r="AQ424">
        <v>4100</v>
      </c>
      <c r="AR424">
        <v>70.37</v>
      </c>
      <c r="AS424">
        <v>11589616</v>
      </c>
      <c r="AT424">
        <v>375.56400000000002</v>
      </c>
      <c r="AU424">
        <v>41.8</v>
      </c>
      <c r="AV424">
        <v>18.571000000000002</v>
      </c>
      <c r="AW424">
        <v>12.849</v>
      </c>
      <c r="AX424">
        <v>42658.576000000001</v>
      </c>
      <c r="AY424">
        <v>0.2</v>
      </c>
      <c r="AZ424">
        <v>114.898</v>
      </c>
      <c r="BA424">
        <v>4.29</v>
      </c>
      <c r="BB424">
        <v>25.1</v>
      </c>
      <c r="BC424">
        <v>31.4</v>
      </c>
      <c r="BE424">
        <v>5.64</v>
      </c>
      <c r="BF424">
        <v>81.63</v>
      </c>
      <c r="BG424">
        <v>0.93100000000000005</v>
      </c>
    </row>
    <row r="425" spans="1:59" x14ac:dyDescent="0.2">
      <c r="A425" t="s">
        <v>0</v>
      </c>
      <c r="B425" t="s">
        <v>1</v>
      </c>
      <c r="C425" t="s">
        <v>2</v>
      </c>
      <c r="D425" t="s">
        <v>427</v>
      </c>
      <c r="E425">
        <v>892585</v>
      </c>
      <c r="F425">
        <v>4665</v>
      </c>
      <c r="G425">
        <v>4550.5709999999999</v>
      </c>
      <c r="H425">
        <v>23083</v>
      </c>
      <c r="I425">
        <v>38</v>
      </c>
      <c r="J425">
        <v>33</v>
      </c>
      <c r="K425">
        <v>77015.925000000003</v>
      </c>
      <c r="L425">
        <v>402.51499999999999</v>
      </c>
      <c r="M425">
        <v>392.642</v>
      </c>
      <c r="N425">
        <v>1991.6969999999999</v>
      </c>
      <c r="O425">
        <v>3.2789999999999999</v>
      </c>
      <c r="P425">
        <v>2.847</v>
      </c>
      <c r="Q425">
        <v>0.99</v>
      </c>
      <c r="R425">
        <v>801</v>
      </c>
      <c r="S425">
        <v>69.114000000000004</v>
      </c>
      <c r="T425">
        <v>3026</v>
      </c>
      <c r="U425">
        <v>261.096</v>
      </c>
      <c r="Z425">
        <v>67661</v>
      </c>
      <c r="AA425">
        <v>11371813</v>
      </c>
      <c r="AB425">
        <v>981.20699999999999</v>
      </c>
      <c r="AC425">
        <v>5.8380000000000001</v>
      </c>
      <c r="AD425">
        <v>62545</v>
      </c>
      <c r="AE425">
        <v>5.3970000000000002</v>
      </c>
      <c r="AF425">
        <v>7.9000000000000001E-2</v>
      </c>
      <c r="AG425">
        <v>12.7</v>
      </c>
      <c r="AH425" t="s">
        <v>30</v>
      </c>
      <c r="AI425">
        <v>2126635</v>
      </c>
      <c r="AJ425">
        <v>1539864</v>
      </c>
      <c r="AK425">
        <v>586771</v>
      </c>
      <c r="AL425">
        <v>81217</v>
      </c>
      <c r="AM425">
        <v>49362</v>
      </c>
      <c r="AN425">
        <v>18.350000000000001</v>
      </c>
      <c r="AO425">
        <v>13.29</v>
      </c>
      <c r="AP425">
        <v>5.0599999999999996</v>
      </c>
      <c r="AQ425">
        <v>4259</v>
      </c>
      <c r="AR425">
        <v>70.37</v>
      </c>
      <c r="AS425">
        <v>11589616</v>
      </c>
      <c r="AT425">
        <v>375.56400000000002</v>
      </c>
      <c r="AU425">
        <v>41.8</v>
      </c>
      <c r="AV425">
        <v>18.571000000000002</v>
      </c>
      <c r="AW425">
        <v>12.849</v>
      </c>
      <c r="AX425">
        <v>42658.576000000001</v>
      </c>
      <c r="AY425">
        <v>0.2</v>
      </c>
      <c r="AZ425">
        <v>114.898</v>
      </c>
      <c r="BA425">
        <v>4.29</v>
      </c>
      <c r="BB425">
        <v>25.1</v>
      </c>
      <c r="BC425">
        <v>31.4</v>
      </c>
      <c r="BE425">
        <v>5.64</v>
      </c>
      <c r="BF425">
        <v>81.63</v>
      </c>
      <c r="BG425">
        <v>0.93100000000000005</v>
      </c>
    </row>
    <row r="426" spans="1:59" x14ac:dyDescent="0.2">
      <c r="A426" t="s">
        <v>0</v>
      </c>
      <c r="B426" t="s">
        <v>1</v>
      </c>
      <c r="C426" t="s">
        <v>2</v>
      </c>
      <c r="D426" t="s">
        <v>428</v>
      </c>
      <c r="E426">
        <v>897474</v>
      </c>
      <c r="F426">
        <v>4889</v>
      </c>
      <c r="G426">
        <v>4487.2860000000001</v>
      </c>
      <c r="H426">
        <v>23130</v>
      </c>
      <c r="I426">
        <v>47</v>
      </c>
      <c r="J426">
        <v>37.143000000000001</v>
      </c>
      <c r="K426">
        <v>77437.767999999996</v>
      </c>
      <c r="L426">
        <v>421.84300000000002</v>
      </c>
      <c r="M426">
        <v>387.18200000000002</v>
      </c>
      <c r="N426">
        <v>1995.752</v>
      </c>
      <c r="O426">
        <v>4.0549999999999997</v>
      </c>
      <c r="P426">
        <v>3.2050000000000001</v>
      </c>
      <c r="Q426">
        <v>0.97</v>
      </c>
      <c r="R426">
        <v>821</v>
      </c>
      <c r="S426">
        <v>70.838999999999999</v>
      </c>
      <c r="T426">
        <v>2911</v>
      </c>
      <c r="U426">
        <v>251.173</v>
      </c>
      <c r="Z426">
        <v>46319</v>
      </c>
      <c r="AA426">
        <v>11418132</v>
      </c>
      <c r="AB426">
        <v>985.20399999999995</v>
      </c>
      <c r="AC426">
        <v>3.9969999999999999</v>
      </c>
      <c r="AD426">
        <v>59747</v>
      </c>
      <c r="AE426">
        <v>5.1550000000000002</v>
      </c>
      <c r="AF426">
        <v>0.08</v>
      </c>
      <c r="AG426">
        <v>12.5</v>
      </c>
      <c r="AH426" t="s">
        <v>30</v>
      </c>
      <c r="AI426">
        <v>2147310</v>
      </c>
      <c r="AJ426">
        <v>1559241</v>
      </c>
      <c r="AK426">
        <v>588069</v>
      </c>
      <c r="AL426">
        <v>20675</v>
      </c>
      <c r="AM426">
        <v>49166</v>
      </c>
      <c r="AN426">
        <v>18.53</v>
      </c>
      <c r="AO426">
        <v>13.45</v>
      </c>
      <c r="AP426">
        <v>5.07</v>
      </c>
      <c r="AQ426">
        <v>4242</v>
      </c>
      <c r="AR426">
        <v>75.930000000000007</v>
      </c>
      <c r="AS426">
        <v>11589616</v>
      </c>
      <c r="AT426">
        <v>375.56400000000002</v>
      </c>
      <c r="AU426">
        <v>41.8</v>
      </c>
      <c r="AV426">
        <v>18.571000000000002</v>
      </c>
      <c r="AW426">
        <v>12.849</v>
      </c>
      <c r="AX426">
        <v>42658.576000000001</v>
      </c>
      <c r="AY426">
        <v>0.2</v>
      </c>
      <c r="AZ426">
        <v>114.898</v>
      </c>
      <c r="BA426">
        <v>4.29</v>
      </c>
      <c r="BB426">
        <v>25.1</v>
      </c>
      <c r="BC426">
        <v>31.4</v>
      </c>
      <c r="BE426">
        <v>5.64</v>
      </c>
      <c r="BF426">
        <v>81.63</v>
      </c>
      <c r="BG426">
        <v>0.93100000000000005</v>
      </c>
    </row>
    <row r="427" spans="1:59" x14ac:dyDescent="0.2">
      <c r="A427" t="s">
        <v>0</v>
      </c>
      <c r="B427" t="s">
        <v>1</v>
      </c>
      <c r="C427" t="s">
        <v>2</v>
      </c>
      <c r="D427" t="s">
        <v>429</v>
      </c>
      <c r="E427">
        <v>900996</v>
      </c>
      <c r="F427">
        <v>3522</v>
      </c>
      <c r="G427">
        <v>4319.857</v>
      </c>
      <c r="H427">
        <v>23169</v>
      </c>
      <c r="I427">
        <v>39</v>
      </c>
      <c r="J427">
        <v>38.856999999999999</v>
      </c>
      <c r="K427">
        <v>77741.660999999993</v>
      </c>
      <c r="L427">
        <v>303.89299999999997</v>
      </c>
      <c r="M427">
        <v>372.73500000000001</v>
      </c>
      <c r="N427">
        <v>1999.117</v>
      </c>
      <c r="O427">
        <v>3.3650000000000002</v>
      </c>
      <c r="P427">
        <v>3.3530000000000002</v>
      </c>
      <c r="Q427">
        <v>0.95</v>
      </c>
      <c r="R427">
        <v>831</v>
      </c>
      <c r="S427">
        <v>71.701999999999998</v>
      </c>
      <c r="T427">
        <v>2923</v>
      </c>
      <c r="U427">
        <v>252.209</v>
      </c>
      <c r="X427">
        <v>1853.7449999999999</v>
      </c>
      <c r="Y427">
        <v>159.94900000000001</v>
      </c>
      <c r="Z427">
        <v>23676</v>
      </c>
      <c r="AA427">
        <v>11441808</v>
      </c>
      <c r="AB427">
        <v>987.24699999999996</v>
      </c>
      <c r="AC427">
        <v>2.0430000000000001</v>
      </c>
      <c r="AD427">
        <v>59054</v>
      </c>
      <c r="AE427">
        <v>5.0949999999999998</v>
      </c>
      <c r="AF427">
        <v>8.1000000000000003E-2</v>
      </c>
      <c r="AG427">
        <v>12.3</v>
      </c>
      <c r="AH427" t="s">
        <v>30</v>
      </c>
      <c r="AI427">
        <v>2147387</v>
      </c>
      <c r="AJ427">
        <v>1559253</v>
      </c>
      <c r="AK427">
        <v>588134</v>
      </c>
      <c r="AL427">
        <v>77</v>
      </c>
      <c r="AM427">
        <v>48844</v>
      </c>
      <c r="AN427">
        <v>18.53</v>
      </c>
      <c r="AO427">
        <v>13.45</v>
      </c>
      <c r="AP427">
        <v>5.07</v>
      </c>
      <c r="AQ427">
        <v>4214</v>
      </c>
      <c r="AR427">
        <v>75.930000000000007</v>
      </c>
      <c r="AS427">
        <v>11589616</v>
      </c>
      <c r="AT427">
        <v>375.56400000000002</v>
      </c>
      <c r="AU427">
        <v>41.8</v>
      </c>
      <c r="AV427">
        <v>18.571000000000002</v>
      </c>
      <c r="AW427">
        <v>12.849</v>
      </c>
      <c r="AX427">
        <v>42658.576000000001</v>
      </c>
      <c r="AY427">
        <v>0.2</v>
      </c>
      <c r="AZ427">
        <v>114.898</v>
      </c>
      <c r="BA427">
        <v>4.29</v>
      </c>
      <c r="BB427">
        <v>25.1</v>
      </c>
      <c r="BC427">
        <v>31.4</v>
      </c>
      <c r="BE427">
        <v>5.64</v>
      </c>
      <c r="BF427">
        <v>81.63</v>
      </c>
      <c r="BG427">
        <v>0.93100000000000005</v>
      </c>
    </row>
    <row r="428" spans="1:59" x14ac:dyDescent="0.2">
      <c r="A428" t="s">
        <v>0</v>
      </c>
      <c r="B428" t="s">
        <v>1</v>
      </c>
      <c r="C428" t="s">
        <v>2</v>
      </c>
      <c r="D428" t="s">
        <v>430</v>
      </c>
      <c r="E428">
        <v>902964</v>
      </c>
      <c r="F428">
        <v>1968</v>
      </c>
      <c r="G428">
        <v>4289.7139999999999</v>
      </c>
      <c r="H428">
        <v>23202</v>
      </c>
      <c r="I428">
        <v>33</v>
      </c>
      <c r="J428">
        <v>40.143000000000001</v>
      </c>
      <c r="K428">
        <v>77911.467999999993</v>
      </c>
      <c r="L428">
        <v>169.80699999999999</v>
      </c>
      <c r="M428">
        <v>370.13400000000001</v>
      </c>
      <c r="N428">
        <v>2001.9649999999999</v>
      </c>
      <c r="O428">
        <v>2.847</v>
      </c>
      <c r="P428">
        <v>3.464</v>
      </c>
      <c r="Q428">
        <v>0.94</v>
      </c>
      <c r="R428">
        <v>866</v>
      </c>
      <c r="S428">
        <v>74.721999999999994</v>
      </c>
      <c r="T428">
        <v>3055</v>
      </c>
      <c r="U428">
        <v>263.59800000000001</v>
      </c>
      <c r="Z428">
        <v>21819</v>
      </c>
      <c r="AA428">
        <v>11463627</v>
      </c>
      <c r="AB428">
        <v>989.12900000000002</v>
      </c>
      <c r="AC428">
        <v>1.883</v>
      </c>
      <c r="AD428">
        <v>54098</v>
      </c>
      <c r="AE428">
        <v>4.6680000000000001</v>
      </c>
      <c r="AF428">
        <v>8.1000000000000003E-2</v>
      </c>
      <c r="AG428">
        <v>12.3</v>
      </c>
      <c r="AH428" t="s">
        <v>30</v>
      </c>
      <c r="AI428">
        <v>2161928</v>
      </c>
      <c r="AJ428">
        <v>1571185</v>
      </c>
      <c r="AK428">
        <v>590743</v>
      </c>
      <c r="AL428">
        <v>14541</v>
      </c>
      <c r="AM428">
        <v>47582</v>
      </c>
      <c r="AN428">
        <v>18.649999999999999</v>
      </c>
      <c r="AO428">
        <v>13.56</v>
      </c>
      <c r="AP428">
        <v>5.0999999999999996</v>
      </c>
      <c r="AQ428">
        <v>4106</v>
      </c>
      <c r="AR428">
        <v>75.930000000000007</v>
      </c>
      <c r="AS428">
        <v>11589616</v>
      </c>
      <c r="AT428">
        <v>375.56400000000002</v>
      </c>
      <c r="AU428">
        <v>41.8</v>
      </c>
      <c r="AV428">
        <v>18.571000000000002</v>
      </c>
      <c r="AW428">
        <v>12.849</v>
      </c>
      <c r="AX428">
        <v>42658.576000000001</v>
      </c>
      <c r="AY428">
        <v>0.2</v>
      </c>
      <c r="AZ428">
        <v>114.898</v>
      </c>
      <c r="BA428">
        <v>4.29</v>
      </c>
      <c r="BB428">
        <v>25.1</v>
      </c>
      <c r="BC428">
        <v>31.4</v>
      </c>
      <c r="BE428">
        <v>5.64</v>
      </c>
      <c r="BF428">
        <v>81.63</v>
      </c>
      <c r="BG428">
        <v>0.93100000000000005</v>
      </c>
    </row>
    <row r="429" spans="1:59" x14ac:dyDescent="0.2">
      <c r="A429" t="s">
        <v>0</v>
      </c>
      <c r="B429" t="s">
        <v>1</v>
      </c>
      <c r="C429" t="s">
        <v>2</v>
      </c>
      <c r="D429" t="s">
        <v>431</v>
      </c>
      <c r="E429">
        <v>904673</v>
      </c>
      <c r="F429">
        <v>1709</v>
      </c>
      <c r="G429">
        <v>3975.857</v>
      </c>
      <c r="H429">
        <v>23247</v>
      </c>
      <c r="I429">
        <v>45</v>
      </c>
      <c r="J429">
        <v>40.143000000000001</v>
      </c>
      <c r="K429">
        <v>78058.928</v>
      </c>
      <c r="L429">
        <v>147.46</v>
      </c>
      <c r="M429">
        <v>343.053</v>
      </c>
      <c r="N429">
        <v>2005.847</v>
      </c>
      <c r="O429">
        <v>3.883</v>
      </c>
      <c r="P429">
        <v>3.464</v>
      </c>
      <c r="Q429">
        <v>0.93</v>
      </c>
      <c r="R429">
        <v>892</v>
      </c>
      <c r="S429">
        <v>76.965000000000003</v>
      </c>
      <c r="T429">
        <v>3167</v>
      </c>
      <c r="U429">
        <v>273.262</v>
      </c>
      <c r="Z429">
        <v>47879</v>
      </c>
      <c r="AA429">
        <v>11511506</v>
      </c>
      <c r="AB429">
        <v>993.26</v>
      </c>
      <c r="AC429">
        <v>4.1310000000000002</v>
      </c>
      <c r="AD429">
        <v>49305</v>
      </c>
      <c r="AE429">
        <v>4.2539999999999996</v>
      </c>
      <c r="AF429">
        <v>8.2000000000000003E-2</v>
      </c>
      <c r="AG429">
        <v>12.2</v>
      </c>
      <c r="AH429" t="s">
        <v>30</v>
      </c>
      <c r="AI429">
        <v>2208408</v>
      </c>
      <c r="AJ429">
        <v>1608771</v>
      </c>
      <c r="AK429">
        <v>599637</v>
      </c>
      <c r="AL429">
        <v>46480</v>
      </c>
      <c r="AM429">
        <v>49680</v>
      </c>
      <c r="AN429">
        <v>19.059999999999999</v>
      </c>
      <c r="AO429">
        <v>13.88</v>
      </c>
      <c r="AP429">
        <v>5.17</v>
      </c>
      <c r="AQ429">
        <v>4287</v>
      </c>
      <c r="AR429">
        <v>75.930000000000007</v>
      </c>
      <c r="AS429">
        <v>11589616</v>
      </c>
      <c r="AT429">
        <v>375.56400000000002</v>
      </c>
      <c r="AU429">
        <v>41.8</v>
      </c>
      <c r="AV429">
        <v>18.571000000000002</v>
      </c>
      <c r="AW429">
        <v>12.849</v>
      </c>
      <c r="AX429">
        <v>42658.576000000001</v>
      </c>
      <c r="AY429">
        <v>0.2</v>
      </c>
      <c r="AZ429">
        <v>114.898</v>
      </c>
      <c r="BA429">
        <v>4.29</v>
      </c>
      <c r="BB429">
        <v>25.1</v>
      </c>
      <c r="BC429">
        <v>31.4</v>
      </c>
      <c r="BE429">
        <v>5.64</v>
      </c>
      <c r="BF429">
        <v>81.63</v>
      </c>
      <c r="BG429">
        <v>0.93100000000000005</v>
      </c>
    </row>
    <row r="430" spans="1:59" x14ac:dyDescent="0.2">
      <c r="A430" t="s">
        <v>0</v>
      </c>
      <c r="B430" t="s">
        <v>1</v>
      </c>
      <c r="C430" t="s">
        <v>2</v>
      </c>
      <c r="D430" t="s">
        <v>432</v>
      </c>
      <c r="E430">
        <v>908212</v>
      </c>
      <c r="F430">
        <v>3539</v>
      </c>
      <c r="G430">
        <v>3679.857</v>
      </c>
      <c r="H430">
        <v>23301</v>
      </c>
      <c r="I430">
        <v>54</v>
      </c>
      <c r="J430">
        <v>40.713999999999999</v>
      </c>
      <c r="K430">
        <v>78364.286999999997</v>
      </c>
      <c r="L430">
        <v>305.36</v>
      </c>
      <c r="M430">
        <v>317.51299999999998</v>
      </c>
      <c r="N430">
        <v>2010.5070000000001</v>
      </c>
      <c r="O430">
        <v>4.6589999999999998</v>
      </c>
      <c r="P430">
        <v>3.5129999999999999</v>
      </c>
      <c r="Q430">
        <v>0.93</v>
      </c>
      <c r="R430">
        <v>908</v>
      </c>
      <c r="S430">
        <v>78.346000000000004</v>
      </c>
      <c r="T430">
        <v>3163</v>
      </c>
      <c r="U430">
        <v>272.91699999999997</v>
      </c>
      <c r="Z430">
        <v>60008</v>
      </c>
      <c r="AA430">
        <v>11571514</v>
      </c>
      <c r="AB430">
        <v>998.43799999999999</v>
      </c>
      <c r="AC430">
        <v>5.1779999999999999</v>
      </c>
      <c r="AD430">
        <v>47355</v>
      </c>
      <c r="AE430">
        <v>4.0860000000000003</v>
      </c>
      <c r="AF430">
        <v>8.4000000000000005E-2</v>
      </c>
      <c r="AG430">
        <v>11.9</v>
      </c>
      <c r="AH430" t="s">
        <v>30</v>
      </c>
      <c r="AI430">
        <v>2254397</v>
      </c>
      <c r="AJ430">
        <v>1645220</v>
      </c>
      <c r="AK430">
        <v>609177</v>
      </c>
      <c r="AL430">
        <v>45989</v>
      </c>
      <c r="AM430">
        <v>44248</v>
      </c>
      <c r="AN430">
        <v>19.45</v>
      </c>
      <c r="AO430">
        <v>14.2</v>
      </c>
      <c r="AP430">
        <v>5.26</v>
      </c>
      <c r="AQ430">
        <v>3818</v>
      </c>
      <c r="AR430">
        <v>75.930000000000007</v>
      </c>
      <c r="AS430">
        <v>11589616</v>
      </c>
      <c r="AT430">
        <v>375.56400000000002</v>
      </c>
      <c r="AU430">
        <v>41.8</v>
      </c>
      <c r="AV430">
        <v>18.571000000000002</v>
      </c>
      <c r="AW430">
        <v>12.849</v>
      </c>
      <c r="AX430">
        <v>42658.576000000001</v>
      </c>
      <c r="AY430">
        <v>0.2</v>
      </c>
      <c r="AZ430">
        <v>114.898</v>
      </c>
      <c r="BA430">
        <v>4.29</v>
      </c>
      <c r="BB430">
        <v>25.1</v>
      </c>
      <c r="BC430">
        <v>31.4</v>
      </c>
      <c r="BE430">
        <v>5.64</v>
      </c>
      <c r="BF430">
        <v>81.63</v>
      </c>
      <c r="BG430">
        <v>0.93100000000000005</v>
      </c>
    </row>
    <row r="431" spans="1:59" x14ac:dyDescent="0.2">
      <c r="A431" t="s">
        <v>0</v>
      </c>
      <c r="B431" t="s">
        <v>1</v>
      </c>
      <c r="C431" t="s">
        <v>2</v>
      </c>
      <c r="D431" t="s">
        <v>433</v>
      </c>
      <c r="E431">
        <v>913057</v>
      </c>
      <c r="F431">
        <v>4845</v>
      </c>
      <c r="G431">
        <v>3591</v>
      </c>
      <c r="H431">
        <v>23348</v>
      </c>
      <c r="I431">
        <v>47</v>
      </c>
      <c r="J431">
        <v>43.286000000000001</v>
      </c>
      <c r="K431">
        <v>78782.334000000003</v>
      </c>
      <c r="L431">
        <v>418.04700000000003</v>
      </c>
      <c r="M431">
        <v>309.846</v>
      </c>
      <c r="N431">
        <v>2014.5619999999999</v>
      </c>
      <c r="O431">
        <v>4.0549999999999997</v>
      </c>
      <c r="P431">
        <v>3.7349999999999999</v>
      </c>
      <c r="Q431">
        <v>0.94</v>
      </c>
      <c r="R431">
        <v>911</v>
      </c>
      <c r="S431">
        <v>78.605000000000004</v>
      </c>
      <c r="T431">
        <v>3129</v>
      </c>
      <c r="U431">
        <v>269.983</v>
      </c>
      <c r="Z431">
        <v>49535</v>
      </c>
      <c r="AA431">
        <v>11621049</v>
      </c>
      <c r="AB431">
        <v>1002.712</v>
      </c>
      <c r="AC431">
        <v>4.274</v>
      </c>
      <c r="AD431">
        <v>45271</v>
      </c>
      <c r="AE431">
        <v>3.9060000000000001</v>
      </c>
      <c r="AF431">
        <v>8.8999999999999996E-2</v>
      </c>
      <c r="AG431">
        <v>11.2</v>
      </c>
      <c r="AH431" t="s">
        <v>30</v>
      </c>
      <c r="AI431">
        <v>2377927</v>
      </c>
      <c r="AJ431">
        <v>1753406</v>
      </c>
      <c r="AK431">
        <v>624521</v>
      </c>
      <c r="AL431">
        <v>123530</v>
      </c>
      <c r="AM431">
        <v>47501</v>
      </c>
      <c r="AN431">
        <v>20.52</v>
      </c>
      <c r="AO431">
        <v>15.13</v>
      </c>
      <c r="AP431">
        <v>5.39</v>
      </c>
      <c r="AQ431">
        <v>4099</v>
      </c>
      <c r="AR431">
        <v>75.930000000000007</v>
      </c>
      <c r="AS431">
        <v>11589616</v>
      </c>
      <c r="AT431">
        <v>375.56400000000002</v>
      </c>
      <c r="AU431">
        <v>41.8</v>
      </c>
      <c r="AV431">
        <v>18.571000000000002</v>
      </c>
      <c r="AW431">
        <v>12.849</v>
      </c>
      <c r="AX431">
        <v>42658.576000000001</v>
      </c>
      <c r="AY431">
        <v>0.2</v>
      </c>
      <c r="AZ431">
        <v>114.898</v>
      </c>
      <c r="BA431">
        <v>4.29</v>
      </c>
      <c r="BB431">
        <v>25.1</v>
      </c>
      <c r="BC431">
        <v>31.4</v>
      </c>
      <c r="BE431">
        <v>5.64</v>
      </c>
      <c r="BF431">
        <v>81.63</v>
      </c>
      <c r="BG431">
        <v>0.93100000000000005</v>
      </c>
    </row>
    <row r="432" spans="1:59" x14ac:dyDescent="0.2">
      <c r="A432" t="s">
        <v>0</v>
      </c>
      <c r="B432" t="s">
        <v>1</v>
      </c>
      <c r="C432" t="s">
        <v>2</v>
      </c>
      <c r="D432" t="s">
        <v>434</v>
      </c>
      <c r="E432">
        <v>917917</v>
      </c>
      <c r="F432">
        <v>4860</v>
      </c>
      <c r="G432">
        <v>3618.857</v>
      </c>
      <c r="H432">
        <v>23390</v>
      </c>
      <c r="I432">
        <v>42</v>
      </c>
      <c r="J432">
        <v>43.856999999999999</v>
      </c>
      <c r="K432">
        <v>79201.675000000003</v>
      </c>
      <c r="L432">
        <v>419.34100000000001</v>
      </c>
      <c r="M432">
        <v>312.25</v>
      </c>
      <c r="N432">
        <v>2018.1859999999999</v>
      </c>
      <c r="O432">
        <v>3.6240000000000001</v>
      </c>
      <c r="P432">
        <v>3.7839999999999998</v>
      </c>
      <c r="Q432">
        <v>0.95</v>
      </c>
      <c r="R432">
        <v>925</v>
      </c>
      <c r="S432">
        <v>79.813000000000002</v>
      </c>
      <c r="T432">
        <v>3117</v>
      </c>
      <c r="U432">
        <v>268.94799999999998</v>
      </c>
      <c r="Z432">
        <v>48555</v>
      </c>
      <c r="AA432">
        <v>11669604</v>
      </c>
      <c r="AB432">
        <v>1006.902</v>
      </c>
      <c r="AC432">
        <v>4.1900000000000004</v>
      </c>
      <c r="AD432">
        <v>42542</v>
      </c>
      <c r="AE432">
        <v>3.6709999999999998</v>
      </c>
      <c r="AF432">
        <v>9.4E-2</v>
      </c>
      <c r="AG432">
        <v>10.6</v>
      </c>
      <c r="AH432" t="s">
        <v>30</v>
      </c>
      <c r="AI432">
        <v>2510351</v>
      </c>
      <c r="AJ432">
        <v>1871277</v>
      </c>
      <c r="AK432">
        <v>639074</v>
      </c>
      <c r="AL432">
        <v>132424</v>
      </c>
      <c r="AM432">
        <v>54817</v>
      </c>
      <c r="AN432">
        <v>21.66</v>
      </c>
      <c r="AO432">
        <v>16.149999999999999</v>
      </c>
      <c r="AP432">
        <v>5.51</v>
      </c>
      <c r="AQ432">
        <v>4730</v>
      </c>
      <c r="AR432">
        <v>75.930000000000007</v>
      </c>
      <c r="AS432">
        <v>11589616</v>
      </c>
      <c r="AT432">
        <v>375.56400000000002</v>
      </c>
      <c r="AU432">
        <v>41.8</v>
      </c>
      <c r="AV432">
        <v>18.571000000000002</v>
      </c>
      <c r="AW432">
        <v>12.849</v>
      </c>
      <c r="AX432">
        <v>42658.576000000001</v>
      </c>
      <c r="AY432">
        <v>0.2</v>
      </c>
      <c r="AZ432">
        <v>114.898</v>
      </c>
      <c r="BA432">
        <v>4.29</v>
      </c>
      <c r="BB432">
        <v>25.1</v>
      </c>
      <c r="BC432">
        <v>31.4</v>
      </c>
      <c r="BE432">
        <v>5.64</v>
      </c>
      <c r="BF432">
        <v>81.63</v>
      </c>
      <c r="BG432">
        <v>0.93100000000000005</v>
      </c>
    </row>
    <row r="433" spans="1:59" x14ac:dyDescent="0.2">
      <c r="A433" t="s">
        <v>0</v>
      </c>
      <c r="B433" t="s">
        <v>1</v>
      </c>
      <c r="C433" t="s">
        <v>2</v>
      </c>
      <c r="D433" t="s">
        <v>435</v>
      </c>
      <c r="E433">
        <v>922487</v>
      </c>
      <c r="F433">
        <v>4570</v>
      </c>
      <c r="G433">
        <v>3573.2860000000001</v>
      </c>
      <c r="H433">
        <v>23428</v>
      </c>
      <c r="I433">
        <v>38</v>
      </c>
      <c r="J433">
        <v>42.570999999999998</v>
      </c>
      <c r="K433">
        <v>79595.994000000006</v>
      </c>
      <c r="L433">
        <v>394.31900000000002</v>
      </c>
      <c r="M433">
        <v>308.31799999999998</v>
      </c>
      <c r="N433">
        <v>2021.4649999999999</v>
      </c>
      <c r="O433">
        <v>3.2789999999999999</v>
      </c>
      <c r="P433">
        <v>3.673</v>
      </c>
      <c r="Q433">
        <v>0.95</v>
      </c>
      <c r="R433">
        <v>905</v>
      </c>
      <c r="S433">
        <v>78.087000000000003</v>
      </c>
      <c r="T433">
        <v>3022</v>
      </c>
      <c r="U433">
        <v>260.75099999999998</v>
      </c>
      <c r="Z433">
        <v>36203</v>
      </c>
      <c r="AA433">
        <v>11705807</v>
      </c>
      <c r="AB433">
        <v>1010.025</v>
      </c>
      <c r="AC433">
        <v>3.1240000000000001</v>
      </c>
      <c r="AD433">
        <v>41096</v>
      </c>
      <c r="AE433">
        <v>3.5459999999999998</v>
      </c>
      <c r="AF433">
        <v>9.5000000000000001E-2</v>
      </c>
      <c r="AG433">
        <v>10.5</v>
      </c>
      <c r="AH433" t="s">
        <v>30</v>
      </c>
      <c r="AI433">
        <v>2578191</v>
      </c>
      <c r="AJ433">
        <v>1935270</v>
      </c>
      <c r="AK433">
        <v>642921</v>
      </c>
      <c r="AL433">
        <v>67840</v>
      </c>
      <c r="AM433">
        <v>61554</v>
      </c>
      <c r="AN433">
        <v>22.25</v>
      </c>
      <c r="AO433">
        <v>16.7</v>
      </c>
      <c r="AP433">
        <v>5.55</v>
      </c>
      <c r="AQ433">
        <v>5311</v>
      </c>
      <c r="AR433">
        <v>75.930000000000007</v>
      </c>
      <c r="AS433">
        <v>11589616</v>
      </c>
      <c r="AT433">
        <v>375.56400000000002</v>
      </c>
      <c r="AU433">
        <v>41.8</v>
      </c>
      <c r="AV433">
        <v>18.571000000000002</v>
      </c>
      <c r="AW433">
        <v>12.849</v>
      </c>
      <c r="AX433">
        <v>42658.576000000001</v>
      </c>
      <c r="AY433">
        <v>0.2</v>
      </c>
      <c r="AZ433">
        <v>114.898</v>
      </c>
      <c r="BA433">
        <v>4.29</v>
      </c>
      <c r="BB433">
        <v>25.1</v>
      </c>
      <c r="BC433">
        <v>31.4</v>
      </c>
      <c r="BE433">
        <v>5.64</v>
      </c>
      <c r="BF433">
        <v>81.63</v>
      </c>
      <c r="BG433">
        <v>0.93100000000000005</v>
      </c>
    </row>
    <row r="434" spans="1:59" x14ac:dyDescent="0.2">
      <c r="A434" t="s">
        <v>0</v>
      </c>
      <c r="B434" t="s">
        <v>1</v>
      </c>
      <c r="C434" t="s">
        <v>2</v>
      </c>
      <c r="D434" t="s">
        <v>436</v>
      </c>
      <c r="E434">
        <v>925476</v>
      </c>
      <c r="F434">
        <v>2989</v>
      </c>
      <c r="G434">
        <v>3497.143</v>
      </c>
      <c r="H434">
        <v>23473</v>
      </c>
      <c r="I434">
        <v>45</v>
      </c>
      <c r="J434">
        <v>43.429000000000002</v>
      </c>
      <c r="K434">
        <v>79853.896999999997</v>
      </c>
      <c r="L434">
        <v>257.90300000000002</v>
      </c>
      <c r="M434">
        <v>301.74799999999999</v>
      </c>
      <c r="N434">
        <v>2025.348</v>
      </c>
      <c r="O434">
        <v>3.883</v>
      </c>
      <c r="P434">
        <v>3.7469999999999999</v>
      </c>
      <c r="Q434">
        <v>0.95</v>
      </c>
      <c r="R434">
        <v>899</v>
      </c>
      <c r="S434">
        <v>77.569000000000003</v>
      </c>
      <c r="T434">
        <v>3085</v>
      </c>
      <c r="U434">
        <v>266.18700000000001</v>
      </c>
      <c r="X434">
        <v>1789.3720000000001</v>
      </c>
      <c r="Y434">
        <v>154.39400000000001</v>
      </c>
      <c r="Z434">
        <v>19413</v>
      </c>
      <c r="AA434">
        <v>11725220</v>
      </c>
      <c r="AB434">
        <v>1011.7</v>
      </c>
      <c r="AC434">
        <v>1.675</v>
      </c>
      <c r="AD434">
        <v>40487</v>
      </c>
      <c r="AE434">
        <v>3.4929999999999999</v>
      </c>
      <c r="AF434">
        <v>9.5000000000000001E-2</v>
      </c>
      <c r="AG434">
        <v>10.5</v>
      </c>
      <c r="AH434" t="s">
        <v>30</v>
      </c>
      <c r="AI434">
        <v>2582055</v>
      </c>
      <c r="AJ434">
        <v>1938824</v>
      </c>
      <c r="AK434">
        <v>643231</v>
      </c>
      <c r="AL434">
        <v>3864</v>
      </c>
      <c r="AM434">
        <v>62095</v>
      </c>
      <c r="AN434">
        <v>22.28</v>
      </c>
      <c r="AO434">
        <v>16.73</v>
      </c>
      <c r="AP434">
        <v>5.55</v>
      </c>
      <c r="AQ434">
        <v>5358</v>
      </c>
      <c r="AR434">
        <v>75.930000000000007</v>
      </c>
      <c r="AS434">
        <v>11589616</v>
      </c>
      <c r="AT434">
        <v>375.56400000000002</v>
      </c>
      <c r="AU434">
        <v>41.8</v>
      </c>
      <c r="AV434">
        <v>18.571000000000002</v>
      </c>
      <c r="AW434">
        <v>12.849</v>
      </c>
      <c r="AX434">
        <v>42658.576000000001</v>
      </c>
      <c r="AY434">
        <v>0.2</v>
      </c>
      <c r="AZ434">
        <v>114.898</v>
      </c>
      <c r="BA434">
        <v>4.29</v>
      </c>
      <c r="BB434">
        <v>25.1</v>
      </c>
      <c r="BC434">
        <v>31.4</v>
      </c>
      <c r="BE434">
        <v>5.64</v>
      </c>
      <c r="BF434">
        <v>81.63</v>
      </c>
      <c r="BG434">
        <v>0.93100000000000005</v>
      </c>
    </row>
    <row r="435" spans="1:59" x14ac:dyDescent="0.2">
      <c r="A435" t="s">
        <v>0</v>
      </c>
      <c r="B435" t="s">
        <v>1</v>
      </c>
      <c r="C435" t="s">
        <v>2</v>
      </c>
      <c r="D435" t="s">
        <v>437</v>
      </c>
      <c r="E435">
        <v>927229</v>
      </c>
      <c r="F435">
        <v>1753</v>
      </c>
      <c r="G435">
        <v>3466.4290000000001</v>
      </c>
      <c r="H435">
        <v>23503</v>
      </c>
      <c r="I435">
        <v>30</v>
      </c>
      <c r="J435">
        <v>43</v>
      </c>
      <c r="K435">
        <v>80005.153000000006</v>
      </c>
      <c r="L435">
        <v>151.256</v>
      </c>
      <c r="M435">
        <v>299.09800000000001</v>
      </c>
      <c r="N435">
        <v>2027.9359999999999</v>
      </c>
      <c r="O435">
        <v>2.589</v>
      </c>
      <c r="P435">
        <v>3.71</v>
      </c>
      <c r="Q435">
        <v>0.95</v>
      </c>
      <c r="R435">
        <v>919</v>
      </c>
      <c r="S435">
        <v>79.295000000000002</v>
      </c>
      <c r="T435">
        <v>3215</v>
      </c>
      <c r="U435">
        <v>277.40300000000002</v>
      </c>
      <c r="Z435">
        <v>41791</v>
      </c>
      <c r="AA435">
        <v>11767011</v>
      </c>
      <c r="AB435">
        <v>1015.306</v>
      </c>
      <c r="AC435">
        <v>3.6059999999999999</v>
      </c>
      <c r="AD435">
        <v>43341</v>
      </c>
      <c r="AE435">
        <v>3.74</v>
      </c>
      <c r="AF435">
        <v>9.5000000000000001E-2</v>
      </c>
      <c r="AG435">
        <v>10.5</v>
      </c>
      <c r="AH435" t="s">
        <v>30</v>
      </c>
      <c r="AI435">
        <v>2629269</v>
      </c>
      <c r="AJ435">
        <v>1977782</v>
      </c>
      <c r="AK435">
        <v>651487</v>
      </c>
      <c r="AL435">
        <v>47214</v>
      </c>
      <c r="AM435">
        <v>66763</v>
      </c>
      <c r="AN435">
        <v>22.69</v>
      </c>
      <c r="AO435">
        <v>17.07</v>
      </c>
      <c r="AP435">
        <v>5.62</v>
      </c>
      <c r="AQ435">
        <v>5761</v>
      </c>
      <c r="AR435">
        <v>75.930000000000007</v>
      </c>
      <c r="AS435">
        <v>11589616</v>
      </c>
      <c r="AT435">
        <v>375.56400000000002</v>
      </c>
      <c r="AU435">
        <v>41.8</v>
      </c>
      <c r="AV435">
        <v>18.571000000000002</v>
      </c>
      <c r="AW435">
        <v>12.849</v>
      </c>
      <c r="AX435">
        <v>42658.576000000001</v>
      </c>
      <c r="AY435">
        <v>0.2</v>
      </c>
      <c r="AZ435">
        <v>114.898</v>
      </c>
      <c r="BA435">
        <v>4.29</v>
      </c>
      <c r="BB435">
        <v>25.1</v>
      </c>
      <c r="BC435">
        <v>31.4</v>
      </c>
      <c r="BE435">
        <v>5.64</v>
      </c>
      <c r="BF435">
        <v>81.63</v>
      </c>
      <c r="BG435">
        <v>0.93100000000000005</v>
      </c>
    </row>
    <row r="436" spans="1:59" x14ac:dyDescent="0.2">
      <c r="A436" t="s">
        <v>0</v>
      </c>
      <c r="B436" t="s">
        <v>1</v>
      </c>
      <c r="C436" t="s">
        <v>2</v>
      </c>
      <c r="D436" t="s">
        <v>438</v>
      </c>
      <c r="E436">
        <v>930603</v>
      </c>
      <c r="F436">
        <v>3374</v>
      </c>
      <c r="G436">
        <v>3704.2860000000001</v>
      </c>
      <c r="H436">
        <v>23566</v>
      </c>
      <c r="I436">
        <v>63</v>
      </c>
      <c r="J436">
        <v>45.570999999999998</v>
      </c>
      <c r="K436">
        <v>80296.275999999998</v>
      </c>
      <c r="L436">
        <v>291.12299999999999</v>
      </c>
      <c r="M436">
        <v>319.62099999999998</v>
      </c>
      <c r="N436">
        <v>2033.3720000000001</v>
      </c>
      <c r="O436">
        <v>5.4359999999999999</v>
      </c>
      <c r="P436">
        <v>3.9319999999999999</v>
      </c>
      <c r="Q436">
        <v>0.95</v>
      </c>
      <c r="R436">
        <v>947</v>
      </c>
      <c r="S436">
        <v>81.710999999999999</v>
      </c>
      <c r="T436">
        <v>3130</v>
      </c>
      <c r="U436">
        <v>270.06900000000002</v>
      </c>
      <c r="Z436">
        <v>53462</v>
      </c>
      <c r="AA436">
        <v>11820473</v>
      </c>
      <c r="AB436">
        <v>1019.919</v>
      </c>
      <c r="AC436">
        <v>4.6130000000000004</v>
      </c>
      <c r="AD436">
        <v>44138</v>
      </c>
      <c r="AE436">
        <v>3.8079999999999998</v>
      </c>
      <c r="AF436">
        <v>9.8000000000000004E-2</v>
      </c>
      <c r="AG436">
        <v>10.199999999999999</v>
      </c>
      <c r="AH436" t="s">
        <v>30</v>
      </c>
      <c r="AI436">
        <v>2700880</v>
      </c>
      <c r="AJ436">
        <v>2041499</v>
      </c>
      <c r="AK436">
        <v>659381</v>
      </c>
      <c r="AL436">
        <v>71611</v>
      </c>
      <c r="AM436">
        <v>70353</v>
      </c>
      <c r="AN436">
        <v>23.3</v>
      </c>
      <c r="AO436">
        <v>17.61</v>
      </c>
      <c r="AP436">
        <v>5.69</v>
      </c>
      <c r="AQ436">
        <v>6070</v>
      </c>
      <c r="AR436">
        <v>75.930000000000007</v>
      </c>
      <c r="AS436">
        <v>11589616</v>
      </c>
      <c r="AT436">
        <v>375.56400000000002</v>
      </c>
      <c r="AU436">
        <v>41.8</v>
      </c>
      <c r="AV436">
        <v>18.571000000000002</v>
      </c>
      <c r="AW436">
        <v>12.849</v>
      </c>
      <c r="AX436">
        <v>42658.576000000001</v>
      </c>
      <c r="AY436">
        <v>0.2</v>
      </c>
      <c r="AZ436">
        <v>114.898</v>
      </c>
      <c r="BA436">
        <v>4.29</v>
      </c>
      <c r="BB436">
        <v>25.1</v>
      </c>
      <c r="BC436">
        <v>31.4</v>
      </c>
      <c r="BE436">
        <v>5.64</v>
      </c>
      <c r="BF436">
        <v>81.63</v>
      </c>
      <c r="BG436">
        <v>0.93100000000000005</v>
      </c>
    </row>
    <row r="437" spans="1:59" x14ac:dyDescent="0.2">
      <c r="A437" t="s">
        <v>0</v>
      </c>
      <c r="B437" t="s">
        <v>1</v>
      </c>
      <c r="C437" t="s">
        <v>2</v>
      </c>
      <c r="D437" t="s">
        <v>439</v>
      </c>
      <c r="E437">
        <v>935316</v>
      </c>
      <c r="F437">
        <v>4713</v>
      </c>
      <c r="G437">
        <v>3872</v>
      </c>
      <c r="H437">
        <v>23603</v>
      </c>
      <c r="I437">
        <v>37</v>
      </c>
      <c r="J437">
        <v>43.143000000000001</v>
      </c>
      <c r="K437">
        <v>80702.933000000005</v>
      </c>
      <c r="L437">
        <v>406.65699999999998</v>
      </c>
      <c r="M437">
        <v>334.09199999999998</v>
      </c>
      <c r="N437">
        <v>2036.5640000000001</v>
      </c>
      <c r="O437">
        <v>3.1930000000000001</v>
      </c>
      <c r="P437">
        <v>3.7229999999999999</v>
      </c>
      <c r="Q437">
        <v>0.95</v>
      </c>
      <c r="R437">
        <v>941</v>
      </c>
      <c r="S437">
        <v>81.192999999999998</v>
      </c>
      <c r="T437">
        <v>3049</v>
      </c>
      <c r="U437">
        <v>263.08</v>
      </c>
      <c r="Z437">
        <v>43983</v>
      </c>
      <c r="AA437">
        <v>11864456</v>
      </c>
      <c r="AB437">
        <v>1023.7140000000001</v>
      </c>
      <c r="AC437">
        <v>3.7949999999999999</v>
      </c>
      <c r="AD437">
        <v>41849</v>
      </c>
      <c r="AE437">
        <v>3.6110000000000002</v>
      </c>
      <c r="AF437">
        <v>0.1</v>
      </c>
      <c r="AG437">
        <v>10</v>
      </c>
      <c r="AH437" t="s">
        <v>30</v>
      </c>
      <c r="AI437">
        <v>2799343</v>
      </c>
      <c r="AJ437">
        <v>2116742</v>
      </c>
      <c r="AK437">
        <v>682601</v>
      </c>
      <c r="AL437">
        <v>98463</v>
      </c>
      <c r="AM437">
        <v>77849</v>
      </c>
      <c r="AN437">
        <v>24.15</v>
      </c>
      <c r="AO437">
        <v>18.260000000000002</v>
      </c>
      <c r="AP437">
        <v>5.89</v>
      </c>
      <c r="AQ437">
        <v>6717</v>
      </c>
      <c r="AR437">
        <v>75.930000000000007</v>
      </c>
      <c r="AS437">
        <v>11589616</v>
      </c>
      <c r="AT437">
        <v>375.56400000000002</v>
      </c>
      <c r="AU437">
        <v>41.8</v>
      </c>
      <c r="AV437">
        <v>18.571000000000002</v>
      </c>
      <c r="AW437">
        <v>12.849</v>
      </c>
      <c r="AX437">
        <v>42658.576000000001</v>
      </c>
      <c r="AY437">
        <v>0.2</v>
      </c>
      <c r="AZ437">
        <v>114.898</v>
      </c>
      <c r="BA437">
        <v>4.29</v>
      </c>
      <c r="BB437">
        <v>25.1</v>
      </c>
      <c r="BC437">
        <v>31.4</v>
      </c>
      <c r="BE437">
        <v>5.64</v>
      </c>
      <c r="BF437">
        <v>81.63</v>
      </c>
      <c r="BG437">
        <v>0.93100000000000005</v>
      </c>
    </row>
    <row r="438" spans="1:59" x14ac:dyDescent="0.2">
      <c r="A438" t="s">
        <v>0</v>
      </c>
      <c r="B438" t="s">
        <v>1</v>
      </c>
      <c r="C438" t="s">
        <v>2</v>
      </c>
      <c r="D438" t="s">
        <v>440</v>
      </c>
      <c r="E438">
        <v>939309</v>
      </c>
      <c r="F438">
        <v>3993</v>
      </c>
      <c r="G438">
        <v>3750.2860000000001</v>
      </c>
      <c r="H438">
        <v>23636</v>
      </c>
      <c r="I438">
        <v>33</v>
      </c>
      <c r="J438">
        <v>41.143000000000001</v>
      </c>
      <c r="K438">
        <v>81047.464999999997</v>
      </c>
      <c r="L438">
        <v>344.53300000000002</v>
      </c>
      <c r="M438">
        <v>323.58999999999997</v>
      </c>
      <c r="N438">
        <v>2039.412</v>
      </c>
      <c r="O438">
        <v>2.847</v>
      </c>
      <c r="P438">
        <v>3.55</v>
      </c>
      <c r="Q438">
        <v>0.95</v>
      </c>
      <c r="R438">
        <v>930</v>
      </c>
      <c r="S438">
        <v>80.244</v>
      </c>
      <c r="T438">
        <v>3032</v>
      </c>
      <c r="U438">
        <v>261.613</v>
      </c>
      <c r="Z438">
        <v>41774</v>
      </c>
      <c r="AA438">
        <v>11906230</v>
      </c>
      <c r="AB438">
        <v>1027.319</v>
      </c>
      <c r="AC438">
        <v>3.6040000000000001</v>
      </c>
      <c r="AD438">
        <v>40740</v>
      </c>
      <c r="AE438">
        <v>3.5150000000000001</v>
      </c>
      <c r="AF438">
        <v>9.9000000000000005E-2</v>
      </c>
      <c r="AG438">
        <v>10.1</v>
      </c>
      <c r="AH438" t="s">
        <v>30</v>
      </c>
      <c r="AI438">
        <v>2909194</v>
      </c>
      <c r="AJ438">
        <v>2201925</v>
      </c>
      <c r="AK438">
        <v>707269</v>
      </c>
      <c r="AL438">
        <v>109851</v>
      </c>
      <c r="AM438">
        <v>75895</v>
      </c>
      <c r="AN438">
        <v>25.1</v>
      </c>
      <c r="AO438">
        <v>19</v>
      </c>
      <c r="AP438">
        <v>6.1</v>
      </c>
      <c r="AQ438">
        <v>6549</v>
      </c>
      <c r="AR438">
        <v>75.930000000000007</v>
      </c>
      <c r="AS438">
        <v>11589616</v>
      </c>
      <c r="AT438">
        <v>375.56400000000002</v>
      </c>
      <c r="AU438">
        <v>41.8</v>
      </c>
      <c r="AV438">
        <v>18.571000000000002</v>
      </c>
      <c r="AW438">
        <v>12.849</v>
      </c>
      <c r="AX438">
        <v>42658.576000000001</v>
      </c>
      <c r="AY438">
        <v>0.2</v>
      </c>
      <c r="AZ438">
        <v>114.898</v>
      </c>
      <c r="BA438">
        <v>4.29</v>
      </c>
      <c r="BB438">
        <v>25.1</v>
      </c>
      <c r="BC438">
        <v>31.4</v>
      </c>
      <c r="BE438">
        <v>5.64</v>
      </c>
      <c r="BF438">
        <v>81.63</v>
      </c>
      <c r="BG438">
        <v>0.93100000000000005</v>
      </c>
    </row>
    <row r="439" spans="1:59" x14ac:dyDescent="0.2">
      <c r="A439" t="s">
        <v>0</v>
      </c>
      <c r="B439" t="s">
        <v>1</v>
      </c>
      <c r="C439" t="s">
        <v>2</v>
      </c>
      <c r="D439" t="s">
        <v>441</v>
      </c>
      <c r="E439">
        <v>943213</v>
      </c>
      <c r="F439">
        <v>3904</v>
      </c>
      <c r="G439">
        <v>3613.7139999999999</v>
      </c>
      <c r="H439">
        <v>23681</v>
      </c>
      <c r="I439">
        <v>45</v>
      </c>
      <c r="J439">
        <v>41.570999999999998</v>
      </c>
      <c r="K439">
        <v>81384.319000000003</v>
      </c>
      <c r="L439">
        <v>336.85300000000001</v>
      </c>
      <c r="M439">
        <v>311.80599999999998</v>
      </c>
      <c r="N439">
        <v>2043.2950000000001</v>
      </c>
      <c r="O439">
        <v>3.883</v>
      </c>
      <c r="P439">
        <v>3.5870000000000002</v>
      </c>
      <c r="Q439">
        <v>0.95</v>
      </c>
      <c r="R439">
        <v>923</v>
      </c>
      <c r="S439">
        <v>79.64</v>
      </c>
      <c r="T439">
        <v>3015</v>
      </c>
      <c r="U439">
        <v>260.14699999999999</v>
      </c>
      <c r="Z439">
        <v>44094</v>
      </c>
      <c r="AA439">
        <v>11950324</v>
      </c>
      <c r="AB439">
        <v>1031.123</v>
      </c>
      <c r="AC439">
        <v>3.8050000000000002</v>
      </c>
      <c r="AD439">
        <v>40103</v>
      </c>
      <c r="AE439">
        <v>3.46</v>
      </c>
      <c r="AF439">
        <v>9.8000000000000004E-2</v>
      </c>
      <c r="AG439">
        <v>10.199999999999999</v>
      </c>
      <c r="AH439" t="s">
        <v>30</v>
      </c>
      <c r="AI439">
        <v>3002198</v>
      </c>
      <c r="AJ439">
        <v>2278814</v>
      </c>
      <c r="AK439">
        <v>723384</v>
      </c>
      <c r="AL439">
        <v>93004</v>
      </c>
      <c r="AM439">
        <v>70264</v>
      </c>
      <c r="AN439">
        <v>25.9</v>
      </c>
      <c r="AO439">
        <v>19.66</v>
      </c>
      <c r="AP439">
        <v>6.24</v>
      </c>
      <c r="AQ439">
        <v>6063</v>
      </c>
      <c r="AR439">
        <v>75.930000000000007</v>
      </c>
      <c r="AS439">
        <v>11589616</v>
      </c>
      <c r="AT439">
        <v>375.56400000000002</v>
      </c>
      <c r="AU439">
        <v>41.8</v>
      </c>
      <c r="AV439">
        <v>18.571000000000002</v>
      </c>
      <c r="AW439">
        <v>12.849</v>
      </c>
      <c r="AX439">
        <v>42658.576000000001</v>
      </c>
      <c r="AY439">
        <v>0.2</v>
      </c>
      <c r="AZ439">
        <v>114.898</v>
      </c>
      <c r="BA439">
        <v>4.29</v>
      </c>
      <c r="BB439">
        <v>25.1</v>
      </c>
      <c r="BC439">
        <v>31.4</v>
      </c>
      <c r="BE439">
        <v>5.64</v>
      </c>
      <c r="BF439">
        <v>81.63</v>
      </c>
      <c r="BG439">
        <v>0.93100000000000005</v>
      </c>
    </row>
    <row r="440" spans="1:59" x14ac:dyDescent="0.2">
      <c r="A440" t="s">
        <v>0</v>
      </c>
      <c r="B440" t="s">
        <v>1</v>
      </c>
      <c r="C440" t="s">
        <v>2</v>
      </c>
      <c r="D440" t="s">
        <v>442</v>
      </c>
      <c r="E440">
        <v>947000</v>
      </c>
      <c r="F440">
        <v>3787</v>
      </c>
      <c r="G440">
        <v>3501.857</v>
      </c>
      <c r="H440">
        <v>23718</v>
      </c>
      <c r="I440">
        <v>37</v>
      </c>
      <c r="J440">
        <v>41.429000000000002</v>
      </c>
      <c r="K440">
        <v>81711.077000000005</v>
      </c>
      <c r="L440">
        <v>326.75799999999998</v>
      </c>
      <c r="M440">
        <v>302.15499999999997</v>
      </c>
      <c r="N440">
        <v>2046.4870000000001</v>
      </c>
      <c r="O440">
        <v>3.1930000000000001</v>
      </c>
      <c r="P440">
        <v>3.5750000000000002</v>
      </c>
      <c r="Q440">
        <v>0.95</v>
      </c>
      <c r="R440">
        <v>923</v>
      </c>
      <c r="S440">
        <v>79.64</v>
      </c>
      <c r="T440">
        <v>2910</v>
      </c>
      <c r="U440">
        <v>251.08699999999999</v>
      </c>
      <c r="Z440">
        <v>36314</v>
      </c>
      <c r="AA440">
        <v>11986638</v>
      </c>
      <c r="AB440">
        <v>1034.2570000000001</v>
      </c>
      <c r="AC440">
        <v>3.133</v>
      </c>
      <c r="AD440">
        <v>40119</v>
      </c>
      <c r="AE440">
        <v>3.4620000000000002</v>
      </c>
      <c r="AF440">
        <v>9.8000000000000004E-2</v>
      </c>
      <c r="AG440">
        <v>10.199999999999999</v>
      </c>
      <c r="AH440" t="s">
        <v>30</v>
      </c>
      <c r="AI440">
        <v>3060195</v>
      </c>
      <c r="AJ440">
        <v>2331204</v>
      </c>
      <c r="AK440">
        <v>728991</v>
      </c>
      <c r="AL440">
        <v>57997</v>
      </c>
      <c r="AM440">
        <v>68858</v>
      </c>
      <c r="AN440">
        <v>26.4</v>
      </c>
      <c r="AO440">
        <v>20.11</v>
      </c>
      <c r="AP440">
        <v>6.29</v>
      </c>
      <c r="AQ440">
        <v>5941</v>
      </c>
      <c r="AR440">
        <v>75.930000000000007</v>
      </c>
      <c r="AS440">
        <v>11589616</v>
      </c>
      <c r="AT440">
        <v>375.56400000000002</v>
      </c>
      <c r="AU440">
        <v>41.8</v>
      </c>
      <c r="AV440">
        <v>18.571000000000002</v>
      </c>
      <c r="AW440">
        <v>12.849</v>
      </c>
      <c r="AX440">
        <v>42658.576000000001</v>
      </c>
      <c r="AY440">
        <v>0.2</v>
      </c>
      <c r="AZ440">
        <v>114.898</v>
      </c>
      <c r="BA440">
        <v>4.29</v>
      </c>
      <c r="BB440">
        <v>25.1</v>
      </c>
      <c r="BC440">
        <v>31.4</v>
      </c>
      <c r="BE440">
        <v>5.64</v>
      </c>
      <c r="BF440">
        <v>81.63</v>
      </c>
      <c r="BG440">
        <v>0.93100000000000005</v>
      </c>
    </row>
    <row r="441" spans="1:59" x14ac:dyDescent="0.2">
      <c r="A441" t="s">
        <v>0</v>
      </c>
      <c r="B441" t="s">
        <v>1</v>
      </c>
      <c r="C441" t="s">
        <v>2</v>
      </c>
      <c r="D441" t="s">
        <v>443</v>
      </c>
      <c r="E441">
        <v>949996</v>
      </c>
      <c r="F441">
        <v>2996</v>
      </c>
      <c r="G441">
        <v>3502.857</v>
      </c>
      <c r="H441">
        <v>23747</v>
      </c>
      <c r="I441">
        <v>29</v>
      </c>
      <c r="J441">
        <v>39.143000000000001</v>
      </c>
      <c r="K441">
        <v>81969.584000000003</v>
      </c>
      <c r="L441">
        <v>258.50700000000001</v>
      </c>
      <c r="M441">
        <v>302.24099999999999</v>
      </c>
      <c r="N441">
        <v>2048.989</v>
      </c>
      <c r="O441">
        <v>2.5019999999999998</v>
      </c>
      <c r="P441">
        <v>3.3769999999999998</v>
      </c>
      <c r="Q441">
        <v>0.96</v>
      </c>
      <c r="R441">
        <v>931</v>
      </c>
      <c r="S441">
        <v>80.331000000000003</v>
      </c>
      <c r="T441">
        <v>3000</v>
      </c>
      <c r="U441">
        <v>258.85199999999998</v>
      </c>
      <c r="X441">
        <v>1652.579</v>
      </c>
      <c r="Y441">
        <v>142.59100000000001</v>
      </c>
      <c r="Z441">
        <v>19981</v>
      </c>
      <c r="AA441">
        <v>12006619</v>
      </c>
      <c r="AB441">
        <v>1035.981</v>
      </c>
      <c r="AC441">
        <v>1.724</v>
      </c>
      <c r="AD441">
        <v>40200</v>
      </c>
      <c r="AE441">
        <v>3.4689999999999999</v>
      </c>
      <c r="AF441">
        <v>9.7000000000000003E-2</v>
      </c>
      <c r="AG441">
        <v>10.3</v>
      </c>
      <c r="AH441" t="s">
        <v>30</v>
      </c>
      <c r="AI441">
        <v>3066160</v>
      </c>
      <c r="AJ441">
        <v>2337102</v>
      </c>
      <c r="AK441">
        <v>729058</v>
      </c>
      <c r="AL441">
        <v>5965</v>
      </c>
      <c r="AM441">
        <v>69158</v>
      </c>
      <c r="AN441">
        <v>26.46</v>
      </c>
      <c r="AO441">
        <v>20.170000000000002</v>
      </c>
      <c r="AP441">
        <v>6.29</v>
      </c>
      <c r="AQ441">
        <v>5967</v>
      </c>
      <c r="AR441">
        <v>75.930000000000007</v>
      </c>
      <c r="AS441">
        <v>11589616</v>
      </c>
      <c r="AT441">
        <v>375.56400000000002</v>
      </c>
      <c r="AU441">
        <v>41.8</v>
      </c>
      <c r="AV441">
        <v>18.571000000000002</v>
      </c>
      <c r="AW441">
        <v>12.849</v>
      </c>
      <c r="AX441">
        <v>42658.576000000001</v>
      </c>
      <c r="AY441">
        <v>0.2</v>
      </c>
      <c r="AZ441">
        <v>114.898</v>
      </c>
      <c r="BA441">
        <v>4.29</v>
      </c>
      <c r="BB441">
        <v>25.1</v>
      </c>
      <c r="BC441">
        <v>31.4</v>
      </c>
      <c r="BE441">
        <v>5.64</v>
      </c>
      <c r="BF441">
        <v>81.63</v>
      </c>
      <c r="BG441">
        <v>0.93100000000000005</v>
      </c>
    </row>
    <row r="442" spans="1:59" x14ac:dyDescent="0.2">
      <c r="A442" t="s">
        <v>0</v>
      </c>
      <c r="B442" t="s">
        <v>1</v>
      </c>
      <c r="C442" t="s">
        <v>2</v>
      </c>
      <c r="D442" t="s">
        <v>444</v>
      </c>
      <c r="E442">
        <v>951626</v>
      </c>
      <c r="F442">
        <v>1630</v>
      </c>
      <c r="G442">
        <v>3485.2860000000001</v>
      </c>
      <c r="H442">
        <v>23782</v>
      </c>
      <c r="I442">
        <v>35</v>
      </c>
      <c r="J442">
        <v>39.856999999999999</v>
      </c>
      <c r="K442">
        <v>82110.226999999999</v>
      </c>
      <c r="L442">
        <v>140.643</v>
      </c>
      <c r="M442">
        <v>300.72500000000002</v>
      </c>
      <c r="N442">
        <v>2052.009</v>
      </c>
      <c r="O442">
        <v>3.02</v>
      </c>
      <c r="P442">
        <v>3.4390000000000001</v>
      </c>
      <c r="Q442">
        <v>0.97</v>
      </c>
      <c r="Z442">
        <v>44028</v>
      </c>
      <c r="AA442">
        <v>12050647</v>
      </c>
      <c r="AB442">
        <v>1039.78</v>
      </c>
      <c r="AC442">
        <v>3.7989999999999999</v>
      </c>
      <c r="AD442">
        <v>40519</v>
      </c>
      <c r="AE442">
        <v>3.496</v>
      </c>
      <c r="AF442">
        <v>9.7000000000000003E-2</v>
      </c>
      <c r="AG442">
        <v>10.3</v>
      </c>
      <c r="AH442" t="s">
        <v>30</v>
      </c>
      <c r="AI442">
        <v>3125750</v>
      </c>
      <c r="AJ442">
        <v>2392674</v>
      </c>
      <c r="AK442">
        <v>733076</v>
      </c>
      <c r="AL442">
        <v>59590</v>
      </c>
      <c r="AM442">
        <v>70926</v>
      </c>
      <c r="AN442">
        <v>26.97</v>
      </c>
      <c r="AO442">
        <v>20.64</v>
      </c>
      <c r="AP442">
        <v>6.33</v>
      </c>
      <c r="AQ442">
        <v>6120</v>
      </c>
      <c r="AR442">
        <v>60.19</v>
      </c>
      <c r="AS442">
        <v>11589616</v>
      </c>
      <c r="AT442">
        <v>375.56400000000002</v>
      </c>
      <c r="AU442">
        <v>41.8</v>
      </c>
      <c r="AV442">
        <v>18.571000000000002</v>
      </c>
      <c r="AW442">
        <v>12.849</v>
      </c>
      <c r="AX442">
        <v>42658.576000000001</v>
      </c>
      <c r="AY442">
        <v>0.2</v>
      </c>
      <c r="AZ442">
        <v>114.898</v>
      </c>
      <c r="BA442">
        <v>4.29</v>
      </c>
      <c r="BB442">
        <v>25.1</v>
      </c>
      <c r="BC442">
        <v>31.4</v>
      </c>
      <c r="BE442">
        <v>5.64</v>
      </c>
      <c r="BF442">
        <v>81.63</v>
      </c>
      <c r="BG442">
        <v>0.93100000000000005</v>
      </c>
    </row>
    <row r="443" spans="1:59" x14ac:dyDescent="0.2">
      <c r="A443" t="s">
        <v>0</v>
      </c>
      <c r="B443" t="s">
        <v>1</v>
      </c>
      <c r="C443" t="s">
        <v>2</v>
      </c>
      <c r="D443" t="s">
        <v>445</v>
      </c>
      <c r="E443">
        <v>955056</v>
      </c>
      <c r="F443">
        <v>3430</v>
      </c>
      <c r="G443">
        <v>3493.2860000000001</v>
      </c>
      <c r="H443">
        <v>23834</v>
      </c>
      <c r="I443">
        <v>52</v>
      </c>
      <c r="J443">
        <v>38.286000000000001</v>
      </c>
      <c r="K443">
        <v>82406.182000000001</v>
      </c>
      <c r="L443">
        <v>295.95499999999998</v>
      </c>
      <c r="M443">
        <v>301.41500000000002</v>
      </c>
      <c r="N443">
        <v>2056.4960000000001</v>
      </c>
      <c r="O443">
        <v>4.4870000000000001</v>
      </c>
      <c r="P443">
        <v>3.3029999999999999</v>
      </c>
      <c r="Q443">
        <v>0.97</v>
      </c>
      <c r="Z443">
        <v>57407</v>
      </c>
      <c r="AA443">
        <v>12108054</v>
      </c>
      <c r="AB443">
        <v>1044.7329999999999</v>
      </c>
      <c r="AC443">
        <v>4.9530000000000003</v>
      </c>
      <c r="AD443">
        <v>41083</v>
      </c>
      <c r="AE443">
        <v>3.5449999999999999</v>
      </c>
      <c r="AF443">
        <v>9.7000000000000003E-2</v>
      </c>
      <c r="AG443">
        <v>10.3</v>
      </c>
      <c r="AH443" t="s">
        <v>30</v>
      </c>
      <c r="AI443">
        <v>3174391</v>
      </c>
      <c r="AJ443">
        <v>2438601</v>
      </c>
      <c r="AK443">
        <v>735790</v>
      </c>
      <c r="AL443">
        <v>48641</v>
      </c>
      <c r="AM443">
        <v>67644</v>
      </c>
      <c r="AN443">
        <v>27.39</v>
      </c>
      <c r="AO443">
        <v>21.04</v>
      </c>
      <c r="AP443">
        <v>6.35</v>
      </c>
      <c r="AQ443">
        <v>5837</v>
      </c>
      <c r="AR443">
        <v>60.19</v>
      </c>
      <c r="AS443">
        <v>11589616</v>
      </c>
      <c r="AT443">
        <v>375.56400000000002</v>
      </c>
      <c r="AU443">
        <v>41.8</v>
      </c>
      <c r="AV443">
        <v>18.571000000000002</v>
      </c>
      <c r="AW443">
        <v>12.849</v>
      </c>
      <c r="AX443">
        <v>42658.576000000001</v>
      </c>
      <c r="AY443">
        <v>0.2</v>
      </c>
      <c r="AZ443">
        <v>114.898</v>
      </c>
      <c r="BA443">
        <v>4.29</v>
      </c>
      <c r="BB443">
        <v>25.1</v>
      </c>
      <c r="BC443">
        <v>31.4</v>
      </c>
      <c r="BE443">
        <v>5.64</v>
      </c>
      <c r="BF443">
        <v>81.63</v>
      </c>
      <c r="BG443">
        <v>0.93100000000000005</v>
      </c>
    </row>
    <row r="444" spans="1:59" x14ac:dyDescent="0.2">
      <c r="A444" t="s">
        <v>0</v>
      </c>
      <c r="B444" t="s">
        <v>1</v>
      </c>
      <c r="C444" t="s">
        <v>2</v>
      </c>
      <c r="D444" t="s">
        <v>446</v>
      </c>
      <c r="E444">
        <v>960169</v>
      </c>
      <c r="F444">
        <v>5113</v>
      </c>
      <c r="G444">
        <v>3550.4290000000001</v>
      </c>
      <c r="H444">
        <v>23867</v>
      </c>
      <c r="I444">
        <v>33</v>
      </c>
      <c r="J444">
        <v>37.713999999999999</v>
      </c>
      <c r="K444">
        <v>82847.351999999999</v>
      </c>
      <c r="L444">
        <v>441.17099999999999</v>
      </c>
      <c r="M444">
        <v>306.346</v>
      </c>
      <c r="N444">
        <v>2059.3429999999998</v>
      </c>
      <c r="O444">
        <v>2.847</v>
      </c>
      <c r="P444">
        <v>3.254</v>
      </c>
      <c r="Q444">
        <v>0.97</v>
      </c>
      <c r="Z444">
        <v>49179</v>
      </c>
      <c r="AA444">
        <v>12157233</v>
      </c>
      <c r="AB444">
        <v>1048.9760000000001</v>
      </c>
      <c r="AC444">
        <v>4.2430000000000003</v>
      </c>
      <c r="AD444">
        <v>41825</v>
      </c>
      <c r="AE444">
        <v>3.609</v>
      </c>
      <c r="AF444">
        <v>9.6000000000000002E-2</v>
      </c>
      <c r="AG444">
        <v>10.4</v>
      </c>
      <c r="AH444" t="s">
        <v>30</v>
      </c>
      <c r="AI444">
        <v>3264332</v>
      </c>
      <c r="AJ444">
        <v>2524472</v>
      </c>
      <c r="AK444">
        <v>739860</v>
      </c>
      <c r="AL444">
        <v>89941</v>
      </c>
      <c r="AM444">
        <v>66427</v>
      </c>
      <c r="AN444">
        <v>28.17</v>
      </c>
      <c r="AO444">
        <v>21.78</v>
      </c>
      <c r="AP444">
        <v>6.38</v>
      </c>
      <c r="AQ444">
        <v>5732</v>
      </c>
      <c r="AR444">
        <v>60.19</v>
      </c>
      <c r="AS444">
        <v>11589616</v>
      </c>
      <c r="AT444">
        <v>375.56400000000002</v>
      </c>
      <c r="AU444">
        <v>41.8</v>
      </c>
      <c r="AV444">
        <v>18.571000000000002</v>
      </c>
      <c r="AW444">
        <v>12.849</v>
      </c>
      <c r="AX444">
        <v>42658.576000000001</v>
      </c>
      <c r="AY444">
        <v>0.2</v>
      </c>
      <c r="AZ444">
        <v>114.898</v>
      </c>
      <c r="BA444">
        <v>4.29</v>
      </c>
      <c r="BB444">
        <v>25.1</v>
      </c>
      <c r="BC444">
        <v>31.4</v>
      </c>
      <c r="BE444">
        <v>5.64</v>
      </c>
      <c r="BF444">
        <v>81.63</v>
      </c>
      <c r="BG444">
        <v>0.93100000000000005</v>
      </c>
    </row>
    <row r="445" spans="1:59" x14ac:dyDescent="0.2">
      <c r="A445" t="s">
        <v>0</v>
      </c>
      <c r="B445" t="s">
        <v>1</v>
      </c>
      <c r="C445" t="s">
        <v>2</v>
      </c>
      <c r="D445" t="s">
        <v>447</v>
      </c>
      <c r="E445">
        <v>964526</v>
      </c>
      <c r="F445">
        <v>4357</v>
      </c>
      <c r="G445">
        <v>3602.4290000000001</v>
      </c>
      <c r="H445">
        <v>23909</v>
      </c>
      <c r="I445">
        <v>42</v>
      </c>
      <c r="J445">
        <v>39</v>
      </c>
      <c r="K445">
        <v>83223.292000000001</v>
      </c>
      <c r="L445">
        <v>375.94</v>
      </c>
      <c r="M445">
        <v>310.83199999999999</v>
      </c>
      <c r="N445">
        <v>2062.9670000000001</v>
      </c>
      <c r="O445">
        <v>3.6240000000000001</v>
      </c>
      <c r="P445">
        <v>3.3650000000000002</v>
      </c>
      <c r="Q445">
        <v>0.96</v>
      </c>
      <c r="Z445">
        <v>46994</v>
      </c>
      <c r="AA445">
        <v>12204227</v>
      </c>
      <c r="AB445">
        <v>1053.0309999999999</v>
      </c>
      <c r="AC445">
        <v>4.0549999999999997</v>
      </c>
      <c r="AD445">
        <v>42571</v>
      </c>
      <c r="AE445">
        <v>3.673</v>
      </c>
      <c r="AF445">
        <v>9.4E-2</v>
      </c>
      <c r="AG445">
        <v>10.6</v>
      </c>
      <c r="AH445" t="s">
        <v>30</v>
      </c>
      <c r="AI445">
        <v>3355486</v>
      </c>
      <c r="AJ445">
        <v>2610583</v>
      </c>
      <c r="AK445">
        <v>744903</v>
      </c>
      <c r="AL445">
        <v>91154</v>
      </c>
      <c r="AM445">
        <v>63756</v>
      </c>
      <c r="AN445">
        <v>28.95</v>
      </c>
      <c r="AO445">
        <v>22.53</v>
      </c>
      <c r="AP445">
        <v>6.43</v>
      </c>
      <c r="AQ445">
        <v>5501</v>
      </c>
      <c r="AR445">
        <v>60.19</v>
      </c>
      <c r="AS445">
        <v>11589616</v>
      </c>
      <c r="AT445">
        <v>375.56400000000002</v>
      </c>
      <c r="AU445">
        <v>41.8</v>
      </c>
      <c r="AV445">
        <v>18.571000000000002</v>
      </c>
      <c r="AW445">
        <v>12.849</v>
      </c>
      <c r="AX445">
        <v>42658.576000000001</v>
      </c>
      <c r="AY445">
        <v>0.2</v>
      </c>
      <c r="AZ445">
        <v>114.898</v>
      </c>
      <c r="BA445">
        <v>4.29</v>
      </c>
      <c r="BB445">
        <v>25.1</v>
      </c>
      <c r="BC445">
        <v>31.4</v>
      </c>
      <c r="BE445">
        <v>5.64</v>
      </c>
      <c r="BF445">
        <v>81.63</v>
      </c>
      <c r="BG445">
        <v>0.93100000000000005</v>
      </c>
    </row>
    <row r="446" spans="1:59" x14ac:dyDescent="0.2">
      <c r="A446" t="s">
        <v>0</v>
      </c>
      <c r="B446" t="s">
        <v>1</v>
      </c>
      <c r="C446" t="s">
        <v>2</v>
      </c>
      <c r="D446" t="s">
        <v>448</v>
      </c>
      <c r="E446">
        <v>968107</v>
      </c>
      <c r="F446">
        <v>3581</v>
      </c>
      <c r="G446">
        <v>3556.2860000000001</v>
      </c>
      <c r="H446">
        <v>23954</v>
      </c>
      <c r="I446">
        <v>45</v>
      </c>
      <c r="J446">
        <v>39</v>
      </c>
      <c r="K446">
        <v>83532.275999999998</v>
      </c>
      <c r="L446">
        <v>308.983</v>
      </c>
      <c r="M446">
        <v>306.851</v>
      </c>
      <c r="N446">
        <v>2066.85</v>
      </c>
      <c r="O446">
        <v>3.883</v>
      </c>
      <c r="P446">
        <v>3.3650000000000002</v>
      </c>
      <c r="Q446">
        <v>0.95</v>
      </c>
      <c r="Z446">
        <v>49718</v>
      </c>
      <c r="AA446">
        <v>12253945</v>
      </c>
      <c r="AB446">
        <v>1057.3209999999999</v>
      </c>
      <c r="AC446">
        <v>4.29</v>
      </c>
      <c r="AD446">
        <v>43374</v>
      </c>
      <c r="AE446">
        <v>3.742</v>
      </c>
      <c r="AF446">
        <v>9.1999999999999998E-2</v>
      </c>
      <c r="AG446">
        <v>10.9</v>
      </c>
      <c r="AH446" t="s">
        <v>30</v>
      </c>
      <c r="AI446">
        <v>3423285</v>
      </c>
      <c r="AJ446">
        <v>2672453</v>
      </c>
      <c r="AK446">
        <v>750832</v>
      </c>
      <c r="AL446">
        <v>67799</v>
      </c>
      <c r="AM446">
        <v>60155</v>
      </c>
      <c r="AN446">
        <v>29.54</v>
      </c>
      <c r="AO446">
        <v>23.06</v>
      </c>
      <c r="AP446">
        <v>6.48</v>
      </c>
      <c r="AQ446">
        <v>5190</v>
      </c>
      <c r="AR446">
        <v>60.19</v>
      </c>
      <c r="AS446">
        <v>11589616</v>
      </c>
      <c r="AT446">
        <v>375.56400000000002</v>
      </c>
      <c r="AU446">
        <v>41.8</v>
      </c>
      <c r="AV446">
        <v>18.571000000000002</v>
      </c>
      <c r="AW446">
        <v>12.849</v>
      </c>
      <c r="AX446">
        <v>42658.576000000001</v>
      </c>
      <c r="AY446">
        <v>0.2</v>
      </c>
      <c r="AZ446">
        <v>114.898</v>
      </c>
      <c r="BA446">
        <v>4.29</v>
      </c>
      <c r="BB446">
        <v>25.1</v>
      </c>
      <c r="BC446">
        <v>31.4</v>
      </c>
      <c r="BE446">
        <v>5.64</v>
      </c>
      <c r="BF446">
        <v>81.63</v>
      </c>
      <c r="BG446">
        <v>0.93100000000000005</v>
      </c>
    </row>
    <row r="447" spans="1:59" x14ac:dyDescent="0.2">
      <c r="A447" t="s">
        <v>0</v>
      </c>
      <c r="B447" t="s">
        <v>1</v>
      </c>
      <c r="C447" t="s">
        <v>2</v>
      </c>
      <c r="D447" t="s">
        <v>449</v>
      </c>
      <c r="E447">
        <v>972041</v>
      </c>
      <c r="F447">
        <v>3934</v>
      </c>
      <c r="G447">
        <v>3577.2860000000001</v>
      </c>
      <c r="H447">
        <v>23990</v>
      </c>
      <c r="I447">
        <v>36</v>
      </c>
      <c r="J447">
        <v>38.856999999999999</v>
      </c>
      <c r="K447">
        <v>83871.717999999993</v>
      </c>
      <c r="L447">
        <v>339.44200000000001</v>
      </c>
      <c r="M447">
        <v>308.66300000000001</v>
      </c>
      <c r="N447">
        <v>2069.9560000000001</v>
      </c>
      <c r="O447">
        <v>3.1059999999999999</v>
      </c>
      <c r="P447">
        <v>3.3530000000000002</v>
      </c>
      <c r="Q447">
        <v>0.95</v>
      </c>
      <c r="Z447">
        <v>37521</v>
      </c>
      <c r="AA447">
        <v>12291466</v>
      </c>
      <c r="AB447">
        <v>1060.559</v>
      </c>
      <c r="AC447">
        <v>3.2370000000000001</v>
      </c>
      <c r="AD447">
        <v>43547</v>
      </c>
      <c r="AE447">
        <v>3.7570000000000001</v>
      </c>
      <c r="AF447">
        <v>8.8999999999999996E-2</v>
      </c>
      <c r="AG447">
        <v>11.2</v>
      </c>
      <c r="AH447" t="s">
        <v>30</v>
      </c>
      <c r="AI447">
        <v>3467479</v>
      </c>
      <c r="AJ447">
        <v>2714987</v>
      </c>
      <c r="AK447">
        <v>752492</v>
      </c>
      <c r="AL447">
        <v>44194</v>
      </c>
      <c r="AM447">
        <v>58183</v>
      </c>
      <c r="AN447">
        <v>29.92</v>
      </c>
      <c r="AO447">
        <v>23.43</v>
      </c>
      <c r="AP447">
        <v>6.49</v>
      </c>
      <c r="AQ447">
        <v>5020</v>
      </c>
      <c r="AR447">
        <v>60.19</v>
      </c>
      <c r="AS447">
        <v>11589616</v>
      </c>
      <c r="AT447">
        <v>375.56400000000002</v>
      </c>
      <c r="AU447">
        <v>41.8</v>
      </c>
      <c r="AV447">
        <v>18.571000000000002</v>
      </c>
      <c r="AW447">
        <v>12.849</v>
      </c>
      <c r="AX447">
        <v>42658.576000000001</v>
      </c>
      <c r="AY447">
        <v>0.2</v>
      </c>
      <c r="AZ447">
        <v>114.898</v>
      </c>
      <c r="BA447">
        <v>4.29</v>
      </c>
      <c r="BB447">
        <v>25.1</v>
      </c>
      <c r="BC447">
        <v>31.4</v>
      </c>
      <c r="BE447">
        <v>5.64</v>
      </c>
      <c r="BF447">
        <v>81.63</v>
      </c>
      <c r="BG447">
        <v>0.93100000000000005</v>
      </c>
    </row>
    <row r="448" spans="1:59" x14ac:dyDescent="0.2">
      <c r="A448" t="s">
        <v>0</v>
      </c>
      <c r="B448" t="s">
        <v>1</v>
      </c>
      <c r="C448" t="s">
        <v>2</v>
      </c>
      <c r="D448" t="s">
        <v>450</v>
      </c>
      <c r="E448">
        <v>974418</v>
      </c>
      <c r="F448">
        <v>2377</v>
      </c>
      <c r="G448">
        <v>3488.857</v>
      </c>
      <c r="H448">
        <v>24024</v>
      </c>
      <c r="I448">
        <v>34</v>
      </c>
      <c r="J448">
        <v>39.570999999999998</v>
      </c>
      <c r="K448">
        <v>84076.815000000002</v>
      </c>
      <c r="L448">
        <v>205.09700000000001</v>
      </c>
      <c r="M448">
        <v>301.03300000000002</v>
      </c>
      <c r="N448">
        <v>2072.89</v>
      </c>
      <c r="O448">
        <v>2.9340000000000002</v>
      </c>
      <c r="P448">
        <v>3.4140000000000001</v>
      </c>
      <c r="Q448">
        <v>0.95</v>
      </c>
      <c r="Z448">
        <v>20515</v>
      </c>
      <c r="AA448">
        <v>12311981</v>
      </c>
      <c r="AB448">
        <v>1062.329</v>
      </c>
      <c r="AC448">
        <v>1.77</v>
      </c>
      <c r="AD448">
        <v>43623</v>
      </c>
      <c r="AE448">
        <v>3.7639999999999998</v>
      </c>
      <c r="AF448">
        <v>8.7999999999999995E-2</v>
      </c>
      <c r="AG448">
        <v>11.4</v>
      </c>
      <c r="AH448" t="s">
        <v>30</v>
      </c>
      <c r="AI448">
        <v>3473739</v>
      </c>
      <c r="AJ448">
        <v>2721232</v>
      </c>
      <c r="AK448">
        <v>752507</v>
      </c>
      <c r="AL448">
        <v>6260</v>
      </c>
      <c r="AM448">
        <v>58226</v>
      </c>
      <c r="AN448">
        <v>29.97</v>
      </c>
      <c r="AO448">
        <v>23.48</v>
      </c>
      <c r="AP448">
        <v>6.49</v>
      </c>
      <c r="AQ448">
        <v>5024</v>
      </c>
      <c r="AS448">
        <v>11589616</v>
      </c>
      <c r="AT448">
        <v>375.56400000000002</v>
      </c>
      <c r="AU448">
        <v>41.8</v>
      </c>
      <c r="AV448">
        <v>18.571000000000002</v>
      </c>
      <c r="AW448">
        <v>12.849</v>
      </c>
      <c r="AX448">
        <v>42658.576000000001</v>
      </c>
      <c r="AY448">
        <v>0.2</v>
      </c>
      <c r="AZ448">
        <v>114.898</v>
      </c>
      <c r="BA448">
        <v>4.29</v>
      </c>
      <c r="BB448">
        <v>25.1</v>
      </c>
      <c r="BC448">
        <v>31.4</v>
      </c>
      <c r="BE448">
        <v>5.64</v>
      </c>
      <c r="BF448">
        <v>81.63</v>
      </c>
      <c r="BG448">
        <v>0.93100000000000005</v>
      </c>
    </row>
    <row r="449" spans="1:59" x14ac:dyDescent="0.2">
      <c r="A449" t="s">
        <v>0</v>
      </c>
      <c r="B449" t="s">
        <v>1</v>
      </c>
      <c r="C449" t="s">
        <v>2</v>
      </c>
      <c r="D449" t="s">
        <v>451</v>
      </c>
      <c r="E449">
        <v>976088</v>
      </c>
      <c r="F449">
        <v>1670</v>
      </c>
      <c r="G449">
        <v>3494.5709999999999</v>
      </c>
      <c r="H449">
        <v>24065</v>
      </c>
      <c r="I449">
        <v>41</v>
      </c>
      <c r="J449">
        <v>40.429000000000002</v>
      </c>
      <c r="K449">
        <v>84220.909</v>
      </c>
      <c r="L449">
        <v>144.095</v>
      </c>
      <c r="M449">
        <v>301.52600000000001</v>
      </c>
      <c r="N449">
        <v>2076.4279999999999</v>
      </c>
      <c r="O449">
        <v>3.5379999999999998</v>
      </c>
      <c r="P449">
        <v>3.488</v>
      </c>
      <c r="AI449">
        <v>3529655</v>
      </c>
      <c r="AJ449">
        <v>2771726</v>
      </c>
      <c r="AK449">
        <v>757929</v>
      </c>
      <c r="AL449">
        <v>55916</v>
      </c>
      <c r="AM449">
        <v>57701</v>
      </c>
      <c r="AN449">
        <v>30.46</v>
      </c>
      <c r="AO449">
        <v>23.92</v>
      </c>
      <c r="AP449">
        <v>6.54</v>
      </c>
      <c r="AQ449">
        <v>4979</v>
      </c>
      <c r="AS449">
        <v>11589616</v>
      </c>
      <c r="AT449">
        <v>375.56400000000002</v>
      </c>
      <c r="AU449">
        <v>41.8</v>
      </c>
      <c r="AV449">
        <v>18.571000000000002</v>
      </c>
      <c r="AW449">
        <v>12.849</v>
      </c>
      <c r="AX449">
        <v>42658.576000000001</v>
      </c>
      <c r="AY449">
        <v>0.2</v>
      </c>
      <c r="AZ449">
        <v>114.898</v>
      </c>
      <c r="BA449">
        <v>4.29</v>
      </c>
      <c r="BB449">
        <v>25.1</v>
      </c>
      <c r="BC449">
        <v>31.4</v>
      </c>
      <c r="BE449">
        <v>5.64</v>
      </c>
      <c r="BF449">
        <v>81.63</v>
      </c>
      <c r="BG449">
        <v>0.93100000000000005</v>
      </c>
    </row>
    <row r="450" spans="1:59" x14ac:dyDescent="0.2">
      <c r="A450" t="s">
        <v>0</v>
      </c>
      <c r="B450" t="s">
        <v>1</v>
      </c>
      <c r="C450" t="s">
        <v>2</v>
      </c>
      <c r="D450" t="s">
        <v>452</v>
      </c>
      <c r="E450">
        <v>979034</v>
      </c>
      <c r="F450">
        <v>2946</v>
      </c>
      <c r="G450">
        <v>3425.4290000000001</v>
      </c>
      <c r="H450">
        <v>24104</v>
      </c>
      <c r="I450">
        <v>39</v>
      </c>
      <c r="J450">
        <v>38.570999999999998</v>
      </c>
      <c r="K450">
        <v>84475.103000000003</v>
      </c>
      <c r="L450">
        <v>254.19300000000001</v>
      </c>
      <c r="M450">
        <v>295.56</v>
      </c>
      <c r="N450">
        <v>2079.7930000000001</v>
      </c>
      <c r="O450">
        <v>3.3650000000000002</v>
      </c>
      <c r="P450">
        <v>3.3279999999999998</v>
      </c>
      <c r="AI450">
        <v>3563371</v>
      </c>
      <c r="AJ450">
        <v>2798017</v>
      </c>
      <c r="AK450">
        <v>765354</v>
      </c>
      <c r="AL450">
        <v>33716</v>
      </c>
      <c r="AM450">
        <v>55569</v>
      </c>
      <c r="AN450">
        <v>30.75</v>
      </c>
      <c r="AO450">
        <v>24.14</v>
      </c>
      <c r="AP450">
        <v>6.6</v>
      </c>
      <c r="AQ450">
        <v>4795</v>
      </c>
      <c r="AS450">
        <v>11589616</v>
      </c>
      <c r="AT450">
        <v>375.56400000000002</v>
      </c>
      <c r="AU450">
        <v>41.8</v>
      </c>
      <c r="AV450">
        <v>18.571000000000002</v>
      </c>
      <c r="AW450">
        <v>12.849</v>
      </c>
      <c r="AX450">
        <v>42658.576000000001</v>
      </c>
      <c r="AY450">
        <v>0.2</v>
      </c>
      <c r="AZ450">
        <v>114.898</v>
      </c>
      <c r="BA450">
        <v>4.29</v>
      </c>
      <c r="BB450">
        <v>25.1</v>
      </c>
      <c r="BC450">
        <v>31.4</v>
      </c>
      <c r="BE450">
        <v>5.64</v>
      </c>
      <c r="BF450">
        <v>81.63</v>
      </c>
      <c r="BG450">
        <v>0.93100000000000005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323A-2C91-774F-811C-7C124DDD2FEF}">
  <dimension ref="A1:X454"/>
  <sheetViews>
    <sheetView workbookViewId="0">
      <selection activeCell="B1" sqref="B1:B1048576"/>
    </sheetView>
  </sheetViews>
  <sheetFormatPr baseColWidth="10" defaultRowHeight="16" x14ac:dyDescent="0.2"/>
  <cols>
    <col min="2" max="2" width="12.33203125" customWidth="1"/>
    <col min="3" max="3" width="28.33203125" customWidth="1"/>
    <col min="4" max="4" width="21.5" customWidth="1"/>
    <col min="5" max="5" width="29.5" customWidth="1"/>
    <col min="6" max="6" width="21.5" customWidth="1"/>
    <col min="7" max="7" width="29.33203125" customWidth="1"/>
    <col min="8" max="8" width="24.6640625" customWidth="1"/>
    <col min="9" max="9" width="25" customWidth="1"/>
    <col min="10" max="10" width="20" customWidth="1"/>
    <col min="13" max="13" width="11.1640625" bestFit="1" customWidth="1"/>
    <col min="14" max="14" width="14.6640625" customWidth="1"/>
  </cols>
  <sheetData>
    <row r="1" spans="1:24" x14ac:dyDescent="0.2">
      <c r="A1" s="1" t="s">
        <v>536</v>
      </c>
      <c r="B1" s="1" t="s">
        <v>537</v>
      </c>
      <c r="C1" s="5" t="s">
        <v>540</v>
      </c>
      <c r="D1" s="5" t="s">
        <v>541</v>
      </c>
      <c r="E1" s="5" t="s">
        <v>542</v>
      </c>
      <c r="F1" s="5" t="s">
        <v>544</v>
      </c>
      <c r="G1" s="7" t="s">
        <v>538</v>
      </c>
      <c r="H1" s="7" t="s">
        <v>539</v>
      </c>
      <c r="I1" s="6" t="s">
        <v>543</v>
      </c>
      <c r="J1" s="6" t="s">
        <v>545</v>
      </c>
      <c r="L1" t="s">
        <v>550</v>
      </c>
      <c r="M1" t="s">
        <v>551</v>
      </c>
      <c r="N1" t="s">
        <v>552</v>
      </c>
      <c r="O1" t="s">
        <v>553</v>
      </c>
      <c r="P1" t="s">
        <v>554</v>
      </c>
      <c r="Q1" t="s">
        <v>555</v>
      </c>
      <c r="R1" t="s">
        <v>556</v>
      </c>
      <c r="T1" t="s">
        <v>557</v>
      </c>
      <c r="U1" t="s">
        <v>558</v>
      </c>
      <c r="V1" t="s">
        <v>559</v>
      </c>
      <c r="W1" t="s">
        <v>560</v>
      </c>
      <c r="X1" t="s">
        <v>561</v>
      </c>
    </row>
    <row r="2" spans="1:24" x14ac:dyDescent="0.2">
      <c r="A2" t="s">
        <v>3</v>
      </c>
      <c r="B2">
        <v>1</v>
      </c>
      <c r="M2">
        <f>($B2-$B$451)*($B2-$B$451)</f>
        <v>4750118.3140212605</v>
      </c>
      <c r="T2">
        <f>N451/$M$451</f>
        <v>0.91587550569447906</v>
      </c>
      <c r="U2">
        <f t="shared" ref="U2:X2" si="0">O451/$M$451</f>
        <v>0.8487038117014305</v>
      </c>
      <c r="V2">
        <f t="shared" si="0"/>
        <v>0.81389107815483952</v>
      </c>
      <c r="W2">
        <f t="shared" si="0"/>
        <v>0.79732097511258471</v>
      </c>
      <c r="X2">
        <f t="shared" si="0"/>
        <v>0.79719709357911994</v>
      </c>
    </row>
    <row r="3" spans="1:24" x14ac:dyDescent="0.2">
      <c r="A3" t="s">
        <v>4</v>
      </c>
      <c r="B3">
        <v>0</v>
      </c>
      <c r="C3">
        <f>B3-$B$2</f>
        <v>-1</v>
      </c>
      <c r="D3">
        <f>B3/$B$2</f>
        <v>0</v>
      </c>
      <c r="E3">
        <f>D3-1</f>
        <v>-1</v>
      </c>
      <c r="G3">
        <f>B3-B2</f>
        <v>-1</v>
      </c>
      <c r="H3">
        <f>IF(OR(B3=0,B2=0),1,B3/B2)</f>
        <v>1</v>
      </c>
      <c r="I3">
        <f>H3-1</f>
        <v>0</v>
      </c>
      <c r="M3">
        <f t="shared" ref="M3:M66" si="1">($B3-$B$451)*($B3-$B$451)</f>
        <v>4754478.2672506589</v>
      </c>
      <c r="N3">
        <f>($B3-$B$451)*($B2-$B$451)</f>
        <v>4752297.7906359602</v>
      </c>
    </row>
    <row r="4" spans="1:24" x14ac:dyDescent="0.2">
      <c r="A4" t="s">
        <v>5</v>
      </c>
      <c r="B4">
        <v>0</v>
      </c>
      <c r="C4">
        <f t="shared" ref="C4:C67" si="2">B4-$B$2</f>
        <v>-1</v>
      </c>
      <c r="D4">
        <f t="shared" ref="D4:D67" si="3">B4/$B$2</f>
        <v>0</v>
      </c>
      <c r="E4">
        <f t="shared" ref="E4:E67" si="4">D4-1</f>
        <v>-1</v>
      </c>
      <c r="F4">
        <f>C4-C$3</f>
        <v>0</v>
      </c>
      <c r="G4">
        <f t="shared" ref="G4:G67" si="5">B4-B3</f>
        <v>0</v>
      </c>
      <c r="H4">
        <f>IF(OR(B4=0,B3=0),1,B4/B3)</f>
        <v>1</v>
      </c>
      <c r="I4">
        <f t="shared" ref="I4:I67" si="6">H4-1</f>
        <v>0</v>
      </c>
      <c r="J4">
        <f>G4-G3</f>
        <v>1</v>
      </c>
      <c r="M4">
        <f t="shared" si="1"/>
        <v>4754478.2672506589</v>
      </c>
      <c r="N4">
        <f t="shared" ref="N4:N67" si="7">($B4-$B$451)*($B3-$B$451)</f>
        <v>4754478.2672506589</v>
      </c>
      <c r="O4">
        <f>($B4-$B$451)*($B2-$B$451)</f>
        <v>4752297.7906359602</v>
      </c>
    </row>
    <row r="5" spans="1:24" x14ac:dyDescent="0.2">
      <c r="A5" t="s">
        <v>6</v>
      </c>
      <c r="B5">
        <v>0</v>
      </c>
      <c r="C5">
        <f t="shared" si="2"/>
        <v>-1</v>
      </c>
      <c r="D5">
        <f t="shared" si="3"/>
        <v>0</v>
      </c>
      <c r="E5">
        <f t="shared" si="4"/>
        <v>-1</v>
      </c>
      <c r="F5">
        <f t="shared" ref="F5:F68" si="8">C5-C$3</f>
        <v>0</v>
      </c>
      <c r="G5">
        <f t="shared" si="5"/>
        <v>0</v>
      </c>
      <c r="H5">
        <f t="shared" ref="H5:H68" si="9">IF(OR(B5=0,B4=0),1,B5/B4)</f>
        <v>1</v>
      </c>
      <c r="I5">
        <f t="shared" si="6"/>
        <v>0</v>
      </c>
      <c r="J5">
        <f t="shared" ref="J5:J68" si="10">G5-G4</f>
        <v>0</v>
      </c>
      <c r="M5">
        <f t="shared" si="1"/>
        <v>4754478.2672506589</v>
      </c>
      <c r="N5">
        <f t="shared" si="7"/>
        <v>4754478.2672506589</v>
      </c>
      <c r="O5">
        <f t="shared" ref="O5:O68" si="11">($B5-$B$451)*($B3-$B$451)</f>
        <v>4754478.2672506589</v>
      </c>
      <c r="P5">
        <f>($B5-$B$451)*($B2-$B$451)</f>
        <v>4752297.7906359602</v>
      </c>
    </row>
    <row r="6" spans="1:24" x14ac:dyDescent="0.2">
      <c r="A6" t="s">
        <v>7</v>
      </c>
      <c r="B6">
        <v>0</v>
      </c>
      <c r="C6">
        <f t="shared" si="2"/>
        <v>-1</v>
      </c>
      <c r="D6">
        <f t="shared" si="3"/>
        <v>0</v>
      </c>
      <c r="E6">
        <f t="shared" si="4"/>
        <v>-1</v>
      </c>
      <c r="F6">
        <f t="shared" si="8"/>
        <v>0</v>
      </c>
      <c r="G6">
        <f t="shared" si="5"/>
        <v>0</v>
      </c>
      <c r="H6">
        <f t="shared" si="9"/>
        <v>1</v>
      </c>
      <c r="I6">
        <f t="shared" si="6"/>
        <v>0</v>
      </c>
      <c r="J6">
        <f t="shared" si="10"/>
        <v>0</v>
      </c>
      <c r="M6">
        <f t="shared" si="1"/>
        <v>4754478.2672506589</v>
      </c>
      <c r="N6">
        <f t="shared" si="7"/>
        <v>4754478.2672506589</v>
      </c>
      <c r="O6">
        <f t="shared" si="11"/>
        <v>4754478.2672506589</v>
      </c>
      <c r="P6">
        <f t="shared" ref="P6:P69" si="12">($B6-$B$451)*($B3-$B$451)</f>
        <v>4754478.2672506589</v>
      </c>
      <c r="Q6">
        <f>($B6-$B$451)*($B2-$B$451)</f>
        <v>4752297.7906359602</v>
      </c>
    </row>
    <row r="7" spans="1:24" x14ac:dyDescent="0.2">
      <c r="A7" t="s">
        <v>8</v>
      </c>
      <c r="B7">
        <v>0</v>
      </c>
      <c r="C7">
        <f t="shared" si="2"/>
        <v>-1</v>
      </c>
      <c r="D7">
        <f t="shared" si="3"/>
        <v>0</v>
      </c>
      <c r="E7">
        <f t="shared" si="4"/>
        <v>-1</v>
      </c>
      <c r="F7">
        <f t="shared" si="8"/>
        <v>0</v>
      </c>
      <c r="G7">
        <f t="shared" si="5"/>
        <v>0</v>
      </c>
      <c r="H7">
        <f t="shared" si="9"/>
        <v>1</v>
      </c>
      <c r="I7">
        <f t="shared" si="6"/>
        <v>0</v>
      </c>
      <c r="J7">
        <f t="shared" si="10"/>
        <v>0</v>
      </c>
      <c r="M7">
        <f t="shared" si="1"/>
        <v>4754478.2672506589</v>
      </c>
      <c r="N7">
        <f t="shared" si="7"/>
        <v>4754478.2672506589</v>
      </c>
      <c r="O7">
        <f t="shared" si="11"/>
        <v>4754478.2672506589</v>
      </c>
      <c r="P7">
        <f t="shared" si="12"/>
        <v>4754478.2672506589</v>
      </c>
      <c r="Q7">
        <f t="shared" ref="Q7:Q70" si="13">($B7-$B$451)*($B3-$B$451)</f>
        <v>4754478.2672506589</v>
      </c>
      <c r="R7">
        <f>($B7-$B$451)*($B2-$B$451)</f>
        <v>4752297.7906359602</v>
      </c>
    </row>
    <row r="8" spans="1:24" x14ac:dyDescent="0.2">
      <c r="A8" t="s">
        <v>9</v>
      </c>
      <c r="B8">
        <v>0</v>
      </c>
      <c r="C8">
        <f t="shared" si="2"/>
        <v>-1</v>
      </c>
      <c r="D8">
        <f t="shared" si="3"/>
        <v>0</v>
      </c>
      <c r="E8">
        <f t="shared" si="4"/>
        <v>-1</v>
      </c>
      <c r="F8">
        <f t="shared" si="8"/>
        <v>0</v>
      </c>
      <c r="G8">
        <f t="shared" si="5"/>
        <v>0</v>
      </c>
      <c r="H8">
        <f t="shared" si="9"/>
        <v>1</v>
      </c>
      <c r="I8">
        <f t="shared" si="6"/>
        <v>0</v>
      </c>
      <c r="J8">
        <f t="shared" si="10"/>
        <v>0</v>
      </c>
      <c r="M8">
        <f t="shared" si="1"/>
        <v>4754478.2672506589</v>
      </c>
      <c r="N8">
        <f t="shared" si="7"/>
        <v>4754478.2672506589</v>
      </c>
      <c r="O8">
        <f t="shared" si="11"/>
        <v>4754478.2672506589</v>
      </c>
      <c r="P8">
        <f t="shared" si="12"/>
        <v>4754478.2672506589</v>
      </c>
      <c r="Q8">
        <f t="shared" si="13"/>
        <v>4754478.2672506589</v>
      </c>
      <c r="R8">
        <f t="shared" ref="R8:R71" si="14">($B8-$B$451)*($B3-$B$451)</f>
        <v>4754478.2672506589</v>
      </c>
    </row>
    <row r="9" spans="1:24" x14ac:dyDescent="0.2">
      <c r="A9" t="s">
        <v>10</v>
      </c>
      <c r="B9">
        <v>0</v>
      </c>
      <c r="C9">
        <f t="shared" si="2"/>
        <v>-1</v>
      </c>
      <c r="D9">
        <f t="shared" si="3"/>
        <v>0</v>
      </c>
      <c r="E9">
        <f t="shared" si="4"/>
        <v>-1</v>
      </c>
      <c r="F9">
        <f t="shared" si="8"/>
        <v>0</v>
      </c>
      <c r="G9">
        <f t="shared" si="5"/>
        <v>0</v>
      </c>
      <c r="H9">
        <f t="shared" si="9"/>
        <v>1</v>
      </c>
      <c r="I9">
        <f t="shared" si="6"/>
        <v>0</v>
      </c>
      <c r="J9">
        <f t="shared" si="10"/>
        <v>0</v>
      </c>
      <c r="M9">
        <f t="shared" si="1"/>
        <v>4754478.2672506589</v>
      </c>
      <c r="N9">
        <f t="shared" si="7"/>
        <v>4754478.2672506589</v>
      </c>
      <c r="O9">
        <f t="shared" si="11"/>
        <v>4754478.2672506589</v>
      </c>
      <c r="P9">
        <f t="shared" si="12"/>
        <v>4754478.2672506589</v>
      </c>
      <c r="Q9">
        <f t="shared" si="13"/>
        <v>4754478.2672506589</v>
      </c>
      <c r="R9">
        <f t="shared" si="14"/>
        <v>4754478.2672506589</v>
      </c>
    </row>
    <row r="10" spans="1:24" x14ac:dyDescent="0.2">
      <c r="A10" t="s">
        <v>11</v>
      </c>
      <c r="B10">
        <v>0</v>
      </c>
      <c r="C10">
        <f t="shared" si="2"/>
        <v>-1</v>
      </c>
      <c r="D10">
        <f t="shared" si="3"/>
        <v>0</v>
      </c>
      <c r="E10">
        <f t="shared" si="4"/>
        <v>-1</v>
      </c>
      <c r="F10">
        <f t="shared" si="8"/>
        <v>0</v>
      </c>
      <c r="G10">
        <f t="shared" si="5"/>
        <v>0</v>
      </c>
      <c r="H10">
        <f t="shared" si="9"/>
        <v>1</v>
      </c>
      <c r="I10">
        <f t="shared" si="6"/>
        <v>0</v>
      </c>
      <c r="J10">
        <f t="shared" si="10"/>
        <v>0</v>
      </c>
      <c r="M10">
        <f t="shared" si="1"/>
        <v>4754478.2672506589</v>
      </c>
      <c r="N10">
        <f t="shared" si="7"/>
        <v>4754478.2672506589</v>
      </c>
      <c r="O10">
        <f t="shared" si="11"/>
        <v>4754478.2672506589</v>
      </c>
      <c r="P10">
        <f t="shared" si="12"/>
        <v>4754478.2672506589</v>
      </c>
      <c r="Q10">
        <f t="shared" si="13"/>
        <v>4754478.2672506589</v>
      </c>
      <c r="R10">
        <f t="shared" si="14"/>
        <v>4754478.2672506589</v>
      </c>
    </row>
    <row r="11" spans="1:24" x14ac:dyDescent="0.2">
      <c r="A11" t="s">
        <v>12</v>
      </c>
      <c r="B11">
        <v>0</v>
      </c>
      <c r="C11">
        <f t="shared" si="2"/>
        <v>-1</v>
      </c>
      <c r="D11">
        <f t="shared" si="3"/>
        <v>0</v>
      </c>
      <c r="E11">
        <f t="shared" si="4"/>
        <v>-1</v>
      </c>
      <c r="F11">
        <f t="shared" si="8"/>
        <v>0</v>
      </c>
      <c r="G11">
        <f t="shared" si="5"/>
        <v>0</v>
      </c>
      <c r="H11">
        <f t="shared" si="9"/>
        <v>1</v>
      </c>
      <c r="I11">
        <f t="shared" si="6"/>
        <v>0</v>
      </c>
      <c r="J11">
        <f t="shared" si="10"/>
        <v>0</v>
      </c>
      <c r="M11">
        <f t="shared" si="1"/>
        <v>4754478.2672506589</v>
      </c>
      <c r="N11">
        <f t="shared" si="7"/>
        <v>4754478.2672506589</v>
      </c>
      <c r="O11">
        <f t="shared" si="11"/>
        <v>4754478.2672506589</v>
      </c>
      <c r="P11">
        <f t="shared" si="12"/>
        <v>4754478.2672506589</v>
      </c>
      <c r="Q11">
        <f t="shared" si="13"/>
        <v>4754478.2672506589</v>
      </c>
      <c r="R11">
        <f t="shared" si="14"/>
        <v>4754478.2672506589</v>
      </c>
    </row>
    <row r="12" spans="1:24" x14ac:dyDescent="0.2">
      <c r="A12" t="s">
        <v>13</v>
      </c>
      <c r="B12">
        <v>0</v>
      </c>
      <c r="C12">
        <f t="shared" si="2"/>
        <v>-1</v>
      </c>
      <c r="D12">
        <f t="shared" si="3"/>
        <v>0</v>
      </c>
      <c r="E12">
        <f t="shared" si="4"/>
        <v>-1</v>
      </c>
      <c r="F12">
        <f t="shared" si="8"/>
        <v>0</v>
      </c>
      <c r="G12">
        <f t="shared" si="5"/>
        <v>0</v>
      </c>
      <c r="H12">
        <f t="shared" si="9"/>
        <v>1</v>
      </c>
      <c r="I12">
        <f t="shared" si="6"/>
        <v>0</v>
      </c>
      <c r="J12">
        <f t="shared" si="10"/>
        <v>0</v>
      </c>
      <c r="M12">
        <f t="shared" si="1"/>
        <v>4754478.2672506589</v>
      </c>
      <c r="N12">
        <f t="shared" si="7"/>
        <v>4754478.2672506589</v>
      </c>
      <c r="O12">
        <f t="shared" si="11"/>
        <v>4754478.2672506589</v>
      </c>
      <c r="P12">
        <f t="shared" si="12"/>
        <v>4754478.2672506589</v>
      </c>
      <c r="Q12">
        <f t="shared" si="13"/>
        <v>4754478.2672506589</v>
      </c>
      <c r="R12">
        <f t="shared" si="14"/>
        <v>4754478.2672506589</v>
      </c>
    </row>
    <row r="13" spans="1:24" x14ac:dyDescent="0.2">
      <c r="A13" t="s">
        <v>14</v>
      </c>
      <c r="B13">
        <v>0</v>
      </c>
      <c r="C13">
        <f t="shared" si="2"/>
        <v>-1</v>
      </c>
      <c r="D13">
        <f t="shared" si="3"/>
        <v>0</v>
      </c>
      <c r="E13">
        <f t="shared" si="4"/>
        <v>-1</v>
      </c>
      <c r="F13">
        <f t="shared" si="8"/>
        <v>0</v>
      </c>
      <c r="G13">
        <f t="shared" si="5"/>
        <v>0</v>
      </c>
      <c r="H13">
        <f t="shared" si="9"/>
        <v>1</v>
      </c>
      <c r="I13">
        <f t="shared" si="6"/>
        <v>0</v>
      </c>
      <c r="J13">
        <f t="shared" si="10"/>
        <v>0</v>
      </c>
      <c r="M13">
        <f t="shared" si="1"/>
        <v>4754478.2672506589</v>
      </c>
      <c r="N13">
        <f t="shared" si="7"/>
        <v>4754478.2672506589</v>
      </c>
      <c r="O13">
        <f t="shared" si="11"/>
        <v>4754478.2672506589</v>
      </c>
      <c r="P13">
        <f t="shared" si="12"/>
        <v>4754478.2672506589</v>
      </c>
      <c r="Q13">
        <f t="shared" si="13"/>
        <v>4754478.2672506589</v>
      </c>
      <c r="R13">
        <f t="shared" si="14"/>
        <v>4754478.2672506589</v>
      </c>
    </row>
    <row r="14" spans="1:24" x14ac:dyDescent="0.2">
      <c r="A14" t="s">
        <v>15</v>
      </c>
      <c r="B14">
        <v>0</v>
      </c>
      <c r="C14">
        <f t="shared" si="2"/>
        <v>-1</v>
      </c>
      <c r="D14">
        <f t="shared" si="3"/>
        <v>0</v>
      </c>
      <c r="E14">
        <f t="shared" si="4"/>
        <v>-1</v>
      </c>
      <c r="F14">
        <f t="shared" si="8"/>
        <v>0</v>
      </c>
      <c r="G14">
        <f t="shared" si="5"/>
        <v>0</v>
      </c>
      <c r="H14">
        <f t="shared" si="9"/>
        <v>1</v>
      </c>
      <c r="I14">
        <f t="shared" si="6"/>
        <v>0</v>
      </c>
      <c r="J14">
        <f t="shared" si="10"/>
        <v>0</v>
      </c>
      <c r="M14">
        <f t="shared" si="1"/>
        <v>4754478.2672506589</v>
      </c>
      <c r="N14">
        <f t="shared" si="7"/>
        <v>4754478.2672506589</v>
      </c>
      <c r="O14">
        <f t="shared" si="11"/>
        <v>4754478.2672506589</v>
      </c>
      <c r="P14">
        <f t="shared" si="12"/>
        <v>4754478.2672506589</v>
      </c>
      <c r="Q14">
        <f t="shared" si="13"/>
        <v>4754478.2672506589</v>
      </c>
      <c r="R14">
        <f t="shared" si="14"/>
        <v>4754478.2672506589</v>
      </c>
    </row>
    <row r="15" spans="1:24" x14ac:dyDescent="0.2">
      <c r="A15" t="s">
        <v>16</v>
      </c>
      <c r="B15">
        <v>0</v>
      </c>
      <c r="C15">
        <f t="shared" si="2"/>
        <v>-1</v>
      </c>
      <c r="D15">
        <f t="shared" si="3"/>
        <v>0</v>
      </c>
      <c r="E15">
        <f t="shared" si="4"/>
        <v>-1</v>
      </c>
      <c r="F15">
        <f t="shared" si="8"/>
        <v>0</v>
      </c>
      <c r="G15">
        <f t="shared" si="5"/>
        <v>0</v>
      </c>
      <c r="H15">
        <f t="shared" si="9"/>
        <v>1</v>
      </c>
      <c r="I15">
        <f t="shared" si="6"/>
        <v>0</v>
      </c>
      <c r="J15">
        <f t="shared" si="10"/>
        <v>0</v>
      </c>
      <c r="M15">
        <f t="shared" si="1"/>
        <v>4754478.2672506589</v>
      </c>
      <c r="N15">
        <f t="shared" si="7"/>
        <v>4754478.2672506589</v>
      </c>
      <c r="O15">
        <f t="shared" si="11"/>
        <v>4754478.2672506589</v>
      </c>
      <c r="P15">
        <f t="shared" si="12"/>
        <v>4754478.2672506589</v>
      </c>
      <c r="Q15">
        <f t="shared" si="13"/>
        <v>4754478.2672506589</v>
      </c>
      <c r="R15">
        <f t="shared" si="14"/>
        <v>4754478.2672506589</v>
      </c>
    </row>
    <row r="16" spans="1:24" x14ac:dyDescent="0.2">
      <c r="A16" t="s">
        <v>17</v>
      </c>
      <c r="B16">
        <v>0</v>
      </c>
      <c r="C16">
        <f t="shared" si="2"/>
        <v>-1</v>
      </c>
      <c r="D16">
        <f t="shared" si="3"/>
        <v>0</v>
      </c>
      <c r="E16">
        <f t="shared" si="4"/>
        <v>-1</v>
      </c>
      <c r="F16">
        <f t="shared" si="8"/>
        <v>0</v>
      </c>
      <c r="G16">
        <f t="shared" si="5"/>
        <v>0</v>
      </c>
      <c r="H16">
        <f t="shared" si="9"/>
        <v>1</v>
      </c>
      <c r="I16">
        <f t="shared" si="6"/>
        <v>0</v>
      </c>
      <c r="J16">
        <f t="shared" si="10"/>
        <v>0</v>
      </c>
      <c r="M16">
        <f t="shared" si="1"/>
        <v>4754478.2672506589</v>
      </c>
      <c r="N16">
        <f t="shared" si="7"/>
        <v>4754478.2672506589</v>
      </c>
      <c r="O16">
        <f t="shared" si="11"/>
        <v>4754478.2672506589</v>
      </c>
      <c r="P16">
        <f t="shared" si="12"/>
        <v>4754478.2672506589</v>
      </c>
      <c r="Q16">
        <f t="shared" si="13"/>
        <v>4754478.2672506589</v>
      </c>
      <c r="R16">
        <f t="shared" si="14"/>
        <v>4754478.2672506589</v>
      </c>
    </row>
    <row r="17" spans="1:18" x14ac:dyDescent="0.2">
      <c r="A17" t="s">
        <v>18</v>
      </c>
      <c r="B17">
        <v>0</v>
      </c>
      <c r="C17">
        <f t="shared" si="2"/>
        <v>-1</v>
      </c>
      <c r="D17">
        <f t="shared" si="3"/>
        <v>0</v>
      </c>
      <c r="E17">
        <f t="shared" si="4"/>
        <v>-1</v>
      </c>
      <c r="F17">
        <f t="shared" si="8"/>
        <v>0</v>
      </c>
      <c r="G17">
        <f t="shared" si="5"/>
        <v>0</v>
      </c>
      <c r="H17">
        <f t="shared" si="9"/>
        <v>1</v>
      </c>
      <c r="I17">
        <f t="shared" si="6"/>
        <v>0</v>
      </c>
      <c r="J17">
        <f t="shared" si="10"/>
        <v>0</v>
      </c>
      <c r="M17">
        <f t="shared" si="1"/>
        <v>4754478.2672506589</v>
      </c>
      <c r="N17">
        <f t="shared" si="7"/>
        <v>4754478.2672506589</v>
      </c>
      <c r="O17">
        <f t="shared" si="11"/>
        <v>4754478.2672506589</v>
      </c>
      <c r="P17">
        <f t="shared" si="12"/>
        <v>4754478.2672506589</v>
      </c>
      <c r="Q17">
        <f t="shared" si="13"/>
        <v>4754478.2672506589</v>
      </c>
      <c r="R17">
        <f t="shared" si="14"/>
        <v>4754478.2672506589</v>
      </c>
    </row>
    <row r="18" spans="1:18" x14ac:dyDescent="0.2">
      <c r="A18" t="s">
        <v>19</v>
      </c>
      <c r="B18">
        <v>0</v>
      </c>
      <c r="C18">
        <f t="shared" si="2"/>
        <v>-1</v>
      </c>
      <c r="D18">
        <f t="shared" si="3"/>
        <v>0</v>
      </c>
      <c r="E18">
        <f t="shared" si="4"/>
        <v>-1</v>
      </c>
      <c r="F18">
        <f t="shared" si="8"/>
        <v>0</v>
      </c>
      <c r="G18">
        <f t="shared" si="5"/>
        <v>0</v>
      </c>
      <c r="H18">
        <f t="shared" si="9"/>
        <v>1</v>
      </c>
      <c r="I18">
        <f t="shared" si="6"/>
        <v>0</v>
      </c>
      <c r="J18">
        <f t="shared" si="10"/>
        <v>0</v>
      </c>
      <c r="M18">
        <f t="shared" si="1"/>
        <v>4754478.2672506589</v>
      </c>
      <c r="N18">
        <f t="shared" si="7"/>
        <v>4754478.2672506589</v>
      </c>
      <c r="O18">
        <f t="shared" si="11"/>
        <v>4754478.2672506589</v>
      </c>
      <c r="P18">
        <f t="shared" si="12"/>
        <v>4754478.2672506589</v>
      </c>
      <c r="Q18">
        <f t="shared" si="13"/>
        <v>4754478.2672506589</v>
      </c>
      <c r="R18">
        <f t="shared" si="14"/>
        <v>4754478.2672506589</v>
      </c>
    </row>
    <row r="19" spans="1:18" x14ac:dyDescent="0.2">
      <c r="A19" t="s">
        <v>20</v>
      </c>
      <c r="B19">
        <v>0</v>
      </c>
      <c r="C19">
        <f t="shared" si="2"/>
        <v>-1</v>
      </c>
      <c r="D19">
        <f t="shared" si="3"/>
        <v>0</v>
      </c>
      <c r="E19">
        <f t="shared" si="4"/>
        <v>-1</v>
      </c>
      <c r="F19">
        <f t="shared" si="8"/>
        <v>0</v>
      </c>
      <c r="G19">
        <f t="shared" si="5"/>
        <v>0</v>
      </c>
      <c r="H19">
        <f t="shared" si="9"/>
        <v>1</v>
      </c>
      <c r="I19">
        <f t="shared" si="6"/>
        <v>0</v>
      </c>
      <c r="J19">
        <f t="shared" si="10"/>
        <v>0</v>
      </c>
      <c r="M19">
        <f t="shared" si="1"/>
        <v>4754478.2672506589</v>
      </c>
      <c r="N19">
        <f t="shared" si="7"/>
        <v>4754478.2672506589</v>
      </c>
      <c r="O19">
        <f t="shared" si="11"/>
        <v>4754478.2672506589</v>
      </c>
      <c r="P19">
        <f t="shared" si="12"/>
        <v>4754478.2672506589</v>
      </c>
      <c r="Q19">
        <f t="shared" si="13"/>
        <v>4754478.2672506589</v>
      </c>
      <c r="R19">
        <f t="shared" si="14"/>
        <v>4754478.2672506589</v>
      </c>
    </row>
    <row r="20" spans="1:18" x14ac:dyDescent="0.2">
      <c r="A20" t="s">
        <v>21</v>
      </c>
      <c r="B20">
        <v>0</v>
      </c>
      <c r="C20">
        <f t="shared" si="2"/>
        <v>-1</v>
      </c>
      <c r="D20">
        <f t="shared" si="3"/>
        <v>0</v>
      </c>
      <c r="E20">
        <f t="shared" si="4"/>
        <v>-1</v>
      </c>
      <c r="F20">
        <f t="shared" si="8"/>
        <v>0</v>
      </c>
      <c r="G20">
        <f t="shared" si="5"/>
        <v>0</v>
      </c>
      <c r="H20">
        <f t="shared" si="9"/>
        <v>1</v>
      </c>
      <c r="I20">
        <f t="shared" si="6"/>
        <v>0</v>
      </c>
      <c r="J20">
        <f t="shared" si="10"/>
        <v>0</v>
      </c>
      <c r="M20">
        <f t="shared" si="1"/>
        <v>4754478.2672506589</v>
      </c>
      <c r="N20">
        <f t="shared" si="7"/>
        <v>4754478.2672506589</v>
      </c>
      <c r="O20">
        <f t="shared" si="11"/>
        <v>4754478.2672506589</v>
      </c>
      <c r="P20">
        <f t="shared" si="12"/>
        <v>4754478.2672506589</v>
      </c>
      <c r="Q20">
        <f t="shared" si="13"/>
        <v>4754478.2672506589</v>
      </c>
      <c r="R20">
        <f t="shared" si="14"/>
        <v>4754478.2672506589</v>
      </c>
    </row>
    <row r="21" spans="1:18" x14ac:dyDescent="0.2">
      <c r="A21" t="s">
        <v>22</v>
      </c>
      <c r="B21">
        <v>0</v>
      </c>
      <c r="C21">
        <f t="shared" si="2"/>
        <v>-1</v>
      </c>
      <c r="D21">
        <f t="shared" si="3"/>
        <v>0</v>
      </c>
      <c r="E21">
        <f t="shared" si="4"/>
        <v>-1</v>
      </c>
      <c r="F21">
        <f t="shared" si="8"/>
        <v>0</v>
      </c>
      <c r="G21">
        <f t="shared" si="5"/>
        <v>0</v>
      </c>
      <c r="H21">
        <f t="shared" si="9"/>
        <v>1</v>
      </c>
      <c r="I21">
        <f t="shared" si="6"/>
        <v>0</v>
      </c>
      <c r="J21">
        <f t="shared" si="10"/>
        <v>0</v>
      </c>
      <c r="M21">
        <f t="shared" si="1"/>
        <v>4754478.2672506589</v>
      </c>
      <c r="N21">
        <f t="shared" si="7"/>
        <v>4754478.2672506589</v>
      </c>
      <c r="O21">
        <f t="shared" si="11"/>
        <v>4754478.2672506589</v>
      </c>
      <c r="P21">
        <f t="shared" si="12"/>
        <v>4754478.2672506589</v>
      </c>
      <c r="Q21">
        <f t="shared" si="13"/>
        <v>4754478.2672506589</v>
      </c>
      <c r="R21">
        <f t="shared" si="14"/>
        <v>4754478.2672506589</v>
      </c>
    </row>
    <row r="22" spans="1:18" x14ac:dyDescent="0.2">
      <c r="A22" t="s">
        <v>23</v>
      </c>
      <c r="B22">
        <v>0</v>
      </c>
      <c r="C22">
        <f t="shared" si="2"/>
        <v>-1</v>
      </c>
      <c r="D22">
        <f t="shared" si="3"/>
        <v>0</v>
      </c>
      <c r="E22">
        <f t="shared" si="4"/>
        <v>-1</v>
      </c>
      <c r="F22">
        <f t="shared" si="8"/>
        <v>0</v>
      </c>
      <c r="G22">
        <f t="shared" si="5"/>
        <v>0</v>
      </c>
      <c r="H22">
        <f t="shared" si="9"/>
        <v>1</v>
      </c>
      <c r="I22">
        <f t="shared" si="6"/>
        <v>0</v>
      </c>
      <c r="J22">
        <f t="shared" si="10"/>
        <v>0</v>
      </c>
      <c r="M22">
        <f t="shared" si="1"/>
        <v>4754478.2672506589</v>
      </c>
      <c r="N22">
        <f t="shared" si="7"/>
        <v>4754478.2672506589</v>
      </c>
      <c r="O22">
        <f t="shared" si="11"/>
        <v>4754478.2672506589</v>
      </c>
      <c r="P22">
        <f t="shared" si="12"/>
        <v>4754478.2672506589</v>
      </c>
      <c r="Q22">
        <f t="shared" si="13"/>
        <v>4754478.2672506589</v>
      </c>
      <c r="R22">
        <f t="shared" si="14"/>
        <v>4754478.2672506589</v>
      </c>
    </row>
    <row r="23" spans="1:18" x14ac:dyDescent="0.2">
      <c r="A23" t="s">
        <v>24</v>
      </c>
      <c r="B23">
        <v>0</v>
      </c>
      <c r="C23">
        <f t="shared" si="2"/>
        <v>-1</v>
      </c>
      <c r="D23">
        <f t="shared" si="3"/>
        <v>0</v>
      </c>
      <c r="E23">
        <f t="shared" si="4"/>
        <v>-1</v>
      </c>
      <c r="F23">
        <f t="shared" si="8"/>
        <v>0</v>
      </c>
      <c r="G23">
        <f t="shared" si="5"/>
        <v>0</v>
      </c>
      <c r="H23">
        <f t="shared" si="9"/>
        <v>1</v>
      </c>
      <c r="I23">
        <f t="shared" si="6"/>
        <v>0</v>
      </c>
      <c r="J23">
        <f t="shared" si="10"/>
        <v>0</v>
      </c>
      <c r="M23">
        <f t="shared" si="1"/>
        <v>4754478.2672506589</v>
      </c>
      <c r="N23">
        <f t="shared" si="7"/>
        <v>4754478.2672506589</v>
      </c>
      <c r="O23">
        <f t="shared" si="11"/>
        <v>4754478.2672506589</v>
      </c>
      <c r="P23">
        <f t="shared" si="12"/>
        <v>4754478.2672506589</v>
      </c>
      <c r="Q23">
        <f t="shared" si="13"/>
        <v>4754478.2672506589</v>
      </c>
      <c r="R23">
        <f t="shared" si="14"/>
        <v>4754478.2672506589</v>
      </c>
    </row>
    <row r="24" spans="1:18" x14ac:dyDescent="0.2">
      <c r="A24" t="s">
        <v>25</v>
      </c>
      <c r="B24">
        <v>0</v>
      </c>
      <c r="C24">
        <f t="shared" si="2"/>
        <v>-1</v>
      </c>
      <c r="D24">
        <f t="shared" si="3"/>
        <v>0</v>
      </c>
      <c r="E24">
        <f t="shared" si="4"/>
        <v>-1</v>
      </c>
      <c r="F24">
        <f t="shared" si="8"/>
        <v>0</v>
      </c>
      <c r="G24">
        <f t="shared" si="5"/>
        <v>0</v>
      </c>
      <c r="H24">
        <f t="shared" si="9"/>
        <v>1</v>
      </c>
      <c r="I24">
        <f t="shared" si="6"/>
        <v>0</v>
      </c>
      <c r="J24">
        <f t="shared" si="10"/>
        <v>0</v>
      </c>
      <c r="M24">
        <f t="shared" si="1"/>
        <v>4754478.2672506589</v>
      </c>
      <c r="N24">
        <f t="shared" si="7"/>
        <v>4754478.2672506589</v>
      </c>
      <c r="O24">
        <f t="shared" si="11"/>
        <v>4754478.2672506589</v>
      </c>
      <c r="P24">
        <f t="shared" si="12"/>
        <v>4754478.2672506589</v>
      </c>
      <c r="Q24">
        <f t="shared" si="13"/>
        <v>4754478.2672506589</v>
      </c>
      <c r="R24">
        <f t="shared" si="14"/>
        <v>4754478.2672506589</v>
      </c>
    </row>
    <row r="25" spans="1:18" x14ac:dyDescent="0.2">
      <c r="A25" t="s">
        <v>26</v>
      </c>
      <c r="B25">
        <v>0</v>
      </c>
      <c r="C25">
        <f t="shared" si="2"/>
        <v>-1</v>
      </c>
      <c r="D25">
        <f t="shared" si="3"/>
        <v>0</v>
      </c>
      <c r="E25">
        <f t="shared" si="4"/>
        <v>-1</v>
      </c>
      <c r="F25">
        <f t="shared" si="8"/>
        <v>0</v>
      </c>
      <c r="G25">
        <f t="shared" si="5"/>
        <v>0</v>
      </c>
      <c r="H25">
        <f t="shared" si="9"/>
        <v>1</v>
      </c>
      <c r="I25">
        <f t="shared" si="6"/>
        <v>0</v>
      </c>
      <c r="J25">
        <f t="shared" si="10"/>
        <v>0</v>
      </c>
      <c r="M25">
        <f t="shared" si="1"/>
        <v>4754478.2672506589</v>
      </c>
      <c r="N25">
        <f t="shared" si="7"/>
        <v>4754478.2672506589</v>
      </c>
      <c r="O25">
        <f t="shared" si="11"/>
        <v>4754478.2672506589</v>
      </c>
      <c r="P25">
        <f t="shared" si="12"/>
        <v>4754478.2672506589</v>
      </c>
      <c r="Q25">
        <f t="shared" si="13"/>
        <v>4754478.2672506589</v>
      </c>
      <c r="R25">
        <f t="shared" si="14"/>
        <v>4754478.2672506589</v>
      </c>
    </row>
    <row r="26" spans="1:18" x14ac:dyDescent="0.2">
      <c r="A26" t="s">
        <v>27</v>
      </c>
      <c r="B26">
        <v>0</v>
      </c>
      <c r="C26">
        <f t="shared" si="2"/>
        <v>-1</v>
      </c>
      <c r="D26">
        <f t="shared" si="3"/>
        <v>0</v>
      </c>
      <c r="E26">
        <f t="shared" si="4"/>
        <v>-1</v>
      </c>
      <c r="F26">
        <f t="shared" si="8"/>
        <v>0</v>
      </c>
      <c r="G26">
        <f t="shared" si="5"/>
        <v>0</v>
      </c>
      <c r="H26">
        <f t="shared" si="9"/>
        <v>1</v>
      </c>
      <c r="I26">
        <f t="shared" si="6"/>
        <v>0</v>
      </c>
      <c r="J26">
        <f t="shared" si="10"/>
        <v>0</v>
      </c>
      <c r="M26">
        <f t="shared" si="1"/>
        <v>4754478.2672506589</v>
      </c>
      <c r="N26">
        <f t="shared" si="7"/>
        <v>4754478.2672506589</v>
      </c>
      <c r="O26">
        <f t="shared" si="11"/>
        <v>4754478.2672506589</v>
      </c>
      <c r="P26">
        <f t="shared" si="12"/>
        <v>4754478.2672506589</v>
      </c>
      <c r="Q26">
        <f t="shared" si="13"/>
        <v>4754478.2672506589</v>
      </c>
      <c r="R26">
        <f t="shared" si="14"/>
        <v>4754478.2672506589</v>
      </c>
    </row>
    <row r="27" spans="1:18" x14ac:dyDescent="0.2">
      <c r="A27" t="s">
        <v>28</v>
      </c>
      <c r="B27">
        <v>0</v>
      </c>
      <c r="C27">
        <f t="shared" si="2"/>
        <v>-1</v>
      </c>
      <c r="D27">
        <f t="shared" si="3"/>
        <v>0</v>
      </c>
      <c r="E27">
        <f t="shared" si="4"/>
        <v>-1</v>
      </c>
      <c r="F27">
        <f t="shared" si="8"/>
        <v>0</v>
      </c>
      <c r="G27">
        <f t="shared" si="5"/>
        <v>0</v>
      </c>
      <c r="H27">
        <f t="shared" si="9"/>
        <v>1</v>
      </c>
      <c r="I27">
        <f t="shared" si="6"/>
        <v>0</v>
      </c>
      <c r="J27">
        <f t="shared" si="10"/>
        <v>0</v>
      </c>
      <c r="M27">
        <f t="shared" si="1"/>
        <v>4754478.2672506589</v>
      </c>
      <c r="N27">
        <f t="shared" si="7"/>
        <v>4754478.2672506589</v>
      </c>
      <c r="O27">
        <f t="shared" si="11"/>
        <v>4754478.2672506589</v>
      </c>
      <c r="P27">
        <f t="shared" si="12"/>
        <v>4754478.2672506589</v>
      </c>
      <c r="Q27">
        <f t="shared" si="13"/>
        <v>4754478.2672506589</v>
      </c>
      <c r="R27">
        <f t="shared" si="14"/>
        <v>4754478.2672506589</v>
      </c>
    </row>
    <row r="28" spans="1:18" x14ac:dyDescent="0.2">
      <c r="A28" t="s">
        <v>29</v>
      </c>
      <c r="B28">
        <v>1</v>
      </c>
      <c r="C28">
        <f t="shared" si="2"/>
        <v>0</v>
      </c>
      <c r="D28">
        <f t="shared" si="3"/>
        <v>1</v>
      </c>
      <c r="E28">
        <f t="shared" si="4"/>
        <v>0</v>
      </c>
      <c r="F28">
        <f t="shared" si="8"/>
        <v>1</v>
      </c>
      <c r="G28">
        <f t="shared" si="5"/>
        <v>1</v>
      </c>
      <c r="H28">
        <f t="shared" si="9"/>
        <v>1</v>
      </c>
      <c r="I28">
        <f t="shared" si="6"/>
        <v>0</v>
      </c>
      <c r="J28">
        <f t="shared" si="10"/>
        <v>1</v>
      </c>
      <c r="M28">
        <f t="shared" si="1"/>
        <v>4750118.3140212605</v>
      </c>
      <c r="N28">
        <f t="shared" si="7"/>
        <v>4752297.7906359602</v>
      </c>
      <c r="O28">
        <f t="shared" si="11"/>
        <v>4752297.7906359602</v>
      </c>
      <c r="P28">
        <f t="shared" si="12"/>
        <v>4752297.7906359602</v>
      </c>
      <c r="Q28">
        <f t="shared" si="13"/>
        <v>4752297.7906359602</v>
      </c>
      <c r="R28">
        <f t="shared" si="14"/>
        <v>4752297.7906359602</v>
      </c>
    </row>
    <row r="29" spans="1:18" x14ac:dyDescent="0.2">
      <c r="A29" t="s">
        <v>31</v>
      </c>
      <c r="B29">
        <v>6</v>
      </c>
      <c r="C29">
        <f t="shared" si="2"/>
        <v>5</v>
      </c>
      <c r="D29">
        <f t="shared" si="3"/>
        <v>6</v>
      </c>
      <c r="E29">
        <f t="shared" si="4"/>
        <v>5</v>
      </c>
      <c r="F29">
        <f t="shared" si="8"/>
        <v>6</v>
      </c>
      <c r="G29">
        <f t="shared" si="5"/>
        <v>5</v>
      </c>
      <c r="H29">
        <f t="shared" si="9"/>
        <v>6</v>
      </c>
      <c r="I29">
        <f t="shared" si="6"/>
        <v>5</v>
      </c>
      <c r="J29">
        <f t="shared" si="10"/>
        <v>4</v>
      </c>
      <c r="M29">
        <f t="shared" si="1"/>
        <v>4728348.5478742672</v>
      </c>
      <c r="N29">
        <f t="shared" si="7"/>
        <v>4739220.9309477638</v>
      </c>
      <c r="O29">
        <f t="shared" si="11"/>
        <v>4741395.4075624635</v>
      </c>
      <c r="P29">
        <f t="shared" si="12"/>
        <v>4741395.4075624635</v>
      </c>
      <c r="Q29">
        <f t="shared" si="13"/>
        <v>4741395.4075624635</v>
      </c>
      <c r="R29">
        <f t="shared" si="14"/>
        <v>4741395.4075624635</v>
      </c>
    </row>
    <row r="30" spans="1:18" x14ac:dyDescent="0.2">
      <c r="A30" t="s">
        <v>32</v>
      </c>
      <c r="B30">
        <v>5</v>
      </c>
      <c r="C30">
        <f t="shared" si="2"/>
        <v>4</v>
      </c>
      <c r="D30">
        <f t="shared" si="3"/>
        <v>5</v>
      </c>
      <c r="E30">
        <f t="shared" si="4"/>
        <v>4</v>
      </c>
      <c r="F30">
        <f t="shared" si="8"/>
        <v>5</v>
      </c>
      <c r="G30">
        <f t="shared" si="5"/>
        <v>-1</v>
      </c>
      <c r="H30">
        <f>IF(OR(B30=0,B29=0),1,B30/B29)</f>
        <v>0.83333333333333337</v>
      </c>
      <c r="I30">
        <f t="shared" si="6"/>
        <v>-0.16666666666666663</v>
      </c>
      <c r="J30">
        <f t="shared" si="10"/>
        <v>-6</v>
      </c>
      <c r="M30">
        <f t="shared" si="1"/>
        <v>4732698.5011036657</v>
      </c>
      <c r="N30">
        <f t="shared" si="7"/>
        <v>4730523.0244889669</v>
      </c>
      <c r="O30">
        <f t="shared" si="11"/>
        <v>4741400.4075624635</v>
      </c>
      <c r="P30">
        <f t="shared" si="12"/>
        <v>4743575.8841771623</v>
      </c>
      <c r="Q30">
        <f t="shared" si="13"/>
        <v>4743575.8841771623</v>
      </c>
      <c r="R30">
        <f t="shared" si="14"/>
        <v>4743575.8841771623</v>
      </c>
    </row>
    <row r="31" spans="1:18" x14ac:dyDescent="0.2">
      <c r="A31" t="s">
        <v>33</v>
      </c>
      <c r="B31">
        <v>10</v>
      </c>
      <c r="C31">
        <f t="shared" si="2"/>
        <v>9</v>
      </c>
      <c r="D31">
        <f t="shared" si="3"/>
        <v>10</v>
      </c>
      <c r="E31">
        <f t="shared" si="4"/>
        <v>9</v>
      </c>
      <c r="F31">
        <f t="shared" si="8"/>
        <v>10</v>
      </c>
      <c r="G31">
        <f t="shared" si="5"/>
        <v>5</v>
      </c>
      <c r="H31">
        <f t="shared" si="9"/>
        <v>2</v>
      </c>
      <c r="I31">
        <f t="shared" si="6"/>
        <v>1</v>
      </c>
      <c r="J31">
        <f t="shared" si="10"/>
        <v>6</v>
      </c>
      <c r="M31">
        <f t="shared" si="1"/>
        <v>4710968.7349566724</v>
      </c>
      <c r="N31">
        <f t="shared" si="7"/>
        <v>4721821.118030169</v>
      </c>
      <c r="O31">
        <f t="shared" si="11"/>
        <v>4719650.6414154703</v>
      </c>
      <c r="P31">
        <f t="shared" si="12"/>
        <v>4730503.0244889669</v>
      </c>
      <c r="Q31">
        <f t="shared" si="13"/>
        <v>4732673.5011036657</v>
      </c>
      <c r="R31">
        <f t="shared" si="14"/>
        <v>4732673.5011036657</v>
      </c>
    </row>
    <row r="32" spans="1:18" x14ac:dyDescent="0.2">
      <c r="A32" t="s">
        <v>34</v>
      </c>
      <c r="B32">
        <v>27</v>
      </c>
      <c r="C32">
        <f t="shared" si="2"/>
        <v>26</v>
      </c>
      <c r="D32">
        <f t="shared" si="3"/>
        <v>27</v>
      </c>
      <c r="E32">
        <f t="shared" si="4"/>
        <v>26</v>
      </c>
      <c r="F32">
        <f t="shared" si="8"/>
        <v>27</v>
      </c>
      <c r="G32">
        <f t="shared" si="5"/>
        <v>17</v>
      </c>
      <c r="H32">
        <f t="shared" si="9"/>
        <v>2.7</v>
      </c>
      <c r="I32">
        <f t="shared" si="6"/>
        <v>1.7000000000000002</v>
      </c>
      <c r="J32">
        <f t="shared" si="10"/>
        <v>12</v>
      </c>
      <c r="M32">
        <f t="shared" si="1"/>
        <v>4637461.5300568957</v>
      </c>
      <c r="N32">
        <f t="shared" si="7"/>
        <v>4674070.6325067841</v>
      </c>
      <c r="O32">
        <f t="shared" si="11"/>
        <v>4684838.0155802807</v>
      </c>
      <c r="P32">
        <f t="shared" si="12"/>
        <v>4682684.538965581</v>
      </c>
      <c r="Q32">
        <f t="shared" si="13"/>
        <v>4693451.9220390776</v>
      </c>
      <c r="R32">
        <f t="shared" si="14"/>
        <v>4695605.3986537773</v>
      </c>
    </row>
    <row r="33" spans="1:18" x14ac:dyDescent="0.2">
      <c r="A33" t="s">
        <v>35</v>
      </c>
      <c r="B33">
        <v>59</v>
      </c>
      <c r="C33">
        <f t="shared" si="2"/>
        <v>58</v>
      </c>
      <c r="D33">
        <f t="shared" si="3"/>
        <v>59</v>
      </c>
      <c r="E33">
        <f t="shared" si="4"/>
        <v>58</v>
      </c>
      <c r="F33">
        <f t="shared" si="8"/>
        <v>59</v>
      </c>
      <c r="G33">
        <f t="shared" si="5"/>
        <v>32</v>
      </c>
      <c r="H33">
        <f t="shared" si="9"/>
        <v>2.1851851851851851</v>
      </c>
      <c r="I33">
        <f t="shared" si="6"/>
        <v>1.1851851851851851</v>
      </c>
      <c r="J33">
        <f t="shared" si="10"/>
        <v>15</v>
      </c>
      <c r="M33">
        <f t="shared" si="1"/>
        <v>4500663.0267161382</v>
      </c>
      <c r="N33">
        <f t="shared" si="7"/>
        <v>4568550.2783865165</v>
      </c>
      <c r="O33">
        <f t="shared" si="11"/>
        <v>4604615.3808364049</v>
      </c>
      <c r="P33">
        <f t="shared" si="12"/>
        <v>4615222.7639099015</v>
      </c>
      <c r="Q33">
        <f t="shared" si="13"/>
        <v>4613101.2872952027</v>
      </c>
      <c r="R33">
        <f t="shared" si="14"/>
        <v>4623708.6703686994</v>
      </c>
    </row>
    <row r="34" spans="1:18" x14ac:dyDescent="0.2">
      <c r="A34" t="s">
        <v>36</v>
      </c>
      <c r="B34">
        <v>60</v>
      </c>
      <c r="C34">
        <f t="shared" si="2"/>
        <v>59</v>
      </c>
      <c r="D34">
        <f t="shared" si="3"/>
        <v>60</v>
      </c>
      <c r="E34">
        <f t="shared" si="4"/>
        <v>59</v>
      </c>
      <c r="F34">
        <f t="shared" si="8"/>
        <v>60</v>
      </c>
      <c r="G34">
        <f t="shared" si="5"/>
        <v>1</v>
      </c>
      <c r="H34">
        <f t="shared" si="9"/>
        <v>1.0169491525423728</v>
      </c>
      <c r="I34">
        <f t="shared" si="6"/>
        <v>1.6949152542372836E-2</v>
      </c>
      <c r="J34">
        <f t="shared" si="10"/>
        <v>-31</v>
      </c>
      <c r="M34">
        <f t="shared" si="1"/>
        <v>4496421.0734867398</v>
      </c>
      <c r="N34">
        <f t="shared" si="7"/>
        <v>4498541.5501014385</v>
      </c>
      <c r="O34">
        <f t="shared" si="11"/>
        <v>4566396.8017718177</v>
      </c>
      <c r="P34">
        <f t="shared" si="12"/>
        <v>4602444.9042217061</v>
      </c>
      <c r="Q34">
        <f t="shared" si="13"/>
        <v>4613047.2872952027</v>
      </c>
      <c r="R34">
        <f t="shared" si="14"/>
        <v>4610926.810680503</v>
      </c>
    </row>
    <row r="35" spans="1:18" x14ac:dyDescent="0.2">
      <c r="A35" t="s">
        <v>37</v>
      </c>
      <c r="B35">
        <v>31</v>
      </c>
      <c r="C35">
        <f t="shared" si="2"/>
        <v>30</v>
      </c>
      <c r="D35">
        <f t="shared" si="3"/>
        <v>31</v>
      </c>
      <c r="E35">
        <f t="shared" si="4"/>
        <v>30</v>
      </c>
      <c r="F35">
        <f t="shared" si="8"/>
        <v>31</v>
      </c>
      <c r="G35">
        <f t="shared" si="5"/>
        <v>-29</v>
      </c>
      <c r="H35">
        <f t="shared" si="9"/>
        <v>0.51666666666666672</v>
      </c>
      <c r="I35">
        <f t="shared" si="6"/>
        <v>-0.48333333333333328</v>
      </c>
      <c r="J35">
        <f t="shared" si="10"/>
        <v>-30</v>
      </c>
      <c r="M35">
        <f t="shared" si="1"/>
        <v>4620249.7171393009</v>
      </c>
      <c r="N35">
        <f t="shared" si="7"/>
        <v>4557914.8953130199</v>
      </c>
      <c r="O35">
        <f t="shared" si="11"/>
        <v>4560064.3719277196</v>
      </c>
      <c r="P35">
        <f t="shared" si="12"/>
        <v>4628847.6235980978</v>
      </c>
      <c r="Q35">
        <f t="shared" si="13"/>
        <v>4665388.7260479862</v>
      </c>
      <c r="R35">
        <f t="shared" si="14"/>
        <v>4676136.1091214828</v>
      </c>
    </row>
    <row r="36" spans="1:18" x14ac:dyDescent="0.2">
      <c r="A36" t="s">
        <v>38</v>
      </c>
      <c r="B36">
        <v>39</v>
      </c>
      <c r="C36">
        <f t="shared" si="2"/>
        <v>38</v>
      </c>
      <c r="D36">
        <f t="shared" si="3"/>
        <v>39</v>
      </c>
      <c r="E36">
        <f t="shared" si="4"/>
        <v>38</v>
      </c>
      <c r="F36">
        <f t="shared" si="8"/>
        <v>39</v>
      </c>
      <c r="G36">
        <f t="shared" si="5"/>
        <v>8</v>
      </c>
      <c r="H36">
        <f t="shared" si="9"/>
        <v>1.2580645161290323</v>
      </c>
      <c r="I36">
        <f t="shared" si="6"/>
        <v>0.25806451612903225</v>
      </c>
      <c r="J36">
        <f t="shared" si="10"/>
        <v>37</v>
      </c>
      <c r="M36">
        <f t="shared" si="1"/>
        <v>4585922.0913041113</v>
      </c>
      <c r="N36">
        <f t="shared" si="7"/>
        <v>4603053.9042217061</v>
      </c>
      <c r="O36">
        <f t="shared" si="11"/>
        <v>4540951.0823954251</v>
      </c>
      <c r="P36">
        <f t="shared" si="12"/>
        <v>4543092.5590101248</v>
      </c>
      <c r="Q36">
        <f t="shared" si="13"/>
        <v>4611619.810680503</v>
      </c>
      <c r="R36">
        <f t="shared" si="14"/>
        <v>4648024.9131303923</v>
      </c>
    </row>
    <row r="37" spans="1:18" x14ac:dyDescent="0.2">
      <c r="A37" t="s">
        <v>39</v>
      </c>
      <c r="B37">
        <v>28</v>
      </c>
      <c r="C37">
        <f t="shared" si="2"/>
        <v>27</v>
      </c>
      <c r="D37">
        <f t="shared" si="3"/>
        <v>28</v>
      </c>
      <c r="E37">
        <f t="shared" si="4"/>
        <v>27</v>
      </c>
      <c r="F37">
        <f t="shared" si="8"/>
        <v>28</v>
      </c>
      <c r="G37">
        <f t="shared" si="5"/>
        <v>-11</v>
      </c>
      <c r="H37">
        <f t="shared" si="9"/>
        <v>0.71794871794871795</v>
      </c>
      <c r="I37">
        <f t="shared" si="6"/>
        <v>-0.28205128205128205</v>
      </c>
      <c r="J37">
        <f t="shared" si="10"/>
        <v>-19</v>
      </c>
      <c r="M37">
        <f t="shared" si="1"/>
        <v>4633155.5768274963</v>
      </c>
      <c r="N37">
        <f t="shared" si="7"/>
        <v>4609478.3340658043</v>
      </c>
      <c r="O37">
        <f t="shared" si="11"/>
        <v>4626698.1469833981</v>
      </c>
      <c r="P37">
        <f t="shared" si="12"/>
        <v>4564276.325157118</v>
      </c>
      <c r="Q37">
        <f t="shared" si="13"/>
        <v>4566428.8017718177</v>
      </c>
      <c r="R37">
        <f t="shared" si="14"/>
        <v>4635308.053442196</v>
      </c>
    </row>
    <row r="38" spans="1:18" x14ac:dyDescent="0.2">
      <c r="A38" t="s">
        <v>40</v>
      </c>
      <c r="B38">
        <v>47</v>
      </c>
      <c r="C38">
        <f t="shared" si="2"/>
        <v>46</v>
      </c>
      <c r="D38">
        <f t="shared" si="3"/>
        <v>47</v>
      </c>
      <c r="E38">
        <f t="shared" si="4"/>
        <v>46</v>
      </c>
      <c r="F38">
        <f t="shared" si="8"/>
        <v>47</v>
      </c>
      <c r="G38">
        <f t="shared" si="5"/>
        <v>19</v>
      </c>
      <c r="H38">
        <f t="shared" si="9"/>
        <v>1.6785714285714286</v>
      </c>
      <c r="I38">
        <f t="shared" si="6"/>
        <v>0.6785714285714286</v>
      </c>
      <c r="J38">
        <f t="shared" si="10"/>
        <v>30</v>
      </c>
      <c r="M38">
        <f t="shared" si="1"/>
        <v>4551722.4654689217</v>
      </c>
      <c r="N38">
        <f t="shared" si="7"/>
        <v>4592258.5211482095</v>
      </c>
      <c r="O38">
        <f t="shared" si="11"/>
        <v>4568790.2783865165</v>
      </c>
      <c r="P38">
        <f t="shared" si="12"/>
        <v>4585858.0913041113</v>
      </c>
      <c r="Q38">
        <f t="shared" si="13"/>
        <v>4523987.2694778303</v>
      </c>
      <c r="R38">
        <f t="shared" si="14"/>
        <v>4526120.74609253</v>
      </c>
    </row>
    <row r="39" spans="1:18" x14ac:dyDescent="0.2">
      <c r="A39" t="s">
        <v>41</v>
      </c>
      <c r="B39">
        <v>0</v>
      </c>
      <c r="C39">
        <f t="shared" si="2"/>
        <v>-1</v>
      </c>
      <c r="D39">
        <f t="shared" si="3"/>
        <v>0</v>
      </c>
      <c r="E39">
        <f t="shared" si="4"/>
        <v>-1</v>
      </c>
      <c r="F39">
        <f t="shared" si="8"/>
        <v>0</v>
      </c>
      <c r="G39">
        <f t="shared" si="5"/>
        <v>-47</v>
      </c>
      <c r="H39">
        <f t="shared" si="9"/>
        <v>1</v>
      </c>
      <c r="I39">
        <f t="shared" si="6"/>
        <v>0</v>
      </c>
      <c r="J39">
        <f t="shared" si="10"/>
        <v>-66</v>
      </c>
      <c r="M39">
        <f t="shared" si="1"/>
        <v>4754478.2672506589</v>
      </c>
      <c r="N39">
        <f t="shared" si="7"/>
        <v>4651995.8663597908</v>
      </c>
      <c r="O39">
        <f t="shared" si="11"/>
        <v>4693424.9220390776</v>
      </c>
      <c r="P39">
        <f t="shared" si="12"/>
        <v>4669439.6792773856</v>
      </c>
      <c r="Q39">
        <f t="shared" si="13"/>
        <v>4686883.4921949795</v>
      </c>
      <c r="R39">
        <f t="shared" si="14"/>
        <v>4623649.6703686994</v>
      </c>
    </row>
    <row r="40" spans="1:18" x14ac:dyDescent="0.2">
      <c r="A40" t="s">
        <v>42</v>
      </c>
      <c r="B40">
        <v>245</v>
      </c>
      <c r="C40">
        <f t="shared" si="2"/>
        <v>244</v>
      </c>
      <c r="D40">
        <f t="shared" si="3"/>
        <v>245</v>
      </c>
      <c r="E40">
        <f t="shared" si="4"/>
        <v>244</v>
      </c>
      <c r="F40">
        <f t="shared" si="8"/>
        <v>245</v>
      </c>
      <c r="G40">
        <f t="shared" si="5"/>
        <v>245</v>
      </c>
      <c r="H40">
        <f t="shared" si="9"/>
        <v>1</v>
      </c>
      <c r="I40">
        <f t="shared" si="6"/>
        <v>0</v>
      </c>
      <c r="J40">
        <f t="shared" si="10"/>
        <v>292</v>
      </c>
      <c r="M40">
        <f t="shared" si="1"/>
        <v>3746069.7260479867</v>
      </c>
      <c r="N40">
        <f t="shared" si="7"/>
        <v>4220261.496649323</v>
      </c>
      <c r="O40">
        <f t="shared" si="11"/>
        <v>4129294.0957584544</v>
      </c>
      <c r="P40">
        <f t="shared" si="12"/>
        <v>4166068.1514377417</v>
      </c>
      <c r="Q40">
        <f t="shared" si="13"/>
        <v>4144777.9086760487</v>
      </c>
      <c r="R40">
        <f t="shared" si="14"/>
        <v>4160261.7215936435</v>
      </c>
    </row>
    <row r="41" spans="1:18" x14ac:dyDescent="0.2">
      <c r="A41" t="s">
        <v>43</v>
      </c>
      <c r="B41">
        <v>130</v>
      </c>
      <c r="C41">
        <f t="shared" si="2"/>
        <v>129</v>
      </c>
      <c r="D41">
        <f t="shared" si="3"/>
        <v>130</v>
      </c>
      <c r="E41">
        <f t="shared" si="4"/>
        <v>129</v>
      </c>
      <c r="F41">
        <f t="shared" si="8"/>
        <v>130</v>
      </c>
      <c r="G41">
        <f t="shared" si="5"/>
        <v>-115</v>
      </c>
      <c r="H41">
        <f t="shared" si="9"/>
        <v>0.53061224489795922</v>
      </c>
      <c r="I41">
        <f t="shared" si="6"/>
        <v>-0.46938775510204078</v>
      </c>
      <c r="J41">
        <f t="shared" si="10"/>
        <v>-360</v>
      </c>
      <c r="M41">
        <f t="shared" si="1"/>
        <v>4204454.3474288331</v>
      </c>
      <c r="N41">
        <f t="shared" si="7"/>
        <v>3968649.5367384097</v>
      </c>
      <c r="O41">
        <f t="shared" si="11"/>
        <v>4471016.3073397456</v>
      </c>
      <c r="P41">
        <f t="shared" si="12"/>
        <v>4374643.9064488774</v>
      </c>
      <c r="Q41">
        <f t="shared" si="13"/>
        <v>4413602.9621281642</v>
      </c>
      <c r="R41">
        <f t="shared" si="14"/>
        <v>4391047.7193664722</v>
      </c>
    </row>
    <row r="42" spans="1:18" x14ac:dyDescent="0.2">
      <c r="A42" t="s">
        <v>44</v>
      </c>
      <c r="B42">
        <v>197</v>
      </c>
      <c r="C42">
        <f t="shared" si="2"/>
        <v>196</v>
      </c>
      <c r="D42">
        <f t="shared" si="3"/>
        <v>197</v>
      </c>
      <c r="E42">
        <f t="shared" si="4"/>
        <v>196</v>
      </c>
      <c r="F42">
        <f t="shared" si="8"/>
        <v>197</v>
      </c>
      <c r="G42">
        <f t="shared" si="5"/>
        <v>67</v>
      </c>
      <c r="H42">
        <f t="shared" si="9"/>
        <v>1.5153846153846153</v>
      </c>
      <c r="I42">
        <f t="shared" si="6"/>
        <v>0.51538461538461533</v>
      </c>
      <c r="J42">
        <f t="shared" si="10"/>
        <v>182</v>
      </c>
      <c r="M42">
        <f t="shared" si="1"/>
        <v>3934179.4810591224</v>
      </c>
      <c r="N42">
        <f t="shared" si="7"/>
        <v>4067072.4142439775</v>
      </c>
      <c r="O42">
        <f t="shared" si="11"/>
        <v>3838972.6035535545</v>
      </c>
      <c r="P42">
        <f t="shared" si="12"/>
        <v>4324924.3741548909</v>
      </c>
      <c r="Q42">
        <f t="shared" si="13"/>
        <v>4231700.9732640218</v>
      </c>
      <c r="R42">
        <f t="shared" si="14"/>
        <v>4269387.0289433096</v>
      </c>
    </row>
    <row r="43" spans="1:18" x14ac:dyDescent="0.2">
      <c r="A43" t="s">
        <v>45</v>
      </c>
      <c r="B43">
        <v>172</v>
      </c>
      <c r="C43">
        <f t="shared" si="2"/>
        <v>171</v>
      </c>
      <c r="D43">
        <f t="shared" si="3"/>
        <v>172</v>
      </c>
      <c r="E43">
        <f t="shared" si="4"/>
        <v>171</v>
      </c>
      <c r="F43">
        <f t="shared" si="8"/>
        <v>172</v>
      </c>
      <c r="G43">
        <f t="shared" si="5"/>
        <v>-25</v>
      </c>
      <c r="H43">
        <f t="shared" si="9"/>
        <v>0.87309644670050757</v>
      </c>
      <c r="I43">
        <f t="shared" si="6"/>
        <v>-0.12690355329949243</v>
      </c>
      <c r="J43">
        <f t="shared" si="10"/>
        <v>-92</v>
      </c>
      <c r="M43">
        <f t="shared" si="1"/>
        <v>4033978.3117940892</v>
      </c>
      <c r="N43">
        <f t="shared" si="7"/>
        <v>3983766.3964266055</v>
      </c>
      <c r="O43">
        <f t="shared" si="11"/>
        <v>4118334.3296114607</v>
      </c>
      <c r="P43">
        <f t="shared" si="12"/>
        <v>3887359.5189210377</v>
      </c>
      <c r="Q43">
        <f t="shared" si="13"/>
        <v>4379436.289522374</v>
      </c>
      <c r="R43">
        <f t="shared" si="14"/>
        <v>4285037.8886315059</v>
      </c>
    </row>
    <row r="44" spans="1:18" x14ac:dyDescent="0.2">
      <c r="A44" t="s">
        <v>46</v>
      </c>
      <c r="B44">
        <v>185</v>
      </c>
      <c r="C44">
        <f t="shared" si="2"/>
        <v>184</v>
      </c>
      <c r="D44">
        <f t="shared" si="3"/>
        <v>185</v>
      </c>
      <c r="E44">
        <f t="shared" si="4"/>
        <v>184</v>
      </c>
      <c r="F44">
        <f t="shared" si="8"/>
        <v>185</v>
      </c>
      <c r="G44">
        <f t="shared" si="5"/>
        <v>13</v>
      </c>
      <c r="H44">
        <f t="shared" si="9"/>
        <v>1.0755813953488371</v>
      </c>
      <c r="I44">
        <f t="shared" si="6"/>
        <v>7.5581395348837122E-2</v>
      </c>
      <c r="J44">
        <f t="shared" si="10"/>
        <v>38</v>
      </c>
      <c r="M44">
        <f t="shared" si="1"/>
        <v>3981926.9198119063</v>
      </c>
      <c r="N44">
        <f t="shared" si="7"/>
        <v>4007868.1158029977</v>
      </c>
      <c r="O44">
        <f t="shared" si="11"/>
        <v>3957981.2004355146</v>
      </c>
      <c r="P44">
        <f t="shared" si="12"/>
        <v>4091678.1336203697</v>
      </c>
      <c r="Q44">
        <f t="shared" si="13"/>
        <v>3862198.3229299462</v>
      </c>
      <c r="R44">
        <f t="shared" si="14"/>
        <v>4351090.0935312826</v>
      </c>
    </row>
    <row r="45" spans="1:18" x14ac:dyDescent="0.2">
      <c r="A45" t="s">
        <v>47</v>
      </c>
      <c r="B45">
        <v>243</v>
      </c>
      <c r="C45">
        <f t="shared" si="2"/>
        <v>242</v>
      </c>
      <c r="D45">
        <f t="shared" si="3"/>
        <v>243</v>
      </c>
      <c r="E45">
        <f t="shared" si="4"/>
        <v>242</v>
      </c>
      <c r="F45">
        <f t="shared" si="8"/>
        <v>243</v>
      </c>
      <c r="G45">
        <f t="shared" si="5"/>
        <v>58</v>
      </c>
      <c r="H45">
        <f t="shared" si="9"/>
        <v>1.3135135135135134</v>
      </c>
      <c r="I45">
        <f t="shared" si="6"/>
        <v>0.31351351351351342</v>
      </c>
      <c r="J45">
        <f t="shared" si="10"/>
        <v>45</v>
      </c>
      <c r="M45">
        <f t="shared" si="1"/>
        <v>3753815.6325067836</v>
      </c>
      <c r="N45">
        <f t="shared" si="7"/>
        <v>3866189.2761593452</v>
      </c>
      <c r="O45">
        <f t="shared" si="11"/>
        <v>3891376.4721504366</v>
      </c>
      <c r="P45">
        <f t="shared" si="12"/>
        <v>3842939.556782953</v>
      </c>
      <c r="Q45">
        <f t="shared" si="13"/>
        <v>3972750.4899678081</v>
      </c>
      <c r="R45">
        <f t="shared" si="14"/>
        <v>3749940.6792773851</v>
      </c>
    </row>
    <row r="46" spans="1:18" x14ac:dyDescent="0.2">
      <c r="A46" t="s">
        <v>48</v>
      </c>
      <c r="B46">
        <v>309</v>
      </c>
      <c r="C46">
        <f t="shared" si="2"/>
        <v>308</v>
      </c>
      <c r="D46">
        <f t="shared" si="3"/>
        <v>309</v>
      </c>
      <c r="E46">
        <f t="shared" si="4"/>
        <v>308</v>
      </c>
      <c r="F46">
        <f t="shared" si="8"/>
        <v>309</v>
      </c>
      <c r="G46">
        <f t="shared" si="5"/>
        <v>66</v>
      </c>
      <c r="H46">
        <f t="shared" si="9"/>
        <v>1.271604938271605</v>
      </c>
      <c r="I46">
        <f t="shared" si="6"/>
        <v>0.27160493827160503</v>
      </c>
      <c r="J46">
        <f t="shared" si="10"/>
        <v>8</v>
      </c>
      <c r="M46">
        <f t="shared" si="1"/>
        <v>3502424.7193664717</v>
      </c>
      <c r="N46">
        <f t="shared" si="7"/>
        <v>3625942.1759366277</v>
      </c>
      <c r="O46">
        <f t="shared" si="11"/>
        <v>3734487.8195891893</v>
      </c>
      <c r="P46">
        <f t="shared" si="12"/>
        <v>3758817.0155802807</v>
      </c>
      <c r="Q46">
        <f t="shared" si="13"/>
        <v>3712030.1002127971</v>
      </c>
      <c r="R46">
        <f t="shared" si="14"/>
        <v>3837419.0333976522</v>
      </c>
    </row>
    <row r="47" spans="1:18" x14ac:dyDescent="0.2">
      <c r="A47" t="s">
        <v>49</v>
      </c>
      <c r="B47">
        <v>462</v>
      </c>
      <c r="C47">
        <f t="shared" si="2"/>
        <v>461</v>
      </c>
      <c r="D47">
        <f t="shared" si="3"/>
        <v>462</v>
      </c>
      <c r="E47">
        <f t="shared" si="4"/>
        <v>461</v>
      </c>
      <c r="F47">
        <f t="shared" si="8"/>
        <v>462</v>
      </c>
      <c r="G47">
        <f t="shared" si="5"/>
        <v>153</v>
      </c>
      <c r="H47">
        <f t="shared" si="9"/>
        <v>1.4951456310679612</v>
      </c>
      <c r="I47">
        <f t="shared" si="6"/>
        <v>0.49514563106796117</v>
      </c>
      <c r="J47">
        <f t="shared" si="10"/>
        <v>87</v>
      </c>
      <c r="M47">
        <f t="shared" si="1"/>
        <v>2953161.8752684765</v>
      </c>
      <c r="N47">
        <f t="shared" si="7"/>
        <v>3216088.7973174741</v>
      </c>
      <c r="O47">
        <f t="shared" si="11"/>
        <v>3329508.2538876301</v>
      </c>
      <c r="P47">
        <f t="shared" si="12"/>
        <v>3429179.8975401912</v>
      </c>
      <c r="Q47">
        <f t="shared" si="13"/>
        <v>3451520.0935312826</v>
      </c>
      <c r="R47">
        <f t="shared" si="14"/>
        <v>3408558.1781637995</v>
      </c>
    </row>
    <row r="48" spans="1:18" x14ac:dyDescent="0.2">
      <c r="A48" t="s">
        <v>50</v>
      </c>
      <c r="B48">
        <v>558</v>
      </c>
      <c r="C48">
        <f t="shared" si="2"/>
        <v>557</v>
      </c>
      <c r="D48">
        <f t="shared" si="3"/>
        <v>558</v>
      </c>
      <c r="E48">
        <f t="shared" si="4"/>
        <v>557</v>
      </c>
      <c r="F48">
        <f t="shared" si="8"/>
        <v>558</v>
      </c>
      <c r="G48">
        <f t="shared" si="5"/>
        <v>96</v>
      </c>
      <c r="H48">
        <f t="shared" si="9"/>
        <v>1.2077922077922079</v>
      </c>
      <c r="I48">
        <f t="shared" si="6"/>
        <v>0.20779220779220786</v>
      </c>
      <c r="J48">
        <f t="shared" si="10"/>
        <v>-57</v>
      </c>
      <c r="M48">
        <f t="shared" si="1"/>
        <v>2632430.3652462047</v>
      </c>
      <c r="N48">
        <f t="shared" si="7"/>
        <v>2788188.1202573404</v>
      </c>
      <c r="O48">
        <f t="shared" si="11"/>
        <v>3036427.0423063384</v>
      </c>
      <c r="P48">
        <f t="shared" si="12"/>
        <v>3143510.4988764944</v>
      </c>
      <c r="Q48">
        <f t="shared" si="13"/>
        <v>3237614.1425290555</v>
      </c>
      <c r="R48">
        <f t="shared" si="14"/>
        <v>3258706.3385201469</v>
      </c>
    </row>
    <row r="49" spans="1:18" x14ac:dyDescent="0.2">
      <c r="A49" t="s">
        <v>51</v>
      </c>
      <c r="B49">
        <v>586</v>
      </c>
      <c r="C49">
        <f t="shared" si="2"/>
        <v>585</v>
      </c>
      <c r="D49">
        <f t="shared" si="3"/>
        <v>586</v>
      </c>
      <c r="E49">
        <f t="shared" si="4"/>
        <v>585</v>
      </c>
      <c r="F49">
        <f t="shared" si="8"/>
        <v>586</v>
      </c>
      <c r="G49">
        <f t="shared" si="5"/>
        <v>28</v>
      </c>
      <c r="H49">
        <f t="shared" si="9"/>
        <v>1.0501792114695341</v>
      </c>
      <c r="I49">
        <f t="shared" si="6"/>
        <v>5.017921146953408E-2</v>
      </c>
      <c r="J49">
        <f t="shared" si="10"/>
        <v>-68</v>
      </c>
      <c r="M49">
        <f t="shared" si="1"/>
        <v>2542355.674823042</v>
      </c>
      <c r="N49">
        <f t="shared" si="7"/>
        <v>2587001.0200346233</v>
      </c>
      <c r="O49">
        <f t="shared" si="11"/>
        <v>2740070.775045759</v>
      </c>
      <c r="P49">
        <f t="shared" si="12"/>
        <v>2984025.6970947571</v>
      </c>
      <c r="Q49">
        <f t="shared" si="13"/>
        <v>3089261.153664913</v>
      </c>
      <c r="R49">
        <f t="shared" si="14"/>
        <v>3181740.7973174741</v>
      </c>
    </row>
    <row r="50" spans="1:18" x14ac:dyDescent="0.2">
      <c r="A50" t="s">
        <v>52</v>
      </c>
      <c r="B50">
        <v>342</v>
      </c>
      <c r="C50">
        <f t="shared" si="2"/>
        <v>341</v>
      </c>
      <c r="D50">
        <f t="shared" si="3"/>
        <v>342</v>
      </c>
      <c r="E50">
        <f t="shared" si="4"/>
        <v>341</v>
      </c>
      <c r="F50">
        <f t="shared" si="8"/>
        <v>342</v>
      </c>
      <c r="G50">
        <f t="shared" si="5"/>
        <v>-244</v>
      </c>
      <c r="H50">
        <f t="shared" si="9"/>
        <v>0.58361774744027306</v>
      </c>
      <c r="I50">
        <f t="shared" si="6"/>
        <v>-0.41638225255972694</v>
      </c>
      <c r="J50">
        <f t="shared" si="10"/>
        <v>-272</v>
      </c>
      <c r="M50">
        <f t="shared" si="1"/>
        <v>3379996.2627963163</v>
      </c>
      <c r="N50">
        <f t="shared" si="7"/>
        <v>2931407.9688096792</v>
      </c>
      <c r="O50">
        <f t="shared" si="11"/>
        <v>2982885.3140212605</v>
      </c>
      <c r="P50">
        <f t="shared" si="12"/>
        <v>3159379.0690323962</v>
      </c>
      <c r="Q50">
        <f t="shared" si="13"/>
        <v>3440665.9910813938</v>
      </c>
      <c r="R50">
        <f t="shared" si="14"/>
        <v>3562005.4476515497</v>
      </c>
    </row>
    <row r="51" spans="1:18" x14ac:dyDescent="0.2">
      <c r="A51" t="s">
        <v>53</v>
      </c>
      <c r="B51">
        <v>526</v>
      </c>
      <c r="C51">
        <f t="shared" si="2"/>
        <v>525</v>
      </c>
      <c r="D51">
        <f t="shared" si="3"/>
        <v>526</v>
      </c>
      <c r="E51">
        <f t="shared" si="4"/>
        <v>525</v>
      </c>
      <c r="F51">
        <f t="shared" si="8"/>
        <v>526</v>
      </c>
      <c r="G51">
        <f t="shared" si="5"/>
        <v>184</v>
      </c>
      <c r="H51">
        <f t="shared" si="9"/>
        <v>1.5380116959064327</v>
      </c>
      <c r="I51">
        <f t="shared" si="6"/>
        <v>0.53801169590643272</v>
      </c>
      <c r="J51">
        <f t="shared" si="10"/>
        <v>428</v>
      </c>
      <c r="M51">
        <f t="shared" si="1"/>
        <v>2737292.8685869621</v>
      </c>
      <c r="N51">
        <f t="shared" si="7"/>
        <v>3041716.5656916392</v>
      </c>
      <c r="O51">
        <f t="shared" si="11"/>
        <v>2638024.2717050021</v>
      </c>
      <c r="P51">
        <f t="shared" si="12"/>
        <v>2684349.6169165834</v>
      </c>
      <c r="Q51">
        <f t="shared" si="13"/>
        <v>2843179.3719277191</v>
      </c>
      <c r="R51">
        <f t="shared" si="14"/>
        <v>3096314.2939767172</v>
      </c>
    </row>
    <row r="52" spans="1:18" x14ac:dyDescent="0.2">
      <c r="A52" t="s">
        <v>54</v>
      </c>
      <c r="B52">
        <v>668</v>
      </c>
      <c r="C52">
        <f t="shared" si="2"/>
        <v>667</v>
      </c>
      <c r="D52">
        <f t="shared" si="3"/>
        <v>668</v>
      </c>
      <c r="E52">
        <f t="shared" si="4"/>
        <v>667</v>
      </c>
      <c r="F52">
        <f t="shared" si="8"/>
        <v>668</v>
      </c>
      <c r="G52">
        <f t="shared" si="5"/>
        <v>142</v>
      </c>
      <c r="H52">
        <f t="shared" si="9"/>
        <v>1.2699619771863118</v>
      </c>
      <c r="I52">
        <f t="shared" si="6"/>
        <v>0.26996197718631176</v>
      </c>
      <c r="J52">
        <f t="shared" si="10"/>
        <v>-42</v>
      </c>
      <c r="M52">
        <f t="shared" si="1"/>
        <v>2287585.5100123514</v>
      </c>
      <c r="N52">
        <f t="shared" si="7"/>
        <v>2502357.1892996565</v>
      </c>
      <c r="O52">
        <f t="shared" si="11"/>
        <v>2780652.8864043336</v>
      </c>
      <c r="P52">
        <f t="shared" si="12"/>
        <v>2411608.592417697</v>
      </c>
      <c r="Q52">
        <f t="shared" si="13"/>
        <v>2453957.9376292783</v>
      </c>
      <c r="R52">
        <f t="shared" si="14"/>
        <v>2599155.692640414</v>
      </c>
    </row>
    <row r="53" spans="1:18" x14ac:dyDescent="0.2">
      <c r="A53" t="s">
        <v>55</v>
      </c>
      <c r="B53">
        <v>1298</v>
      </c>
      <c r="C53">
        <f t="shared" si="2"/>
        <v>1297</v>
      </c>
      <c r="D53">
        <f t="shared" si="3"/>
        <v>1298</v>
      </c>
      <c r="E53">
        <f t="shared" si="4"/>
        <v>1297</v>
      </c>
      <c r="F53">
        <f t="shared" si="8"/>
        <v>1298</v>
      </c>
      <c r="G53">
        <f t="shared" si="5"/>
        <v>630</v>
      </c>
      <c r="H53">
        <f t="shared" si="9"/>
        <v>1.9431137724550898</v>
      </c>
      <c r="I53">
        <f t="shared" si="6"/>
        <v>0.94311377245508976</v>
      </c>
      <c r="J53">
        <f t="shared" si="10"/>
        <v>488</v>
      </c>
      <c r="M53">
        <f t="shared" si="1"/>
        <v>778764.97549119324</v>
      </c>
      <c r="N53">
        <f t="shared" si="7"/>
        <v>1334725.2427517725</v>
      </c>
      <c r="O53">
        <f t="shared" si="11"/>
        <v>1460036.9220390776</v>
      </c>
      <c r="P53">
        <f t="shared" si="12"/>
        <v>1622412.6191437547</v>
      </c>
      <c r="Q53">
        <f t="shared" si="13"/>
        <v>1407088.3251571176</v>
      </c>
      <c r="R53">
        <f t="shared" si="14"/>
        <v>1431797.6703686989</v>
      </c>
    </row>
    <row r="54" spans="1:18" x14ac:dyDescent="0.2">
      <c r="A54" t="s">
        <v>56</v>
      </c>
      <c r="B54">
        <v>1049</v>
      </c>
      <c r="C54">
        <f t="shared" si="2"/>
        <v>1048</v>
      </c>
      <c r="D54">
        <f t="shared" si="3"/>
        <v>1049</v>
      </c>
      <c r="E54">
        <f t="shared" si="4"/>
        <v>1048</v>
      </c>
      <c r="F54">
        <f t="shared" si="8"/>
        <v>1049</v>
      </c>
      <c r="G54">
        <f t="shared" si="5"/>
        <v>-249</v>
      </c>
      <c r="H54">
        <f t="shared" si="9"/>
        <v>0.80816640986132515</v>
      </c>
      <c r="I54">
        <f t="shared" si="6"/>
        <v>-0.19183359013867485</v>
      </c>
      <c r="J54">
        <f t="shared" si="10"/>
        <v>-879</v>
      </c>
      <c r="M54">
        <f t="shared" si="1"/>
        <v>1280239.3296114607</v>
      </c>
      <c r="N54">
        <f t="shared" si="7"/>
        <v>998501.6525513269</v>
      </c>
      <c r="O54">
        <f t="shared" si="11"/>
        <v>1711331.9198119061</v>
      </c>
      <c r="P54">
        <f t="shared" si="12"/>
        <v>1872001.5990992112</v>
      </c>
      <c r="Q54">
        <f t="shared" si="13"/>
        <v>2080193.2962038883</v>
      </c>
      <c r="R54">
        <f t="shared" si="14"/>
        <v>1804113.0022172513</v>
      </c>
    </row>
    <row r="55" spans="1:18" x14ac:dyDescent="0.2">
      <c r="A55" t="s">
        <v>57</v>
      </c>
      <c r="B55">
        <v>1850</v>
      </c>
      <c r="C55">
        <f t="shared" si="2"/>
        <v>1849</v>
      </c>
      <c r="D55">
        <f t="shared" si="3"/>
        <v>1850</v>
      </c>
      <c r="E55">
        <f t="shared" si="4"/>
        <v>1849</v>
      </c>
      <c r="F55">
        <f t="shared" si="8"/>
        <v>1850</v>
      </c>
      <c r="G55">
        <f t="shared" si="5"/>
        <v>801</v>
      </c>
      <c r="H55">
        <f t="shared" si="9"/>
        <v>1.7635843660629171</v>
      </c>
      <c r="I55">
        <f t="shared" si="6"/>
        <v>0.76358436606291713</v>
      </c>
      <c r="J55">
        <f t="shared" si="10"/>
        <v>1050</v>
      </c>
      <c r="M55">
        <f t="shared" si="1"/>
        <v>109214.79286313074</v>
      </c>
      <c r="N55">
        <f t="shared" si="7"/>
        <v>373926.56123729568</v>
      </c>
      <c r="O55">
        <f t="shared" si="11"/>
        <v>291637.88417716202</v>
      </c>
      <c r="P55">
        <f t="shared" si="12"/>
        <v>499838.15143774118</v>
      </c>
      <c r="Q55">
        <f t="shared" si="13"/>
        <v>546765.83072504634</v>
      </c>
      <c r="R55">
        <f t="shared" si="14"/>
        <v>607573.52782972343</v>
      </c>
    </row>
    <row r="56" spans="1:18" x14ac:dyDescent="0.2">
      <c r="A56" t="s">
        <v>58</v>
      </c>
      <c r="B56">
        <v>1702</v>
      </c>
      <c r="C56">
        <f t="shared" si="2"/>
        <v>1701</v>
      </c>
      <c r="D56">
        <f t="shared" si="3"/>
        <v>1702</v>
      </c>
      <c r="E56">
        <f t="shared" si="4"/>
        <v>1701</v>
      </c>
      <c r="F56">
        <f t="shared" si="8"/>
        <v>1702</v>
      </c>
      <c r="G56">
        <f t="shared" si="5"/>
        <v>-148</v>
      </c>
      <c r="H56">
        <f t="shared" si="9"/>
        <v>0.92</v>
      </c>
      <c r="I56">
        <f t="shared" si="6"/>
        <v>-7.999999999999996E-2</v>
      </c>
      <c r="J56">
        <f t="shared" si="10"/>
        <v>-949</v>
      </c>
      <c r="M56">
        <f t="shared" si="1"/>
        <v>228939.87081413303</v>
      </c>
      <c r="N56">
        <f t="shared" si="7"/>
        <v>158125.33183863189</v>
      </c>
      <c r="O56">
        <f t="shared" si="11"/>
        <v>541385.10021279682</v>
      </c>
      <c r="P56">
        <f t="shared" si="12"/>
        <v>422244.42315266316</v>
      </c>
      <c r="Q56">
        <f t="shared" si="13"/>
        <v>723684.69041324232</v>
      </c>
      <c r="R56">
        <f t="shared" si="14"/>
        <v>791628.36970054742</v>
      </c>
    </row>
    <row r="57" spans="1:18" x14ac:dyDescent="0.2">
      <c r="A57" t="s">
        <v>59</v>
      </c>
      <c r="B57">
        <v>1063</v>
      </c>
      <c r="C57">
        <f t="shared" si="2"/>
        <v>1062</v>
      </c>
      <c r="D57">
        <f t="shared" si="3"/>
        <v>1063</v>
      </c>
      <c r="E57">
        <f t="shared" si="4"/>
        <v>1062</v>
      </c>
      <c r="F57">
        <f t="shared" si="8"/>
        <v>1063</v>
      </c>
      <c r="G57">
        <f t="shared" si="5"/>
        <v>-639</v>
      </c>
      <c r="H57">
        <f t="shared" si="9"/>
        <v>0.62455934195064633</v>
      </c>
      <c r="I57">
        <f t="shared" si="6"/>
        <v>-0.37544065804935367</v>
      </c>
      <c r="J57">
        <f t="shared" si="10"/>
        <v>-491</v>
      </c>
      <c r="M57">
        <f t="shared" si="1"/>
        <v>1248753.9843998794</v>
      </c>
      <c r="N57">
        <f t="shared" si="7"/>
        <v>534686.42760700616</v>
      </c>
      <c r="O57">
        <f t="shared" si="11"/>
        <v>369299.88863150502</v>
      </c>
      <c r="P57">
        <f t="shared" si="12"/>
        <v>1264398.65700567</v>
      </c>
      <c r="Q57">
        <f t="shared" si="13"/>
        <v>986146.97994553624</v>
      </c>
      <c r="R57">
        <f t="shared" si="14"/>
        <v>1690157.2472061154</v>
      </c>
    </row>
    <row r="58" spans="1:18" x14ac:dyDescent="0.2">
      <c r="A58" t="s">
        <v>60</v>
      </c>
      <c r="B58">
        <v>876</v>
      </c>
      <c r="C58">
        <f t="shared" si="2"/>
        <v>875</v>
      </c>
      <c r="D58">
        <f t="shared" si="3"/>
        <v>876</v>
      </c>
      <c r="E58">
        <f t="shared" si="4"/>
        <v>875</v>
      </c>
      <c r="F58">
        <f t="shared" si="8"/>
        <v>876</v>
      </c>
      <c r="G58">
        <f t="shared" si="5"/>
        <v>-187</v>
      </c>
      <c r="H58">
        <f t="shared" si="9"/>
        <v>0.82408278457196615</v>
      </c>
      <c r="I58">
        <f t="shared" si="6"/>
        <v>-0.17591721542803385</v>
      </c>
      <c r="J58">
        <f t="shared" si="10"/>
        <v>452</v>
      </c>
      <c r="M58">
        <f t="shared" si="1"/>
        <v>1701659.2382974294</v>
      </c>
      <c r="N58">
        <f t="shared" si="7"/>
        <v>1457722.1113486544</v>
      </c>
      <c r="O58">
        <f t="shared" si="11"/>
        <v>624161.5545557813</v>
      </c>
      <c r="P58">
        <f t="shared" si="12"/>
        <v>431099.0155802801</v>
      </c>
      <c r="Q58">
        <f t="shared" si="13"/>
        <v>1475984.783954445</v>
      </c>
      <c r="R58">
        <f t="shared" si="14"/>
        <v>1151170.1068943115</v>
      </c>
    </row>
    <row r="59" spans="1:18" x14ac:dyDescent="0.2">
      <c r="A59" t="s">
        <v>61</v>
      </c>
      <c r="B59">
        <v>1189</v>
      </c>
      <c r="C59">
        <f t="shared" si="2"/>
        <v>1188</v>
      </c>
      <c r="D59">
        <f t="shared" si="3"/>
        <v>1189</v>
      </c>
      <c r="E59">
        <f t="shared" si="4"/>
        <v>1188</v>
      </c>
      <c r="F59">
        <f t="shared" si="8"/>
        <v>1189</v>
      </c>
      <c r="G59">
        <f t="shared" si="5"/>
        <v>313</v>
      </c>
      <c r="H59">
        <f t="shared" si="9"/>
        <v>1.3573059360730593</v>
      </c>
      <c r="I59">
        <f t="shared" si="6"/>
        <v>0.35730593607305927</v>
      </c>
      <c r="J59">
        <f t="shared" si="10"/>
        <v>500</v>
      </c>
      <c r="M59">
        <f t="shared" si="1"/>
        <v>983025.87749564764</v>
      </c>
      <c r="N59">
        <f t="shared" si="7"/>
        <v>1293358.0578965386</v>
      </c>
      <c r="O59">
        <f t="shared" si="11"/>
        <v>1107951.9309477634</v>
      </c>
      <c r="P59">
        <f t="shared" si="12"/>
        <v>474398.37415489031</v>
      </c>
      <c r="Q59">
        <f t="shared" si="13"/>
        <v>327659.83517938922</v>
      </c>
      <c r="R59">
        <f t="shared" si="14"/>
        <v>1121832.603553554</v>
      </c>
    </row>
    <row r="60" spans="1:18" x14ac:dyDescent="0.2">
      <c r="A60" t="s">
        <v>62</v>
      </c>
      <c r="B60">
        <v>1384</v>
      </c>
      <c r="C60">
        <f t="shared" si="2"/>
        <v>1383</v>
      </c>
      <c r="D60">
        <f t="shared" si="3"/>
        <v>1384</v>
      </c>
      <c r="E60">
        <f t="shared" si="4"/>
        <v>1383</v>
      </c>
      <c r="F60">
        <f t="shared" si="8"/>
        <v>1384</v>
      </c>
      <c r="G60">
        <f t="shared" si="5"/>
        <v>195</v>
      </c>
      <c r="H60">
        <f t="shared" si="9"/>
        <v>1.1640033641715728</v>
      </c>
      <c r="I60">
        <f t="shared" si="6"/>
        <v>0.1640033641715728</v>
      </c>
      <c r="J60">
        <f t="shared" si="10"/>
        <v>-118</v>
      </c>
      <c r="M60">
        <f t="shared" si="1"/>
        <v>634374.99776290811</v>
      </c>
      <c r="N60">
        <f t="shared" si="7"/>
        <v>789687.93762927793</v>
      </c>
      <c r="O60">
        <f t="shared" si="11"/>
        <v>1038985.1180301688</v>
      </c>
      <c r="P60">
        <f t="shared" si="12"/>
        <v>890043.99108139379</v>
      </c>
      <c r="Q60">
        <f t="shared" si="13"/>
        <v>381095.4342885206</v>
      </c>
      <c r="R60">
        <f t="shared" si="14"/>
        <v>263216.89531301946</v>
      </c>
    </row>
    <row r="61" spans="1:18" x14ac:dyDescent="0.2">
      <c r="A61" t="s">
        <v>63</v>
      </c>
      <c r="B61">
        <v>1422</v>
      </c>
      <c r="C61">
        <f t="shared" si="2"/>
        <v>1421</v>
      </c>
      <c r="D61">
        <f t="shared" si="3"/>
        <v>1422</v>
      </c>
      <c r="E61">
        <f t="shared" si="4"/>
        <v>1421</v>
      </c>
      <c r="F61">
        <f t="shared" si="8"/>
        <v>1422</v>
      </c>
      <c r="G61">
        <f t="shared" si="5"/>
        <v>38</v>
      </c>
      <c r="H61">
        <f t="shared" si="9"/>
        <v>1.027456647398844</v>
      </c>
      <c r="I61">
        <f t="shared" si="6"/>
        <v>2.7456647398844014E-2</v>
      </c>
      <c r="J61">
        <f t="shared" si="10"/>
        <v>-157</v>
      </c>
      <c r="M61">
        <f t="shared" si="1"/>
        <v>575286.77504575893</v>
      </c>
      <c r="N61">
        <f t="shared" si="7"/>
        <v>604108.88640433352</v>
      </c>
      <c r="O61">
        <f t="shared" si="11"/>
        <v>752011.82627070334</v>
      </c>
      <c r="P61">
        <f t="shared" si="12"/>
        <v>989415.00667159422</v>
      </c>
      <c r="Q61">
        <f t="shared" si="13"/>
        <v>847579.87972281908</v>
      </c>
      <c r="R61">
        <f t="shared" si="14"/>
        <v>362913.32292994595</v>
      </c>
    </row>
    <row r="62" spans="1:18" x14ac:dyDescent="0.2">
      <c r="A62" t="s">
        <v>64</v>
      </c>
      <c r="B62">
        <v>1661</v>
      </c>
      <c r="C62">
        <f t="shared" si="2"/>
        <v>1660</v>
      </c>
      <c r="D62">
        <f t="shared" si="3"/>
        <v>1661</v>
      </c>
      <c r="E62">
        <f t="shared" si="4"/>
        <v>1660</v>
      </c>
      <c r="F62">
        <f t="shared" si="8"/>
        <v>1661</v>
      </c>
      <c r="G62">
        <f t="shared" si="5"/>
        <v>239</v>
      </c>
      <c r="H62">
        <f t="shared" si="9"/>
        <v>1.1680731364275667</v>
      </c>
      <c r="I62">
        <f t="shared" si="6"/>
        <v>0.16807313642756672</v>
      </c>
      <c r="J62">
        <f t="shared" si="10"/>
        <v>201</v>
      </c>
      <c r="M62">
        <f t="shared" si="1"/>
        <v>269855.95321947825</v>
      </c>
      <c r="N62">
        <f t="shared" si="7"/>
        <v>394010.86413261859</v>
      </c>
      <c r="O62">
        <f t="shared" si="11"/>
        <v>413750.97549119318</v>
      </c>
      <c r="P62">
        <f t="shared" si="12"/>
        <v>515048.91535756295</v>
      </c>
      <c r="Q62">
        <f t="shared" si="13"/>
        <v>677645.09575845383</v>
      </c>
      <c r="R62">
        <f t="shared" si="14"/>
        <v>580502.9688096788</v>
      </c>
    </row>
    <row r="63" spans="1:18" x14ac:dyDescent="0.2">
      <c r="A63" t="s">
        <v>65</v>
      </c>
      <c r="B63">
        <v>1260</v>
      </c>
      <c r="C63">
        <f t="shared" si="2"/>
        <v>1259</v>
      </c>
      <c r="D63">
        <f t="shared" si="3"/>
        <v>1260</v>
      </c>
      <c r="E63">
        <f t="shared" si="4"/>
        <v>1259</v>
      </c>
      <c r="F63">
        <f t="shared" si="8"/>
        <v>1260</v>
      </c>
      <c r="G63">
        <f t="shared" si="5"/>
        <v>-401</v>
      </c>
      <c r="H63">
        <f t="shared" si="9"/>
        <v>0.75857916917519563</v>
      </c>
      <c r="I63">
        <f t="shared" si="6"/>
        <v>-0.24142083082480437</v>
      </c>
      <c r="J63">
        <f t="shared" si="10"/>
        <v>-640</v>
      </c>
      <c r="M63">
        <f t="shared" si="1"/>
        <v>847277.19820834254</v>
      </c>
      <c r="N63">
        <f t="shared" si="7"/>
        <v>478166.0757139104</v>
      </c>
      <c r="O63">
        <f t="shared" si="11"/>
        <v>698159.98662705068</v>
      </c>
      <c r="P63">
        <f t="shared" si="12"/>
        <v>733138.09798562538</v>
      </c>
      <c r="Q63">
        <f t="shared" si="13"/>
        <v>912631.03785199509</v>
      </c>
      <c r="R63">
        <f t="shared" si="14"/>
        <v>1200740.2182528861</v>
      </c>
    </row>
    <row r="64" spans="1:18" x14ac:dyDescent="0.2">
      <c r="A64" t="s">
        <v>66</v>
      </c>
      <c r="B64">
        <v>1123</v>
      </c>
      <c r="C64">
        <f t="shared" si="2"/>
        <v>1122</v>
      </c>
      <c r="D64">
        <f t="shared" si="3"/>
        <v>1123</v>
      </c>
      <c r="E64">
        <f t="shared" si="4"/>
        <v>1122</v>
      </c>
      <c r="F64">
        <f t="shared" si="8"/>
        <v>1123</v>
      </c>
      <c r="G64">
        <f t="shared" si="5"/>
        <v>-137</v>
      </c>
      <c r="H64">
        <f t="shared" si="9"/>
        <v>0.89126984126984132</v>
      </c>
      <c r="I64">
        <f t="shared" si="6"/>
        <v>-0.10873015873015868</v>
      </c>
      <c r="J64">
        <f t="shared" si="10"/>
        <v>264</v>
      </c>
      <c r="M64">
        <f t="shared" si="1"/>
        <v>1118256.7906359595</v>
      </c>
      <c r="N64">
        <f t="shared" si="7"/>
        <v>973382.49442215101</v>
      </c>
      <c r="O64">
        <f t="shared" si="11"/>
        <v>549334.37192771886</v>
      </c>
      <c r="P64">
        <f t="shared" si="12"/>
        <v>802071.28284085926</v>
      </c>
      <c r="Q64">
        <f t="shared" si="13"/>
        <v>842255.39419943385</v>
      </c>
      <c r="R64">
        <f t="shared" si="14"/>
        <v>1048463.3340658036</v>
      </c>
    </row>
    <row r="65" spans="1:18" x14ac:dyDescent="0.2">
      <c r="A65" t="s">
        <v>67</v>
      </c>
      <c r="B65">
        <v>1380</v>
      </c>
      <c r="C65">
        <f t="shared" si="2"/>
        <v>1379</v>
      </c>
      <c r="D65">
        <f t="shared" si="3"/>
        <v>1380</v>
      </c>
      <c r="E65">
        <f t="shared" si="4"/>
        <v>1379</v>
      </c>
      <c r="F65">
        <f t="shared" si="8"/>
        <v>1380</v>
      </c>
      <c r="G65">
        <f t="shared" si="5"/>
        <v>257</v>
      </c>
      <c r="H65">
        <f t="shared" si="9"/>
        <v>1.2288512911843277</v>
      </c>
      <c r="I65">
        <f t="shared" si="6"/>
        <v>0.22885129118432768</v>
      </c>
      <c r="J65">
        <f t="shared" si="10"/>
        <v>394</v>
      </c>
      <c r="M65">
        <f t="shared" si="1"/>
        <v>640762.81068050279</v>
      </c>
      <c r="N65">
        <f t="shared" si="7"/>
        <v>846485.30065823114</v>
      </c>
      <c r="O65">
        <f t="shared" si="11"/>
        <v>736820.00444442267</v>
      </c>
      <c r="P65">
        <f t="shared" si="12"/>
        <v>415828.88194999052</v>
      </c>
      <c r="Q65">
        <f t="shared" si="13"/>
        <v>607142.79286313092</v>
      </c>
      <c r="R65">
        <f t="shared" si="14"/>
        <v>637560.90422170551</v>
      </c>
    </row>
    <row r="66" spans="1:18" x14ac:dyDescent="0.2">
      <c r="A66" t="s">
        <v>68</v>
      </c>
      <c r="B66">
        <v>1209</v>
      </c>
      <c r="C66">
        <f t="shared" si="2"/>
        <v>1208</v>
      </c>
      <c r="D66">
        <f t="shared" si="3"/>
        <v>1209</v>
      </c>
      <c r="E66">
        <f t="shared" si="4"/>
        <v>1208</v>
      </c>
      <c r="F66">
        <f t="shared" si="8"/>
        <v>1209</v>
      </c>
      <c r="G66">
        <f t="shared" si="5"/>
        <v>-171</v>
      </c>
      <c r="H66">
        <f t="shared" si="9"/>
        <v>0.87608695652173918</v>
      </c>
      <c r="I66">
        <f t="shared" si="6"/>
        <v>-0.12391304347826082</v>
      </c>
      <c r="J66">
        <f t="shared" si="10"/>
        <v>-428</v>
      </c>
      <c r="M66">
        <f t="shared" si="1"/>
        <v>943766.81290767435</v>
      </c>
      <c r="N66">
        <f t="shared" si="7"/>
        <v>777644.31179408857</v>
      </c>
      <c r="O66">
        <f t="shared" si="11"/>
        <v>1027313.8017718169</v>
      </c>
      <c r="P66">
        <f t="shared" si="12"/>
        <v>894221.50555800844</v>
      </c>
      <c r="Q66">
        <f t="shared" si="13"/>
        <v>504659.3830635763</v>
      </c>
      <c r="R66">
        <f t="shared" si="14"/>
        <v>736842.2939767167</v>
      </c>
    </row>
    <row r="67" spans="1:18" x14ac:dyDescent="0.2">
      <c r="A67" t="s">
        <v>69</v>
      </c>
      <c r="B67">
        <v>1580</v>
      </c>
      <c r="C67">
        <f t="shared" si="2"/>
        <v>1579</v>
      </c>
      <c r="D67">
        <f t="shared" si="3"/>
        <v>1580</v>
      </c>
      <c r="E67">
        <f t="shared" si="4"/>
        <v>1579</v>
      </c>
      <c r="F67">
        <f t="shared" si="8"/>
        <v>1580</v>
      </c>
      <c r="G67">
        <f t="shared" si="5"/>
        <v>371</v>
      </c>
      <c r="H67">
        <f t="shared" si="9"/>
        <v>1.3068651778329197</v>
      </c>
      <c r="I67">
        <f t="shared" si="6"/>
        <v>0.30686517783291967</v>
      </c>
      <c r="J67">
        <f t="shared" si="10"/>
        <v>542</v>
      </c>
      <c r="M67">
        <f t="shared" ref="M67:M130" si="15">($B67-$B$451)*($B67-$B$451)</f>
        <v>360572.16480077</v>
      </c>
      <c r="N67">
        <f t="shared" si="7"/>
        <v>583348.98885422223</v>
      </c>
      <c r="O67">
        <f t="shared" si="11"/>
        <v>480667.4877406364</v>
      </c>
      <c r="P67">
        <f t="shared" si="12"/>
        <v>634989.9777183648</v>
      </c>
      <c r="Q67">
        <f t="shared" si="13"/>
        <v>552724.68150455621</v>
      </c>
      <c r="R67">
        <f t="shared" si="14"/>
        <v>311933.55901012413</v>
      </c>
    </row>
    <row r="68" spans="1:18" x14ac:dyDescent="0.2">
      <c r="A68" t="s">
        <v>70</v>
      </c>
      <c r="B68">
        <v>1684</v>
      </c>
      <c r="C68">
        <f t="shared" ref="C68:C131" si="16">B68-$B$2</f>
        <v>1683</v>
      </c>
      <c r="D68">
        <f t="shared" ref="D68:D131" si="17">B68/$B$2</f>
        <v>1684</v>
      </c>
      <c r="E68">
        <f t="shared" ref="E68:E131" si="18">D68-1</f>
        <v>1683</v>
      </c>
      <c r="F68">
        <f t="shared" si="8"/>
        <v>1684</v>
      </c>
      <c r="G68">
        <f t="shared" ref="G68:G131" si="19">B68-B67</f>
        <v>104</v>
      </c>
      <c r="H68">
        <f t="shared" si="9"/>
        <v>1.0658227848101265</v>
      </c>
      <c r="I68">
        <f t="shared" ref="I68:I131" si="20">H68-1</f>
        <v>6.5822784810126489E-2</v>
      </c>
      <c r="J68">
        <f t="shared" si="10"/>
        <v>-267</v>
      </c>
      <c r="M68">
        <f t="shared" si="15"/>
        <v>246489.02894330898</v>
      </c>
      <c r="N68">
        <f t="shared" ref="N68:N131" si="21">($B68-$B$451)*($B67-$B$451)</f>
        <v>298122.59687203949</v>
      </c>
      <c r="O68">
        <f t="shared" si="11"/>
        <v>482315.42092549166</v>
      </c>
      <c r="P68">
        <f t="shared" si="12"/>
        <v>397417.91981190589</v>
      </c>
      <c r="Q68">
        <f t="shared" si="13"/>
        <v>525012.40978963417</v>
      </c>
      <c r="R68">
        <f t="shared" si="14"/>
        <v>456995.11357582576</v>
      </c>
    </row>
    <row r="69" spans="1:18" x14ac:dyDescent="0.2">
      <c r="A69" t="s">
        <v>71</v>
      </c>
      <c r="B69">
        <v>1351</v>
      </c>
      <c r="C69">
        <f t="shared" si="16"/>
        <v>1350</v>
      </c>
      <c r="D69">
        <f t="shared" si="17"/>
        <v>1351</v>
      </c>
      <c r="E69">
        <f t="shared" si="18"/>
        <v>1350</v>
      </c>
      <c r="F69">
        <f t="shared" ref="F69:F132" si="22">C69-C$3</f>
        <v>1351</v>
      </c>
      <c r="G69">
        <f t="shared" si="19"/>
        <v>-333</v>
      </c>
      <c r="H69">
        <f t="shared" ref="H69:H132" si="23">IF(OR(B69=0,B68=0),1,B69/B68)</f>
        <v>0.80225653206650827</v>
      </c>
      <c r="I69">
        <f t="shared" si="20"/>
        <v>-0.19774346793349173</v>
      </c>
      <c r="J69">
        <f t="shared" ref="J69:J132" si="24">G69-G68</f>
        <v>-437</v>
      </c>
      <c r="M69">
        <f t="shared" si="15"/>
        <v>688031.45433306403</v>
      </c>
      <c r="N69">
        <f t="shared" si="21"/>
        <v>411815.7416381865</v>
      </c>
      <c r="O69">
        <f t="shared" ref="O69:O132" si="25">($B69-$B$451)*($B67-$B$451)</f>
        <v>498081.30956691707</v>
      </c>
      <c r="P69">
        <f t="shared" si="12"/>
        <v>805817.13362036925</v>
      </c>
      <c r="Q69">
        <f t="shared" si="13"/>
        <v>663976.63250678347</v>
      </c>
      <c r="R69">
        <f t="shared" si="14"/>
        <v>877152.12248451181</v>
      </c>
    </row>
    <row r="70" spans="1:18" x14ac:dyDescent="0.2">
      <c r="A70" t="s">
        <v>72</v>
      </c>
      <c r="B70">
        <v>1629</v>
      </c>
      <c r="C70">
        <f t="shared" si="16"/>
        <v>1628</v>
      </c>
      <c r="D70">
        <f t="shared" si="17"/>
        <v>1629</v>
      </c>
      <c r="E70">
        <f t="shared" si="18"/>
        <v>1628</v>
      </c>
      <c r="F70">
        <f t="shared" si="22"/>
        <v>1629</v>
      </c>
      <c r="G70">
        <f t="shared" si="19"/>
        <v>278</v>
      </c>
      <c r="H70">
        <f t="shared" si="23"/>
        <v>1.2057735011102886</v>
      </c>
      <c r="I70">
        <f t="shared" si="20"/>
        <v>0.20577350111028858</v>
      </c>
      <c r="J70">
        <f t="shared" si="24"/>
        <v>611</v>
      </c>
      <c r="M70">
        <f t="shared" si="15"/>
        <v>304126.45656023547</v>
      </c>
      <c r="N70">
        <f t="shared" si="21"/>
        <v>457436.95544664981</v>
      </c>
      <c r="O70">
        <f t="shared" si="25"/>
        <v>273795.24275177222</v>
      </c>
      <c r="P70">
        <f t="shared" ref="P70:P133" si="26">($B70-$B$451)*($B67-$B$451)</f>
        <v>331148.81068050273</v>
      </c>
      <c r="Q70">
        <f t="shared" si="13"/>
        <v>535746.63473395491</v>
      </c>
      <c r="R70">
        <f t="shared" si="14"/>
        <v>441444.13362036913</v>
      </c>
    </row>
    <row r="71" spans="1:18" x14ac:dyDescent="0.2">
      <c r="A71" t="s">
        <v>73</v>
      </c>
      <c r="B71">
        <v>942</v>
      </c>
      <c r="C71">
        <f t="shared" si="16"/>
        <v>941</v>
      </c>
      <c r="D71">
        <f t="shared" si="17"/>
        <v>942</v>
      </c>
      <c r="E71">
        <f t="shared" si="18"/>
        <v>941</v>
      </c>
      <c r="F71">
        <f t="shared" si="22"/>
        <v>942</v>
      </c>
      <c r="G71">
        <f t="shared" si="19"/>
        <v>-687</v>
      </c>
      <c r="H71">
        <f t="shared" si="23"/>
        <v>0.57826887661141801</v>
      </c>
      <c r="I71">
        <f t="shared" si="20"/>
        <v>-0.42173112338858199</v>
      </c>
      <c r="J71">
        <f t="shared" si="24"/>
        <v>-965</v>
      </c>
      <c r="M71">
        <f t="shared" si="15"/>
        <v>1533824.3251571176</v>
      </c>
      <c r="N71">
        <f t="shared" si="21"/>
        <v>682990.89085867652</v>
      </c>
      <c r="O71">
        <f t="shared" si="25"/>
        <v>1027287.3897450909</v>
      </c>
      <c r="P71">
        <f t="shared" si="26"/>
        <v>614874.67705021333</v>
      </c>
      <c r="Q71">
        <f t="shared" ref="Q71:Q134" si="27">($B71-$B$451)*($B67-$B$451)</f>
        <v>743676.24497894384</v>
      </c>
      <c r="R71">
        <f t="shared" si="14"/>
        <v>1203151.069032396</v>
      </c>
    </row>
    <row r="72" spans="1:18" x14ac:dyDescent="0.2">
      <c r="A72" t="s">
        <v>74</v>
      </c>
      <c r="B72">
        <v>530</v>
      </c>
      <c r="C72">
        <f t="shared" si="16"/>
        <v>529</v>
      </c>
      <c r="D72">
        <f t="shared" si="17"/>
        <v>530</v>
      </c>
      <c r="E72">
        <f t="shared" si="18"/>
        <v>529</v>
      </c>
      <c r="F72">
        <f t="shared" si="22"/>
        <v>530</v>
      </c>
      <c r="G72">
        <f t="shared" si="19"/>
        <v>-412</v>
      </c>
      <c r="H72">
        <f t="shared" si="23"/>
        <v>0.56263269639065816</v>
      </c>
      <c r="I72">
        <f t="shared" si="20"/>
        <v>-0.43736730360934184</v>
      </c>
      <c r="J72">
        <f t="shared" si="24"/>
        <v>275</v>
      </c>
      <c r="M72">
        <f t="shared" si="15"/>
        <v>2724073.0556693673</v>
      </c>
      <c r="N72">
        <f t="shared" si="21"/>
        <v>2044076.6904132424</v>
      </c>
      <c r="O72">
        <f t="shared" si="25"/>
        <v>910199.25611480139</v>
      </c>
      <c r="P72">
        <f t="shared" si="26"/>
        <v>1369031.7550012157</v>
      </c>
      <c r="Q72">
        <f t="shared" si="27"/>
        <v>819423.04230633809</v>
      </c>
      <c r="R72">
        <f t="shared" ref="R72:R135" si="28">($B72-$B$451)*($B67-$B$451)</f>
        <v>991072.6102350686</v>
      </c>
    </row>
    <row r="73" spans="1:18" x14ac:dyDescent="0.2">
      <c r="A73" t="s">
        <v>75</v>
      </c>
      <c r="B73">
        <v>2454</v>
      </c>
      <c r="C73">
        <f t="shared" si="16"/>
        <v>2453</v>
      </c>
      <c r="D73">
        <f t="shared" si="17"/>
        <v>2454</v>
      </c>
      <c r="E73">
        <f t="shared" si="18"/>
        <v>2453</v>
      </c>
      <c r="F73">
        <f t="shared" si="22"/>
        <v>2454</v>
      </c>
      <c r="G73">
        <f t="shared" si="19"/>
        <v>1924</v>
      </c>
      <c r="H73">
        <f t="shared" si="23"/>
        <v>4.6301886792452827</v>
      </c>
      <c r="I73">
        <f t="shared" si="20"/>
        <v>3.6301886792452827</v>
      </c>
      <c r="J73">
        <f t="shared" si="24"/>
        <v>2336</v>
      </c>
      <c r="M73">
        <f t="shared" si="15"/>
        <v>74815.04230633768</v>
      </c>
      <c r="N73">
        <f t="shared" si="21"/>
        <v>-451443.95101214753</v>
      </c>
      <c r="O73">
        <f t="shared" si="25"/>
        <v>-338752.31626827235</v>
      </c>
      <c r="P73">
        <f t="shared" si="26"/>
        <v>-150841.75056671342</v>
      </c>
      <c r="Q73">
        <f t="shared" si="27"/>
        <v>-226881.25168029912</v>
      </c>
      <c r="R73">
        <f t="shared" si="28"/>
        <v>-135797.96437517667</v>
      </c>
    </row>
    <row r="74" spans="1:18" x14ac:dyDescent="0.2">
      <c r="A74" t="s">
        <v>76</v>
      </c>
      <c r="B74">
        <v>1236</v>
      </c>
      <c r="C74">
        <f t="shared" si="16"/>
        <v>1235</v>
      </c>
      <c r="D74">
        <f t="shared" si="17"/>
        <v>1236</v>
      </c>
      <c r="E74">
        <f t="shared" si="18"/>
        <v>1235</v>
      </c>
      <c r="F74">
        <f t="shared" si="22"/>
        <v>1236</v>
      </c>
      <c r="G74">
        <f t="shared" si="19"/>
        <v>-1218</v>
      </c>
      <c r="H74">
        <f t="shared" si="23"/>
        <v>0.50366748166259168</v>
      </c>
      <c r="I74">
        <f t="shared" si="20"/>
        <v>-0.49633251833740832</v>
      </c>
      <c r="J74">
        <f t="shared" si="24"/>
        <v>-3142</v>
      </c>
      <c r="M74">
        <f t="shared" si="15"/>
        <v>892036.0757139104</v>
      </c>
      <c r="N74">
        <f t="shared" si="21"/>
        <v>-258336.44098987593</v>
      </c>
      <c r="O74">
        <f t="shared" si="25"/>
        <v>1558836.5656916387</v>
      </c>
      <c r="P74">
        <f t="shared" si="26"/>
        <v>1169712.2004355141</v>
      </c>
      <c r="Q74">
        <f t="shared" si="27"/>
        <v>520856.76613707299</v>
      </c>
      <c r="R74">
        <f t="shared" si="28"/>
        <v>783421.26502348727</v>
      </c>
    </row>
    <row r="75" spans="1:18" x14ac:dyDescent="0.2">
      <c r="A75" t="s">
        <v>77</v>
      </c>
      <c r="B75">
        <v>1329</v>
      </c>
      <c r="C75">
        <f t="shared" si="16"/>
        <v>1328</v>
      </c>
      <c r="D75">
        <f t="shared" si="17"/>
        <v>1329</v>
      </c>
      <c r="E75">
        <f t="shared" si="18"/>
        <v>1328</v>
      </c>
      <c r="F75">
        <f t="shared" si="22"/>
        <v>1329</v>
      </c>
      <c r="G75">
        <f t="shared" si="19"/>
        <v>93</v>
      </c>
      <c r="H75">
        <f t="shared" si="23"/>
        <v>1.075242718446602</v>
      </c>
      <c r="I75">
        <f t="shared" si="20"/>
        <v>7.5242718446602019E-2</v>
      </c>
      <c r="J75">
        <f t="shared" si="24"/>
        <v>1311</v>
      </c>
      <c r="M75">
        <f t="shared" si="15"/>
        <v>725012.42537983472</v>
      </c>
      <c r="N75">
        <f t="shared" si="21"/>
        <v>804199.75054687262</v>
      </c>
      <c r="O75">
        <f t="shared" si="25"/>
        <v>-232898.76615691383</v>
      </c>
      <c r="P75">
        <f t="shared" si="26"/>
        <v>1405342.240524601</v>
      </c>
      <c r="Q75">
        <f t="shared" si="27"/>
        <v>1054533.8752684761</v>
      </c>
      <c r="R75">
        <f t="shared" si="28"/>
        <v>469569.4409700351</v>
      </c>
    </row>
    <row r="76" spans="1:18" x14ac:dyDescent="0.2">
      <c r="A76" t="s">
        <v>78</v>
      </c>
      <c r="B76">
        <v>1045</v>
      </c>
      <c r="C76">
        <f t="shared" si="16"/>
        <v>1044</v>
      </c>
      <c r="D76">
        <f t="shared" si="17"/>
        <v>1045</v>
      </c>
      <c r="E76">
        <f t="shared" si="18"/>
        <v>1044</v>
      </c>
      <c r="F76">
        <f t="shared" si="22"/>
        <v>1045</v>
      </c>
      <c r="G76">
        <f t="shared" si="19"/>
        <v>-284</v>
      </c>
      <c r="H76">
        <f t="shared" si="23"/>
        <v>0.78630549285176821</v>
      </c>
      <c r="I76">
        <f t="shared" si="20"/>
        <v>-0.21369450714823179</v>
      </c>
      <c r="J76">
        <f t="shared" si="24"/>
        <v>-377</v>
      </c>
      <c r="M76">
        <f t="shared" si="15"/>
        <v>1289307.1425290552</v>
      </c>
      <c r="N76">
        <f t="shared" si="21"/>
        <v>966831.78395444492</v>
      </c>
      <c r="O76">
        <f t="shared" si="25"/>
        <v>1072431.1091214828</v>
      </c>
      <c r="P76">
        <f t="shared" si="26"/>
        <v>-310579.40758230351</v>
      </c>
      <c r="Q76">
        <f t="shared" si="27"/>
        <v>1874077.5990992112</v>
      </c>
      <c r="R76">
        <f t="shared" si="28"/>
        <v>1406261.2338430865</v>
      </c>
    </row>
    <row r="77" spans="1:18" x14ac:dyDescent="0.2">
      <c r="A77" t="s">
        <v>79</v>
      </c>
      <c r="B77">
        <v>1313</v>
      </c>
      <c r="C77">
        <f t="shared" si="16"/>
        <v>1312</v>
      </c>
      <c r="D77">
        <f t="shared" si="17"/>
        <v>1313</v>
      </c>
      <c r="E77">
        <f t="shared" si="18"/>
        <v>1312</v>
      </c>
      <c r="F77">
        <f t="shared" si="22"/>
        <v>1313</v>
      </c>
      <c r="G77">
        <f t="shared" si="19"/>
        <v>268</v>
      </c>
      <c r="H77">
        <f t="shared" si="23"/>
        <v>1.2564593301435407</v>
      </c>
      <c r="I77">
        <f t="shared" si="20"/>
        <v>0.25645933014354072</v>
      </c>
      <c r="J77">
        <f t="shared" si="24"/>
        <v>552</v>
      </c>
      <c r="M77">
        <f t="shared" si="15"/>
        <v>752515.67705021333</v>
      </c>
      <c r="N77">
        <f t="shared" si="21"/>
        <v>984999.40978963429</v>
      </c>
      <c r="O77">
        <f t="shared" si="25"/>
        <v>738636.05121502397</v>
      </c>
      <c r="P77">
        <f t="shared" si="26"/>
        <v>819311.37638206186</v>
      </c>
      <c r="Q77">
        <f t="shared" si="27"/>
        <v>-237275.1403217245</v>
      </c>
      <c r="R77">
        <f t="shared" si="28"/>
        <v>1431749.8663597903</v>
      </c>
    </row>
    <row r="78" spans="1:18" x14ac:dyDescent="0.2">
      <c r="A78" t="s">
        <v>80</v>
      </c>
      <c r="B78">
        <v>1487</v>
      </c>
      <c r="C78">
        <f t="shared" si="16"/>
        <v>1486</v>
      </c>
      <c r="D78">
        <f t="shared" si="17"/>
        <v>1487</v>
      </c>
      <c r="E78">
        <f t="shared" si="18"/>
        <v>1486</v>
      </c>
      <c r="F78">
        <f t="shared" si="22"/>
        <v>1487</v>
      </c>
      <c r="G78">
        <f t="shared" si="19"/>
        <v>174</v>
      </c>
      <c r="H78">
        <f t="shared" si="23"/>
        <v>1.1325209444021325</v>
      </c>
      <c r="I78">
        <f t="shared" si="20"/>
        <v>0.13252094440213247</v>
      </c>
      <c r="J78">
        <f t="shared" si="24"/>
        <v>-94</v>
      </c>
      <c r="M78">
        <f t="shared" si="15"/>
        <v>480909.81513484579</v>
      </c>
      <c r="N78">
        <f t="shared" si="21"/>
        <v>601574.7460925295</v>
      </c>
      <c r="O78">
        <f t="shared" si="25"/>
        <v>787426.47883195058</v>
      </c>
      <c r="P78">
        <f t="shared" si="26"/>
        <v>590479.12025734026</v>
      </c>
      <c r="Q78">
        <f t="shared" si="27"/>
        <v>654972.44542437815</v>
      </c>
      <c r="R78">
        <f t="shared" si="28"/>
        <v>-189682.07127940826</v>
      </c>
    </row>
    <row r="79" spans="1:18" x14ac:dyDescent="0.2">
      <c r="A79" t="s">
        <v>81</v>
      </c>
      <c r="B79">
        <v>973</v>
      </c>
      <c r="C79">
        <f t="shared" si="16"/>
        <v>972</v>
      </c>
      <c r="D79">
        <f t="shared" si="17"/>
        <v>973</v>
      </c>
      <c r="E79">
        <f t="shared" si="18"/>
        <v>972</v>
      </c>
      <c r="F79">
        <f t="shared" si="22"/>
        <v>973</v>
      </c>
      <c r="G79">
        <f t="shared" si="19"/>
        <v>-514</v>
      </c>
      <c r="H79">
        <f t="shared" si="23"/>
        <v>0.65433759246805645</v>
      </c>
      <c r="I79">
        <f t="shared" si="20"/>
        <v>-0.34566240753194355</v>
      </c>
      <c r="J79">
        <f t="shared" si="24"/>
        <v>-688</v>
      </c>
      <c r="M79">
        <f t="shared" si="15"/>
        <v>1457999.775045759</v>
      </c>
      <c r="N79">
        <f t="shared" si="21"/>
        <v>837356.79509030248</v>
      </c>
      <c r="O79">
        <f t="shared" si="25"/>
        <v>1047457.7260479862</v>
      </c>
      <c r="P79">
        <f t="shared" si="26"/>
        <v>1371061.4587874073</v>
      </c>
      <c r="Q79">
        <f t="shared" si="27"/>
        <v>1028138.1002127969</v>
      </c>
      <c r="R79">
        <f t="shared" si="28"/>
        <v>1140433.4253798348</v>
      </c>
    </row>
    <row r="80" spans="1:18" x14ac:dyDescent="0.2">
      <c r="A80" t="s">
        <v>82</v>
      </c>
      <c r="B80">
        <v>933</v>
      </c>
      <c r="C80">
        <f t="shared" si="16"/>
        <v>932</v>
      </c>
      <c r="D80">
        <f t="shared" si="17"/>
        <v>933</v>
      </c>
      <c r="E80">
        <f t="shared" si="18"/>
        <v>932</v>
      </c>
      <c r="F80">
        <f t="shared" si="22"/>
        <v>933</v>
      </c>
      <c r="G80">
        <f t="shared" si="19"/>
        <v>-40</v>
      </c>
      <c r="H80">
        <f t="shared" si="23"/>
        <v>0.95889003083247693</v>
      </c>
      <c r="I80">
        <f t="shared" si="20"/>
        <v>-4.1109969167523075E-2</v>
      </c>
      <c r="J80">
        <f t="shared" si="24"/>
        <v>474</v>
      </c>
      <c r="M80">
        <f t="shared" si="15"/>
        <v>1556197.9042217056</v>
      </c>
      <c r="N80">
        <f t="shared" si="21"/>
        <v>1506298.8396337323</v>
      </c>
      <c r="O80">
        <f t="shared" si="25"/>
        <v>865095.85967827565</v>
      </c>
      <c r="P80">
        <f t="shared" si="26"/>
        <v>1082156.7906359595</v>
      </c>
      <c r="Q80">
        <f t="shared" si="27"/>
        <v>1416480.5233753806</v>
      </c>
      <c r="R80">
        <f t="shared" si="28"/>
        <v>1062197.1648007701</v>
      </c>
    </row>
    <row r="81" spans="1:18" x14ac:dyDescent="0.2">
      <c r="A81" t="s">
        <v>83</v>
      </c>
      <c r="B81">
        <v>908</v>
      </c>
      <c r="C81">
        <f t="shared" si="16"/>
        <v>907</v>
      </c>
      <c r="D81">
        <f t="shared" si="17"/>
        <v>908</v>
      </c>
      <c r="E81">
        <f t="shared" si="18"/>
        <v>907</v>
      </c>
      <c r="F81">
        <f t="shared" si="22"/>
        <v>908</v>
      </c>
      <c r="G81">
        <f t="shared" si="19"/>
        <v>-25</v>
      </c>
      <c r="H81">
        <f t="shared" si="23"/>
        <v>0.97320471596998925</v>
      </c>
      <c r="I81">
        <f t="shared" si="20"/>
        <v>-2.6795284030010746E-2</v>
      </c>
      <c r="J81">
        <f t="shared" si="24"/>
        <v>15</v>
      </c>
      <c r="M81">
        <f t="shared" si="15"/>
        <v>1619196.7349566722</v>
      </c>
      <c r="N81">
        <f t="shared" si="21"/>
        <v>1587384.819589189</v>
      </c>
      <c r="O81">
        <f t="shared" si="25"/>
        <v>1536485.7550012157</v>
      </c>
      <c r="P81">
        <f t="shared" si="26"/>
        <v>882432.77504575904</v>
      </c>
      <c r="Q81">
        <f t="shared" si="27"/>
        <v>1103843.7060034429</v>
      </c>
      <c r="R81">
        <f t="shared" si="28"/>
        <v>1444867.4387428637</v>
      </c>
    </row>
    <row r="82" spans="1:18" x14ac:dyDescent="0.2">
      <c r="A82" t="s">
        <v>84</v>
      </c>
      <c r="B82">
        <v>1496</v>
      </c>
      <c r="C82">
        <f t="shared" si="16"/>
        <v>1495</v>
      </c>
      <c r="D82">
        <f t="shared" si="17"/>
        <v>1496</v>
      </c>
      <c r="E82">
        <f t="shared" si="18"/>
        <v>1495</v>
      </c>
      <c r="F82">
        <f t="shared" si="22"/>
        <v>1496</v>
      </c>
      <c r="G82">
        <f t="shared" si="19"/>
        <v>588</v>
      </c>
      <c r="H82">
        <f t="shared" si="23"/>
        <v>1.6475770925110131</v>
      </c>
      <c r="I82">
        <f t="shared" si="20"/>
        <v>0.64757709251101314</v>
      </c>
      <c r="J82">
        <f t="shared" si="24"/>
        <v>613</v>
      </c>
      <c r="M82">
        <f t="shared" si="15"/>
        <v>468508.23607025779</v>
      </c>
      <c r="N82">
        <f t="shared" si="21"/>
        <v>870980.48551346501</v>
      </c>
      <c r="O82">
        <f t="shared" si="25"/>
        <v>853868.57014598174</v>
      </c>
      <c r="P82">
        <f t="shared" si="26"/>
        <v>826489.50555800844</v>
      </c>
      <c r="Q82">
        <f t="shared" si="27"/>
        <v>474668.52560255176</v>
      </c>
      <c r="R82">
        <f t="shared" si="28"/>
        <v>593767.45656023559</v>
      </c>
    </row>
    <row r="83" spans="1:18" x14ac:dyDescent="0.2">
      <c r="A83" t="s">
        <v>85</v>
      </c>
      <c r="B83">
        <v>1032</v>
      </c>
      <c r="C83">
        <f t="shared" si="16"/>
        <v>1031</v>
      </c>
      <c r="D83">
        <f t="shared" si="17"/>
        <v>1032</v>
      </c>
      <c r="E83">
        <f t="shared" si="18"/>
        <v>1031</v>
      </c>
      <c r="F83">
        <f t="shared" si="22"/>
        <v>1032</v>
      </c>
      <c r="G83">
        <f t="shared" si="19"/>
        <v>-464</v>
      </c>
      <c r="H83">
        <f t="shared" si="23"/>
        <v>0.68983957219251335</v>
      </c>
      <c r="I83">
        <f t="shared" si="20"/>
        <v>-0.31016042780748665</v>
      </c>
      <c r="J83">
        <f t="shared" si="24"/>
        <v>-1052</v>
      </c>
      <c r="M83">
        <f t="shared" si="15"/>
        <v>1318998.5345112379</v>
      </c>
      <c r="N83">
        <f t="shared" si="21"/>
        <v>786105.38529074786</v>
      </c>
      <c r="O83">
        <f t="shared" si="25"/>
        <v>1461409.6347339551</v>
      </c>
      <c r="P83">
        <f t="shared" si="26"/>
        <v>1432697.7193664717</v>
      </c>
      <c r="Q83">
        <f t="shared" si="27"/>
        <v>1386758.6547784985</v>
      </c>
      <c r="R83">
        <f t="shared" si="28"/>
        <v>796441.67482304189</v>
      </c>
    </row>
    <row r="84" spans="1:18" x14ac:dyDescent="0.2">
      <c r="A84" t="s">
        <v>86</v>
      </c>
      <c r="B84">
        <v>809</v>
      </c>
      <c r="C84">
        <f t="shared" si="16"/>
        <v>808</v>
      </c>
      <c r="D84">
        <f t="shared" si="17"/>
        <v>809</v>
      </c>
      <c r="E84">
        <f t="shared" si="18"/>
        <v>808</v>
      </c>
      <c r="F84">
        <f t="shared" si="22"/>
        <v>809</v>
      </c>
      <c r="G84">
        <f t="shared" si="19"/>
        <v>-223</v>
      </c>
      <c r="H84">
        <f t="shared" si="23"/>
        <v>0.78391472868217049</v>
      </c>
      <c r="I84">
        <f t="shared" si="20"/>
        <v>-0.21608527131782951</v>
      </c>
      <c r="J84">
        <f t="shared" si="24"/>
        <v>241</v>
      </c>
      <c r="M84">
        <f t="shared" si="15"/>
        <v>1880948.1046671399</v>
      </c>
      <c r="N84">
        <f t="shared" si="21"/>
        <v>1575108.819589189</v>
      </c>
      <c r="O84">
        <f t="shared" si="25"/>
        <v>938743.67036869889</v>
      </c>
      <c r="P84">
        <f t="shared" si="26"/>
        <v>1745171.9198119061</v>
      </c>
      <c r="Q84">
        <f t="shared" si="27"/>
        <v>1710885.0044444229</v>
      </c>
      <c r="R84">
        <f t="shared" si="28"/>
        <v>1656025.9398564496</v>
      </c>
    </row>
    <row r="85" spans="1:18" x14ac:dyDescent="0.2">
      <c r="A85" t="s">
        <v>87</v>
      </c>
      <c r="B85">
        <v>553</v>
      </c>
      <c r="C85">
        <f t="shared" si="16"/>
        <v>552</v>
      </c>
      <c r="D85">
        <f t="shared" si="17"/>
        <v>553</v>
      </c>
      <c r="E85">
        <f t="shared" si="18"/>
        <v>552</v>
      </c>
      <c r="F85">
        <f t="shared" si="22"/>
        <v>553</v>
      </c>
      <c r="G85">
        <f t="shared" si="19"/>
        <v>-256</v>
      </c>
      <c r="H85">
        <f t="shared" si="23"/>
        <v>0.6835599505562423</v>
      </c>
      <c r="I85">
        <f t="shared" si="20"/>
        <v>-0.3164400494437577</v>
      </c>
      <c r="J85">
        <f t="shared" si="24"/>
        <v>-33</v>
      </c>
      <c r="M85">
        <f t="shared" si="15"/>
        <v>2648680.1313931979</v>
      </c>
      <c r="N85">
        <f t="shared" si="21"/>
        <v>2232046.118030169</v>
      </c>
      <c r="O85">
        <f t="shared" si="25"/>
        <v>1869118.8329522179</v>
      </c>
      <c r="P85">
        <f t="shared" si="26"/>
        <v>1113969.6837317278</v>
      </c>
      <c r="Q85">
        <f t="shared" si="27"/>
        <v>2070925.9331749352</v>
      </c>
      <c r="R85">
        <f t="shared" si="28"/>
        <v>2030239.0178074518</v>
      </c>
    </row>
    <row r="86" spans="1:18" x14ac:dyDescent="0.2">
      <c r="A86" t="s">
        <v>88</v>
      </c>
      <c r="B86">
        <v>647</v>
      </c>
      <c r="C86">
        <f t="shared" si="16"/>
        <v>646</v>
      </c>
      <c r="D86">
        <f t="shared" si="17"/>
        <v>647</v>
      </c>
      <c r="E86">
        <f t="shared" si="18"/>
        <v>646</v>
      </c>
      <c r="F86">
        <f t="shared" si="22"/>
        <v>647</v>
      </c>
      <c r="G86">
        <f t="shared" si="19"/>
        <v>94</v>
      </c>
      <c r="H86">
        <f t="shared" si="23"/>
        <v>1.1699819168173597</v>
      </c>
      <c r="I86">
        <f t="shared" si="20"/>
        <v>0.16998191681735975</v>
      </c>
      <c r="J86">
        <f t="shared" si="24"/>
        <v>350</v>
      </c>
      <c r="M86">
        <f t="shared" si="15"/>
        <v>2351550.5278297234</v>
      </c>
      <c r="N86">
        <f t="shared" si="21"/>
        <v>2495697.3296114607</v>
      </c>
      <c r="O86">
        <f t="shared" si="25"/>
        <v>2103127.3162484318</v>
      </c>
      <c r="P86">
        <f t="shared" si="26"/>
        <v>1761162.0311704807</v>
      </c>
      <c r="Q86">
        <f t="shared" si="27"/>
        <v>1049628.8819499908</v>
      </c>
      <c r="R86">
        <f t="shared" si="28"/>
        <v>1951313.1313931979</v>
      </c>
    </row>
    <row r="87" spans="1:18" x14ac:dyDescent="0.2">
      <c r="A87" t="s">
        <v>89</v>
      </c>
      <c r="B87">
        <v>525</v>
      </c>
      <c r="C87">
        <f t="shared" si="16"/>
        <v>524</v>
      </c>
      <c r="D87">
        <f t="shared" si="17"/>
        <v>525</v>
      </c>
      <c r="E87">
        <f t="shared" si="18"/>
        <v>524</v>
      </c>
      <c r="F87">
        <f t="shared" si="22"/>
        <v>525</v>
      </c>
      <c r="G87">
        <f t="shared" si="19"/>
        <v>-122</v>
      </c>
      <c r="H87">
        <f t="shared" si="23"/>
        <v>0.81143740340030912</v>
      </c>
      <c r="I87">
        <f t="shared" si="20"/>
        <v>-0.18856259659969088</v>
      </c>
      <c r="J87">
        <f t="shared" si="24"/>
        <v>-216</v>
      </c>
      <c r="M87">
        <f t="shared" si="15"/>
        <v>2740602.8218163606</v>
      </c>
      <c r="N87">
        <f t="shared" si="21"/>
        <v>2538634.674823042</v>
      </c>
      <c r="O87">
        <f t="shared" si="25"/>
        <v>2694249.4766047793</v>
      </c>
      <c r="P87">
        <f t="shared" si="26"/>
        <v>2270447.4632417504</v>
      </c>
      <c r="Q87">
        <f t="shared" si="27"/>
        <v>1901276.1781637992</v>
      </c>
      <c r="R87">
        <f t="shared" si="28"/>
        <v>1133135.0289433091</v>
      </c>
    </row>
    <row r="88" spans="1:18" x14ac:dyDescent="0.2">
      <c r="A88" t="s">
        <v>90</v>
      </c>
      <c r="B88">
        <v>660</v>
      </c>
      <c r="C88">
        <f t="shared" si="16"/>
        <v>659</v>
      </c>
      <c r="D88">
        <f t="shared" si="17"/>
        <v>660</v>
      </c>
      <c r="E88">
        <f t="shared" si="18"/>
        <v>659</v>
      </c>
      <c r="F88">
        <f t="shared" si="22"/>
        <v>660</v>
      </c>
      <c r="G88">
        <f t="shared" si="19"/>
        <v>135</v>
      </c>
      <c r="H88">
        <f t="shared" si="23"/>
        <v>1.2571428571428571</v>
      </c>
      <c r="I88">
        <f t="shared" si="20"/>
        <v>0.25714285714285712</v>
      </c>
      <c r="J88">
        <f t="shared" si="24"/>
        <v>257</v>
      </c>
      <c r="M88">
        <f t="shared" si="15"/>
        <v>2311849.135847541</v>
      </c>
      <c r="N88">
        <f t="shared" si="21"/>
        <v>2517113.4788319506</v>
      </c>
      <c r="O88">
        <f t="shared" si="25"/>
        <v>2331615.331838632</v>
      </c>
      <c r="P88">
        <f t="shared" si="26"/>
        <v>2474540.1336203692</v>
      </c>
      <c r="Q88">
        <f t="shared" si="27"/>
        <v>2085298.1202573404</v>
      </c>
      <c r="R88">
        <f t="shared" si="28"/>
        <v>1746231.8351793895</v>
      </c>
    </row>
    <row r="89" spans="1:18" x14ac:dyDescent="0.2">
      <c r="A89" t="s">
        <v>91</v>
      </c>
      <c r="B89">
        <v>513</v>
      </c>
      <c r="C89">
        <f t="shared" si="16"/>
        <v>512</v>
      </c>
      <c r="D89">
        <f t="shared" si="17"/>
        <v>513</v>
      </c>
      <c r="E89">
        <f t="shared" si="18"/>
        <v>512</v>
      </c>
      <c r="F89">
        <f t="shared" si="22"/>
        <v>513</v>
      </c>
      <c r="G89">
        <f t="shared" si="19"/>
        <v>-147</v>
      </c>
      <c r="H89">
        <f t="shared" si="23"/>
        <v>0.77727272727272723</v>
      </c>
      <c r="I89">
        <f t="shared" si="20"/>
        <v>-0.22272727272727277</v>
      </c>
      <c r="J89">
        <f t="shared" si="24"/>
        <v>-282</v>
      </c>
      <c r="M89">
        <f t="shared" si="15"/>
        <v>2780478.2605691445</v>
      </c>
      <c r="N89">
        <f t="shared" si="21"/>
        <v>2535359.1982083428</v>
      </c>
      <c r="O89">
        <f t="shared" si="25"/>
        <v>2760468.5411927523</v>
      </c>
      <c r="P89">
        <f t="shared" si="26"/>
        <v>2557036.3941994342</v>
      </c>
      <c r="Q89">
        <f t="shared" si="27"/>
        <v>2713779.1959811714</v>
      </c>
      <c r="R89">
        <f t="shared" si="28"/>
        <v>2286905.1826181421</v>
      </c>
    </row>
    <row r="90" spans="1:18" x14ac:dyDescent="0.2">
      <c r="A90" t="s">
        <v>92</v>
      </c>
      <c r="B90">
        <v>485</v>
      </c>
      <c r="C90">
        <f t="shared" si="16"/>
        <v>484</v>
      </c>
      <c r="D90">
        <f t="shared" si="17"/>
        <v>485</v>
      </c>
      <c r="E90">
        <f t="shared" si="18"/>
        <v>484</v>
      </c>
      <c r="F90">
        <f t="shared" si="22"/>
        <v>485</v>
      </c>
      <c r="G90">
        <f t="shared" si="19"/>
        <v>-28</v>
      </c>
      <c r="H90">
        <f t="shared" si="23"/>
        <v>0.94541910331384016</v>
      </c>
      <c r="I90">
        <f t="shared" si="20"/>
        <v>-5.4580896686159841E-2</v>
      </c>
      <c r="J90">
        <f t="shared" si="24"/>
        <v>119</v>
      </c>
      <c r="M90">
        <f t="shared" si="15"/>
        <v>2874640.9509923072</v>
      </c>
      <c r="N90">
        <f t="shared" si="21"/>
        <v>2827167.6057807258</v>
      </c>
      <c r="O90">
        <f t="shared" si="25"/>
        <v>2577932.5434199241</v>
      </c>
      <c r="P90">
        <f t="shared" si="26"/>
        <v>2806821.8864043336</v>
      </c>
      <c r="Q90">
        <f t="shared" si="27"/>
        <v>2599973.7394110155</v>
      </c>
      <c r="R90">
        <f t="shared" si="28"/>
        <v>2759348.5411927523</v>
      </c>
    </row>
    <row r="91" spans="1:18" x14ac:dyDescent="0.2">
      <c r="A91" t="s">
        <v>93</v>
      </c>
      <c r="B91">
        <v>389</v>
      </c>
      <c r="C91">
        <f t="shared" si="16"/>
        <v>388</v>
      </c>
      <c r="D91">
        <f t="shared" si="17"/>
        <v>389</v>
      </c>
      <c r="E91">
        <f t="shared" si="18"/>
        <v>388</v>
      </c>
      <c r="F91">
        <f t="shared" si="22"/>
        <v>389</v>
      </c>
      <c r="G91">
        <f t="shared" si="19"/>
        <v>-96</v>
      </c>
      <c r="H91">
        <f t="shared" si="23"/>
        <v>0.80206185567010313</v>
      </c>
      <c r="I91">
        <f t="shared" si="20"/>
        <v>-0.19793814432989687</v>
      </c>
      <c r="J91">
        <f t="shared" si="24"/>
        <v>-68</v>
      </c>
      <c r="M91">
        <f t="shared" si="15"/>
        <v>3209388.4610145791</v>
      </c>
      <c r="N91">
        <f t="shared" si="21"/>
        <v>3037406.7060034429</v>
      </c>
      <c r="O91">
        <f t="shared" si="25"/>
        <v>2987245.3607918615</v>
      </c>
      <c r="P91">
        <f t="shared" si="26"/>
        <v>2723898.2984310598</v>
      </c>
      <c r="Q91">
        <f t="shared" si="27"/>
        <v>2965747.6414154698</v>
      </c>
      <c r="R91">
        <f t="shared" si="28"/>
        <v>2747187.4944221512</v>
      </c>
    </row>
    <row r="92" spans="1:18" x14ac:dyDescent="0.2">
      <c r="A92" t="s">
        <v>94</v>
      </c>
      <c r="B92">
        <v>361</v>
      </c>
      <c r="C92">
        <f t="shared" si="16"/>
        <v>360</v>
      </c>
      <c r="D92">
        <f t="shared" si="17"/>
        <v>361</v>
      </c>
      <c r="E92">
        <f t="shared" si="18"/>
        <v>360</v>
      </c>
      <c r="F92">
        <f t="shared" si="22"/>
        <v>361</v>
      </c>
      <c r="G92">
        <f t="shared" si="19"/>
        <v>-28</v>
      </c>
      <c r="H92">
        <f t="shared" si="23"/>
        <v>0.92802056555269918</v>
      </c>
      <c r="I92">
        <f t="shared" si="20"/>
        <v>-7.1979434447300816E-2</v>
      </c>
      <c r="J92">
        <f t="shared" si="24"/>
        <v>68</v>
      </c>
      <c r="M92">
        <f t="shared" si="15"/>
        <v>3310495.1514377412</v>
      </c>
      <c r="N92">
        <f t="shared" si="21"/>
        <v>3259549.8062261604</v>
      </c>
      <c r="O92">
        <f t="shared" si="25"/>
        <v>3084880.0512150242</v>
      </c>
      <c r="P92">
        <f t="shared" si="26"/>
        <v>3033934.7060034429</v>
      </c>
      <c r="Q92">
        <f t="shared" si="27"/>
        <v>2766471.6436426411</v>
      </c>
      <c r="R92">
        <f t="shared" si="28"/>
        <v>3012100.9866270511</v>
      </c>
    </row>
    <row r="93" spans="1:18" x14ac:dyDescent="0.2">
      <c r="A93" t="s">
        <v>95</v>
      </c>
      <c r="B93">
        <v>242</v>
      </c>
      <c r="C93">
        <f t="shared" si="16"/>
        <v>241</v>
      </c>
      <c r="D93">
        <f t="shared" si="17"/>
        <v>242</v>
      </c>
      <c r="E93">
        <f t="shared" si="18"/>
        <v>241</v>
      </c>
      <c r="F93">
        <f t="shared" si="22"/>
        <v>242</v>
      </c>
      <c r="G93">
        <f t="shared" si="19"/>
        <v>-119</v>
      </c>
      <c r="H93">
        <f t="shared" si="23"/>
        <v>0.67036011080332414</v>
      </c>
      <c r="I93">
        <f t="shared" si="20"/>
        <v>-0.32963988919667586</v>
      </c>
      <c r="J93">
        <f t="shared" si="24"/>
        <v>-91</v>
      </c>
      <c r="M93">
        <f t="shared" si="15"/>
        <v>3757691.5857361825</v>
      </c>
      <c r="N93">
        <f t="shared" si="21"/>
        <v>3527012.8685869621</v>
      </c>
      <c r="O93">
        <f t="shared" si="25"/>
        <v>3472735.5233753808</v>
      </c>
      <c r="P93">
        <f t="shared" si="26"/>
        <v>3286641.7683642446</v>
      </c>
      <c r="Q93">
        <f t="shared" si="27"/>
        <v>3232364.4231526633</v>
      </c>
      <c r="R93">
        <f t="shared" si="28"/>
        <v>2947408.3607918615</v>
      </c>
    </row>
    <row r="94" spans="1:18" x14ac:dyDescent="0.2">
      <c r="A94" t="s">
        <v>96</v>
      </c>
      <c r="B94">
        <v>272</v>
      </c>
      <c r="C94">
        <f t="shared" si="16"/>
        <v>271</v>
      </c>
      <c r="D94">
        <f t="shared" si="17"/>
        <v>272</v>
      </c>
      <c r="E94">
        <f t="shared" si="18"/>
        <v>271</v>
      </c>
      <c r="F94">
        <f t="shared" si="22"/>
        <v>272</v>
      </c>
      <c r="G94">
        <f t="shared" si="19"/>
        <v>30</v>
      </c>
      <c r="H94">
        <f t="shared" si="23"/>
        <v>1.1239669421487604</v>
      </c>
      <c r="I94">
        <f t="shared" si="20"/>
        <v>0.12396694214876036</v>
      </c>
      <c r="J94">
        <f t="shared" si="24"/>
        <v>149</v>
      </c>
      <c r="M94">
        <f t="shared" si="15"/>
        <v>3642282.9888542225</v>
      </c>
      <c r="N94">
        <f t="shared" si="21"/>
        <v>3699537.2872952027</v>
      </c>
      <c r="O94">
        <f t="shared" si="25"/>
        <v>3472428.5701459819</v>
      </c>
      <c r="P94">
        <f t="shared" si="26"/>
        <v>3418991.2249344005</v>
      </c>
      <c r="Q94">
        <f t="shared" si="27"/>
        <v>3235777.4699232648</v>
      </c>
      <c r="R94">
        <f t="shared" si="28"/>
        <v>3182340.1247116835</v>
      </c>
    </row>
    <row r="95" spans="1:18" x14ac:dyDescent="0.2">
      <c r="A95" t="s">
        <v>97</v>
      </c>
      <c r="B95">
        <v>639</v>
      </c>
      <c r="C95">
        <f t="shared" si="16"/>
        <v>638</v>
      </c>
      <c r="D95">
        <f t="shared" si="17"/>
        <v>639</v>
      </c>
      <c r="E95">
        <f t="shared" si="18"/>
        <v>638</v>
      </c>
      <c r="F95">
        <f t="shared" si="22"/>
        <v>639</v>
      </c>
      <c r="G95">
        <f t="shared" si="19"/>
        <v>367</v>
      </c>
      <c r="H95">
        <f t="shared" si="23"/>
        <v>2.3492647058823528</v>
      </c>
      <c r="I95">
        <f t="shared" si="20"/>
        <v>1.3492647058823528</v>
      </c>
      <c r="J95">
        <f t="shared" si="24"/>
        <v>337</v>
      </c>
      <c r="M95">
        <f t="shared" si="15"/>
        <v>2376150.153664913</v>
      </c>
      <c r="N95">
        <f t="shared" si="21"/>
        <v>2941872.0712595675</v>
      </c>
      <c r="O95">
        <f t="shared" si="25"/>
        <v>2988116.3697005478</v>
      </c>
      <c r="P95">
        <f t="shared" si="26"/>
        <v>2804680.6525513274</v>
      </c>
      <c r="Q95">
        <f t="shared" si="27"/>
        <v>2761519.307339746</v>
      </c>
      <c r="R95">
        <f t="shared" si="28"/>
        <v>2613537.5523286099</v>
      </c>
    </row>
    <row r="96" spans="1:18" x14ac:dyDescent="0.2">
      <c r="A96" t="s">
        <v>98</v>
      </c>
      <c r="B96">
        <v>591</v>
      </c>
      <c r="C96">
        <f t="shared" si="16"/>
        <v>590</v>
      </c>
      <c r="D96">
        <f t="shared" si="17"/>
        <v>591</v>
      </c>
      <c r="E96">
        <f t="shared" si="18"/>
        <v>590</v>
      </c>
      <c r="F96">
        <f t="shared" si="22"/>
        <v>591</v>
      </c>
      <c r="G96">
        <f t="shared" si="19"/>
        <v>-48</v>
      </c>
      <c r="H96">
        <f t="shared" si="23"/>
        <v>0.92488262910798125</v>
      </c>
      <c r="I96">
        <f t="shared" si="20"/>
        <v>-7.5117370892018753E-2</v>
      </c>
      <c r="J96">
        <f t="shared" si="24"/>
        <v>-415</v>
      </c>
      <c r="M96">
        <f t="shared" si="15"/>
        <v>2526435.9086760487</v>
      </c>
      <c r="N96">
        <f t="shared" si="21"/>
        <v>2450141.0311704809</v>
      </c>
      <c r="O96">
        <f t="shared" si="25"/>
        <v>3033478.9487651358</v>
      </c>
      <c r="P96">
        <f t="shared" si="26"/>
        <v>3081163.2472061156</v>
      </c>
      <c r="Q96">
        <f t="shared" si="27"/>
        <v>2892015.5300568952</v>
      </c>
      <c r="R96">
        <f t="shared" si="28"/>
        <v>2847510.1848453139</v>
      </c>
    </row>
    <row r="97" spans="1:18" x14ac:dyDescent="0.2">
      <c r="A97" t="s">
        <v>99</v>
      </c>
      <c r="B97">
        <v>585</v>
      </c>
      <c r="C97">
        <f t="shared" si="16"/>
        <v>584</v>
      </c>
      <c r="D97">
        <f t="shared" si="17"/>
        <v>585</v>
      </c>
      <c r="E97">
        <f t="shared" si="18"/>
        <v>584</v>
      </c>
      <c r="F97">
        <f t="shared" si="22"/>
        <v>585</v>
      </c>
      <c r="G97">
        <f t="shared" si="19"/>
        <v>-6</v>
      </c>
      <c r="H97">
        <f t="shared" si="23"/>
        <v>0.98984771573604058</v>
      </c>
      <c r="I97">
        <f t="shared" si="20"/>
        <v>-1.0152284263959421E-2</v>
      </c>
      <c r="J97">
        <f t="shared" si="24"/>
        <v>42</v>
      </c>
      <c r="M97">
        <f t="shared" si="15"/>
        <v>2545545.6280524409</v>
      </c>
      <c r="N97">
        <f t="shared" si="21"/>
        <v>2535972.7683642446</v>
      </c>
      <c r="O97">
        <f t="shared" si="25"/>
        <v>2459389.8908586768</v>
      </c>
      <c r="P97">
        <f t="shared" si="26"/>
        <v>3044929.8084533317</v>
      </c>
      <c r="Q97">
        <f t="shared" si="27"/>
        <v>3092794.1068943115</v>
      </c>
      <c r="R97">
        <f t="shared" si="28"/>
        <v>2902932.3897450911</v>
      </c>
    </row>
    <row r="98" spans="1:18" x14ac:dyDescent="0.2">
      <c r="A98" t="s">
        <v>100</v>
      </c>
      <c r="B98">
        <v>485</v>
      </c>
      <c r="C98">
        <f t="shared" si="16"/>
        <v>484</v>
      </c>
      <c r="D98">
        <f t="shared" si="17"/>
        <v>485</v>
      </c>
      <c r="E98">
        <f t="shared" si="18"/>
        <v>484</v>
      </c>
      <c r="F98">
        <f t="shared" si="22"/>
        <v>485</v>
      </c>
      <c r="G98">
        <f t="shared" si="19"/>
        <v>-100</v>
      </c>
      <c r="H98">
        <f t="shared" si="23"/>
        <v>0.82905982905982911</v>
      </c>
      <c r="I98">
        <f t="shared" si="20"/>
        <v>-0.17094017094017089</v>
      </c>
      <c r="J98">
        <f t="shared" si="24"/>
        <v>-94</v>
      </c>
      <c r="M98">
        <f t="shared" si="15"/>
        <v>2874640.9509923072</v>
      </c>
      <c r="N98">
        <f t="shared" si="21"/>
        <v>2705093.289522374</v>
      </c>
      <c r="O98">
        <f t="shared" si="25"/>
        <v>2694920.4298341777</v>
      </c>
      <c r="P98">
        <f t="shared" si="26"/>
        <v>2613537.5523286099</v>
      </c>
      <c r="Q98">
        <f t="shared" si="27"/>
        <v>3235777.4699232648</v>
      </c>
      <c r="R98">
        <f t="shared" si="28"/>
        <v>3286641.7683642446</v>
      </c>
    </row>
    <row r="99" spans="1:18" x14ac:dyDescent="0.2">
      <c r="A99" t="s">
        <v>101</v>
      </c>
      <c r="B99">
        <v>368</v>
      </c>
      <c r="C99">
        <f t="shared" si="16"/>
        <v>367</v>
      </c>
      <c r="D99">
        <f t="shared" si="17"/>
        <v>368</v>
      </c>
      <c r="E99">
        <f t="shared" si="18"/>
        <v>367</v>
      </c>
      <c r="F99">
        <f t="shared" si="22"/>
        <v>368</v>
      </c>
      <c r="G99">
        <f t="shared" si="19"/>
        <v>-117</v>
      </c>
      <c r="H99">
        <f t="shared" si="23"/>
        <v>0.75876288659793811</v>
      </c>
      <c r="I99">
        <f t="shared" si="20"/>
        <v>-0.24123711340206189</v>
      </c>
      <c r="J99">
        <f t="shared" si="24"/>
        <v>-17</v>
      </c>
      <c r="M99">
        <f t="shared" si="15"/>
        <v>3285071.4788319506</v>
      </c>
      <c r="N99">
        <f t="shared" si="21"/>
        <v>3073011.7149121291</v>
      </c>
      <c r="O99">
        <f t="shared" si="25"/>
        <v>2891764.0534421955</v>
      </c>
      <c r="P99">
        <f t="shared" si="26"/>
        <v>2880889.1937539997</v>
      </c>
      <c r="Q99">
        <f t="shared" si="27"/>
        <v>2793890.3162484318</v>
      </c>
      <c r="R99">
        <f t="shared" si="28"/>
        <v>3459069.2338430868</v>
      </c>
    </row>
    <row r="100" spans="1:18" x14ac:dyDescent="0.2">
      <c r="A100" t="s">
        <v>102</v>
      </c>
      <c r="B100">
        <v>330</v>
      </c>
      <c r="C100">
        <f t="shared" si="16"/>
        <v>329</v>
      </c>
      <c r="D100">
        <f t="shared" si="17"/>
        <v>330</v>
      </c>
      <c r="E100">
        <f t="shared" si="18"/>
        <v>329</v>
      </c>
      <c r="F100">
        <f t="shared" si="22"/>
        <v>330</v>
      </c>
      <c r="G100">
        <f t="shared" si="19"/>
        <v>-38</v>
      </c>
      <c r="H100">
        <f t="shared" si="23"/>
        <v>0.89673913043478259</v>
      </c>
      <c r="I100">
        <f t="shared" si="20"/>
        <v>-0.10326086956521741</v>
      </c>
      <c r="J100">
        <f t="shared" si="24"/>
        <v>79</v>
      </c>
      <c r="M100">
        <f t="shared" si="15"/>
        <v>3424263.7015491002</v>
      </c>
      <c r="N100">
        <f t="shared" si="21"/>
        <v>3353945.5901905256</v>
      </c>
      <c r="O100">
        <f t="shared" si="25"/>
        <v>3137439.8262707037</v>
      </c>
      <c r="P100">
        <f t="shared" si="26"/>
        <v>2952392.1648007706</v>
      </c>
      <c r="Q100">
        <f t="shared" si="27"/>
        <v>2941289.3051125742</v>
      </c>
      <c r="R100">
        <f t="shared" si="28"/>
        <v>2852466.4276070064</v>
      </c>
    </row>
    <row r="101" spans="1:18" x14ac:dyDescent="0.2">
      <c r="A101" t="s">
        <v>103</v>
      </c>
      <c r="B101">
        <v>202</v>
      </c>
      <c r="C101">
        <f t="shared" si="16"/>
        <v>201</v>
      </c>
      <c r="D101">
        <f t="shared" si="17"/>
        <v>202</v>
      </c>
      <c r="E101">
        <f t="shared" si="18"/>
        <v>201</v>
      </c>
      <c r="F101">
        <f t="shared" si="22"/>
        <v>202</v>
      </c>
      <c r="G101">
        <f t="shared" si="19"/>
        <v>-128</v>
      </c>
      <c r="H101">
        <f t="shared" si="23"/>
        <v>0.61212121212121207</v>
      </c>
      <c r="I101">
        <f t="shared" si="20"/>
        <v>-0.38787878787878793</v>
      </c>
      <c r="J101">
        <f t="shared" si="24"/>
        <v>-90</v>
      </c>
      <c r="M101">
        <f t="shared" si="15"/>
        <v>3914369.7149121291</v>
      </c>
      <c r="N101">
        <f t="shared" si="21"/>
        <v>3661124.7082306147</v>
      </c>
      <c r="O101">
        <f t="shared" si="25"/>
        <v>3585942.5968720401</v>
      </c>
      <c r="P101">
        <f t="shared" si="26"/>
        <v>3354460.8329522181</v>
      </c>
      <c r="Q101">
        <f t="shared" si="27"/>
        <v>3156613.171482285</v>
      </c>
      <c r="R101">
        <f t="shared" si="28"/>
        <v>3144742.3117940887</v>
      </c>
    </row>
    <row r="102" spans="1:18" x14ac:dyDescent="0.2">
      <c r="A102" t="s">
        <v>104</v>
      </c>
      <c r="B102">
        <v>307</v>
      </c>
      <c r="C102">
        <f t="shared" si="16"/>
        <v>306</v>
      </c>
      <c r="D102">
        <f t="shared" si="17"/>
        <v>307</v>
      </c>
      <c r="E102">
        <f t="shared" si="18"/>
        <v>306</v>
      </c>
      <c r="F102">
        <f t="shared" si="22"/>
        <v>307</v>
      </c>
      <c r="G102">
        <f t="shared" si="19"/>
        <v>105</v>
      </c>
      <c r="H102">
        <f t="shared" si="23"/>
        <v>1.5198019801980198</v>
      </c>
      <c r="I102">
        <f t="shared" si="20"/>
        <v>0.51980198019801982</v>
      </c>
      <c r="J102">
        <f t="shared" si="24"/>
        <v>233</v>
      </c>
      <c r="M102">
        <f t="shared" si="15"/>
        <v>3509914.6258252691</v>
      </c>
      <c r="N102">
        <f t="shared" si="21"/>
        <v>3706629.6703686994</v>
      </c>
      <c r="O102">
        <f t="shared" si="25"/>
        <v>3466824.6636871845</v>
      </c>
      <c r="P102">
        <f t="shared" si="26"/>
        <v>3395632.5523286099</v>
      </c>
      <c r="Q102">
        <f t="shared" si="27"/>
        <v>3176435.7884087884</v>
      </c>
      <c r="R102">
        <f t="shared" si="28"/>
        <v>2989088.1269388548</v>
      </c>
    </row>
    <row r="103" spans="1:18" x14ac:dyDescent="0.2">
      <c r="A103" t="s">
        <v>105</v>
      </c>
      <c r="B103">
        <v>356</v>
      </c>
      <c r="C103">
        <f t="shared" si="16"/>
        <v>355</v>
      </c>
      <c r="D103">
        <f t="shared" si="17"/>
        <v>356</v>
      </c>
      <c r="E103">
        <f t="shared" si="18"/>
        <v>355</v>
      </c>
      <c r="F103">
        <f t="shared" si="22"/>
        <v>356</v>
      </c>
      <c r="G103">
        <f t="shared" si="19"/>
        <v>49</v>
      </c>
      <c r="H103">
        <f t="shared" si="23"/>
        <v>1.1596091205211727</v>
      </c>
      <c r="I103">
        <f t="shared" si="20"/>
        <v>0.15960912052117271</v>
      </c>
      <c r="J103">
        <f t="shared" si="24"/>
        <v>-56</v>
      </c>
      <c r="M103">
        <f t="shared" si="15"/>
        <v>3328714.917584735</v>
      </c>
      <c r="N103">
        <f t="shared" si="21"/>
        <v>3418114.2717050021</v>
      </c>
      <c r="O103">
        <f t="shared" si="25"/>
        <v>3609684.3162484318</v>
      </c>
      <c r="P103">
        <f t="shared" si="26"/>
        <v>3376151.3095669174</v>
      </c>
      <c r="Q103">
        <f t="shared" si="27"/>
        <v>3306821.1982083428</v>
      </c>
      <c r="R103">
        <f t="shared" si="28"/>
        <v>3093357.4342885208</v>
      </c>
    </row>
    <row r="104" spans="1:18" x14ac:dyDescent="0.2">
      <c r="A104" t="s">
        <v>106</v>
      </c>
      <c r="B104">
        <v>345</v>
      </c>
      <c r="C104">
        <f t="shared" si="16"/>
        <v>344</v>
      </c>
      <c r="D104">
        <f t="shared" si="17"/>
        <v>345</v>
      </c>
      <c r="E104">
        <f t="shared" si="18"/>
        <v>344</v>
      </c>
      <c r="F104">
        <f t="shared" si="22"/>
        <v>345</v>
      </c>
      <c r="G104">
        <f t="shared" si="19"/>
        <v>-11</v>
      </c>
      <c r="H104">
        <f t="shared" si="23"/>
        <v>0.9691011235955056</v>
      </c>
      <c r="I104">
        <f t="shared" si="20"/>
        <v>-3.0898876404494402E-2</v>
      </c>
      <c r="J104">
        <f t="shared" si="24"/>
        <v>-60</v>
      </c>
      <c r="M104">
        <f t="shared" si="15"/>
        <v>3368974.40310812</v>
      </c>
      <c r="N104">
        <f t="shared" si="21"/>
        <v>3348784.1603464275</v>
      </c>
      <c r="O104">
        <f t="shared" si="25"/>
        <v>3438722.5144666946</v>
      </c>
      <c r="P104">
        <f t="shared" si="26"/>
        <v>3631447.5590101248</v>
      </c>
      <c r="Q104">
        <f t="shared" si="27"/>
        <v>3396506.5523286099</v>
      </c>
      <c r="R104">
        <f t="shared" si="28"/>
        <v>3326758.4409700353</v>
      </c>
    </row>
    <row r="105" spans="1:18" x14ac:dyDescent="0.2">
      <c r="A105" t="s">
        <v>107</v>
      </c>
      <c r="B105">
        <v>291</v>
      </c>
      <c r="C105">
        <f t="shared" si="16"/>
        <v>290</v>
      </c>
      <c r="D105">
        <f t="shared" si="17"/>
        <v>291</v>
      </c>
      <c r="E105">
        <f t="shared" si="18"/>
        <v>290</v>
      </c>
      <c r="F105">
        <f t="shared" si="22"/>
        <v>291</v>
      </c>
      <c r="G105">
        <f t="shared" si="19"/>
        <v>-54</v>
      </c>
      <c r="H105">
        <f t="shared" si="23"/>
        <v>0.84347826086956523</v>
      </c>
      <c r="I105">
        <f t="shared" si="20"/>
        <v>-0.15652173913043477</v>
      </c>
      <c r="J105">
        <f t="shared" si="24"/>
        <v>-43</v>
      </c>
      <c r="M105">
        <f t="shared" si="15"/>
        <v>3570121.8774956479</v>
      </c>
      <c r="N105">
        <f t="shared" si="21"/>
        <v>3468090.1403018842</v>
      </c>
      <c r="O105">
        <f t="shared" si="25"/>
        <v>3447305.8975401912</v>
      </c>
      <c r="P105">
        <f t="shared" si="26"/>
        <v>3539890.2516604587</v>
      </c>
      <c r="Q105">
        <f t="shared" si="27"/>
        <v>3738285.2962038885</v>
      </c>
      <c r="R105">
        <f t="shared" si="28"/>
        <v>3496432.289522374</v>
      </c>
    </row>
    <row r="106" spans="1:18" x14ac:dyDescent="0.2">
      <c r="A106" t="s">
        <v>108</v>
      </c>
      <c r="B106">
        <v>279</v>
      </c>
      <c r="C106">
        <f t="shared" si="16"/>
        <v>278</v>
      </c>
      <c r="D106">
        <f t="shared" si="17"/>
        <v>279</v>
      </c>
      <c r="E106">
        <f t="shared" si="18"/>
        <v>278</v>
      </c>
      <c r="F106">
        <f t="shared" si="22"/>
        <v>279</v>
      </c>
      <c r="G106">
        <f t="shared" si="19"/>
        <v>-12</v>
      </c>
      <c r="H106">
        <f t="shared" si="23"/>
        <v>0.95876288659793818</v>
      </c>
      <c r="I106">
        <f t="shared" si="20"/>
        <v>-4.123711340206182E-2</v>
      </c>
      <c r="J106">
        <f t="shared" si="24"/>
        <v>42</v>
      </c>
      <c r="M106">
        <f t="shared" si="15"/>
        <v>3615613.3162484318</v>
      </c>
      <c r="N106">
        <f t="shared" si="21"/>
        <v>3592795.5968720401</v>
      </c>
      <c r="O106">
        <f t="shared" si="25"/>
        <v>3490115.8596782759</v>
      </c>
      <c r="P106">
        <f t="shared" si="26"/>
        <v>3469199.6169165834</v>
      </c>
      <c r="Q106">
        <f t="shared" si="27"/>
        <v>3562371.9710368505</v>
      </c>
      <c r="R106">
        <f t="shared" si="28"/>
        <v>3762027.0155802807</v>
      </c>
    </row>
    <row r="107" spans="1:18" x14ac:dyDescent="0.2">
      <c r="A107" t="s">
        <v>109</v>
      </c>
      <c r="B107">
        <v>232</v>
      </c>
      <c r="C107">
        <f t="shared" si="16"/>
        <v>231</v>
      </c>
      <c r="D107">
        <f t="shared" si="17"/>
        <v>232</v>
      </c>
      <c r="E107">
        <f t="shared" si="18"/>
        <v>231</v>
      </c>
      <c r="F107">
        <f t="shared" si="22"/>
        <v>232</v>
      </c>
      <c r="G107">
        <f t="shared" si="19"/>
        <v>-47</v>
      </c>
      <c r="H107">
        <f t="shared" si="23"/>
        <v>0.8315412186379928</v>
      </c>
      <c r="I107">
        <f t="shared" si="20"/>
        <v>-0.1684587813620072</v>
      </c>
      <c r="J107">
        <f t="shared" si="24"/>
        <v>-35</v>
      </c>
      <c r="M107">
        <f t="shared" si="15"/>
        <v>3796561.118030169</v>
      </c>
      <c r="N107">
        <f t="shared" si="21"/>
        <v>3704982.7171393004</v>
      </c>
      <c r="O107">
        <f t="shared" si="25"/>
        <v>3681600.9977629087</v>
      </c>
      <c r="P107">
        <f t="shared" si="26"/>
        <v>3576383.2605691445</v>
      </c>
      <c r="Q107">
        <f t="shared" si="27"/>
        <v>3554950.017807452</v>
      </c>
      <c r="R107">
        <f t="shared" si="28"/>
        <v>3650425.3719277191</v>
      </c>
    </row>
    <row r="108" spans="1:18" x14ac:dyDescent="0.2">
      <c r="A108" t="s">
        <v>110</v>
      </c>
      <c r="B108">
        <v>192</v>
      </c>
      <c r="C108">
        <f t="shared" si="16"/>
        <v>191</v>
      </c>
      <c r="D108">
        <f t="shared" si="17"/>
        <v>192</v>
      </c>
      <c r="E108">
        <f t="shared" si="18"/>
        <v>191</v>
      </c>
      <c r="F108">
        <f t="shared" si="22"/>
        <v>192</v>
      </c>
      <c r="G108">
        <f t="shared" si="19"/>
        <v>-40</v>
      </c>
      <c r="H108">
        <f t="shared" si="23"/>
        <v>0.82758620689655171</v>
      </c>
      <c r="I108">
        <f t="shared" si="20"/>
        <v>-0.17241379310344829</v>
      </c>
      <c r="J108">
        <f t="shared" si="24"/>
        <v>7</v>
      </c>
      <c r="M108">
        <f t="shared" si="15"/>
        <v>3954039.2472061156</v>
      </c>
      <c r="N108">
        <f t="shared" si="21"/>
        <v>3874500.1826181426</v>
      </c>
      <c r="O108">
        <f t="shared" si="25"/>
        <v>3781041.7817272739</v>
      </c>
      <c r="P108">
        <f t="shared" si="26"/>
        <v>3757180.0623508818</v>
      </c>
      <c r="Q108">
        <f t="shared" si="27"/>
        <v>3649802.325157118</v>
      </c>
      <c r="R108">
        <f t="shared" si="28"/>
        <v>3627929.0823954251</v>
      </c>
    </row>
    <row r="109" spans="1:18" x14ac:dyDescent="0.2">
      <c r="A109" t="s">
        <v>111</v>
      </c>
      <c r="B109">
        <v>252</v>
      </c>
      <c r="C109">
        <f t="shared" si="16"/>
        <v>251</v>
      </c>
      <c r="D109">
        <f t="shared" si="17"/>
        <v>252</v>
      </c>
      <c r="E109">
        <f t="shared" si="18"/>
        <v>251</v>
      </c>
      <c r="F109">
        <f t="shared" si="22"/>
        <v>252</v>
      </c>
      <c r="G109">
        <f t="shared" si="19"/>
        <v>60</v>
      </c>
      <c r="H109">
        <f t="shared" si="23"/>
        <v>1.3125</v>
      </c>
      <c r="I109">
        <f t="shared" si="20"/>
        <v>0.3125</v>
      </c>
      <c r="J109">
        <f t="shared" si="24"/>
        <v>100</v>
      </c>
      <c r="M109">
        <f t="shared" si="15"/>
        <v>3719022.053442196</v>
      </c>
      <c r="N109">
        <f t="shared" si="21"/>
        <v>3834730.6503241556</v>
      </c>
      <c r="O109">
        <f t="shared" si="25"/>
        <v>3757591.5857361825</v>
      </c>
      <c r="P109">
        <f t="shared" si="26"/>
        <v>3666953.1848453139</v>
      </c>
      <c r="Q109">
        <f t="shared" si="27"/>
        <v>3643811.4654689217</v>
      </c>
      <c r="R109">
        <f t="shared" si="28"/>
        <v>3539673.728275158</v>
      </c>
    </row>
    <row r="110" spans="1:18" x14ac:dyDescent="0.2">
      <c r="A110" t="s">
        <v>112</v>
      </c>
      <c r="B110">
        <v>276</v>
      </c>
      <c r="C110">
        <f t="shared" si="16"/>
        <v>275</v>
      </c>
      <c r="D110">
        <f t="shared" si="17"/>
        <v>276</v>
      </c>
      <c r="E110">
        <f t="shared" si="18"/>
        <v>275</v>
      </c>
      <c r="F110">
        <f t="shared" si="22"/>
        <v>276</v>
      </c>
      <c r="G110">
        <f t="shared" si="19"/>
        <v>24</v>
      </c>
      <c r="H110">
        <f t="shared" si="23"/>
        <v>1.0952380952380953</v>
      </c>
      <c r="I110">
        <f t="shared" si="20"/>
        <v>9.5238095238095344E-2</v>
      </c>
      <c r="J110">
        <f t="shared" si="24"/>
        <v>-36</v>
      </c>
      <c r="M110">
        <f t="shared" si="15"/>
        <v>3627031.1759366277</v>
      </c>
      <c r="N110">
        <f t="shared" si="21"/>
        <v>3672738.6146894121</v>
      </c>
      <c r="O110">
        <f t="shared" si="25"/>
        <v>3787007.2115713716</v>
      </c>
      <c r="P110">
        <f t="shared" si="26"/>
        <v>3710828.1469833986</v>
      </c>
      <c r="Q110">
        <f t="shared" si="27"/>
        <v>3621317.74609253</v>
      </c>
      <c r="R110">
        <f t="shared" si="28"/>
        <v>3598464.0267161378</v>
      </c>
    </row>
    <row r="111" spans="1:18" x14ac:dyDescent="0.2">
      <c r="A111" t="s">
        <v>113</v>
      </c>
      <c r="B111">
        <v>299</v>
      </c>
      <c r="C111">
        <f t="shared" si="16"/>
        <v>298</v>
      </c>
      <c r="D111">
        <f t="shared" si="17"/>
        <v>299</v>
      </c>
      <c r="E111">
        <f t="shared" si="18"/>
        <v>298</v>
      </c>
      <c r="F111">
        <f t="shared" si="22"/>
        <v>299</v>
      </c>
      <c r="G111">
        <f t="shared" si="19"/>
        <v>23</v>
      </c>
      <c r="H111">
        <f t="shared" si="23"/>
        <v>1.0833333333333333</v>
      </c>
      <c r="I111">
        <f t="shared" si="20"/>
        <v>8.3333333333333259E-2</v>
      </c>
      <c r="J111">
        <f t="shared" si="24"/>
        <v>-1</v>
      </c>
      <c r="M111">
        <f t="shared" si="15"/>
        <v>3539954.2516604587</v>
      </c>
      <c r="N111">
        <f t="shared" si="21"/>
        <v>3583228.2137985434</v>
      </c>
      <c r="O111">
        <f t="shared" si="25"/>
        <v>3628383.6525513274</v>
      </c>
      <c r="P111">
        <f t="shared" si="26"/>
        <v>3741272.249433287</v>
      </c>
      <c r="Q111">
        <f t="shared" si="27"/>
        <v>3666013.1848453139</v>
      </c>
      <c r="R111">
        <f t="shared" si="28"/>
        <v>3577583.7839544453</v>
      </c>
    </row>
    <row r="112" spans="1:18" x14ac:dyDescent="0.2">
      <c r="A112" t="s">
        <v>114</v>
      </c>
      <c r="B112">
        <v>282</v>
      </c>
      <c r="C112">
        <f t="shared" si="16"/>
        <v>281</v>
      </c>
      <c r="D112">
        <f t="shared" si="17"/>
        <v>282</v>
      </c>
      <c r="E112">
        <f t="shared" si="18"/>
        <v>281</v>
      </c>
      <c r="F112">
        <f t="shared" si="22"/>
        <v>282</v>
      </c>
      <c r="G112">
        <f t="shared" si="19"/>
        <v>-17</v>
      </c>
      <c r="H112">
        <f t="shared" si="23"/>
        <v>0.94314381270903014</v>
      </c>
      <c r="I112">
        <f t="shared" si="20"/>
        <v>-5.6856187290969862E-2</v>
      </c>
      <c r="J112">
        <f t="shared" si="24"/>
        <v>-40</v>
      </c>
      <c r="M112">
        <f t="shared" si="15"/>
        <v>3604213.4565602359</v>
      </c>
      <c r="N112">
        <f t="shared" si="21"/>
        <v>3571939.3541103471</v>
      </c>
      <c r="O112">
        <f t="shared" si="25"/>
        <v>3615604.3162484318</v>
      </c>
      <c r="P112">
        <f t="shared" si="26"/>
        <v>3661167.7550012157</v>
      </c>
      <c r="Q112">
        <f t="shared" si="27"/>
        <v>3775076.3518831758</v>
      </c>
      <c r="R112">
        <f t="shared" si="28"/>
        <v>3699137.2872952027</v>
      </c>
    </row>
    <row r="113" spans="1:18" x14ac:dyDescent="0.2">
      <c r="A113" t="s">
        <v>115</v>
      </c>
      <c r="B113">
        <v>250</v>
      </c>
      <c r="C113">
        <f t="shared" si="16"/>
        <v>249</v>
      </c>
      <c r="D113">
        <f t="shared" si="17"/>
        <v>250</v>
      </c>
      <c r="E113">
        <f t="shared" si="18"/>
        <v>249</v>
      </c>
      <c r="F113">
        <f t="shared" si="22"/>
        <v>250</v>
      </c>
      <c r="G113">
        <f t="shared" si="19"/>
        <v>-32</v>
      </c>
      <c r="H113">
        <f t="shared" si="23"/>
        <v>0.88652482269503541</v>
      </c>
      <c r="I113">
        <f t="shared" si="20"/>
        <v>-0.11347517730496459</v>
      </c>
      <c r="J113">
        <f t="shared" si="24"/>
        <v>-15</v>
      </c>
      <c r="M113">
        <f t="shared" si="15"/>
        <v>3726739.9599009929</v>
      </c>
      <c r="N113">
        <f t="shared" si="21"/>
        <v>3664964.7082306147</v>
      </c>
      <c r="O113">
        <f t="shared" si="25"/>
        <v>3632146.6057807258</v>
      </c>
      <c r="P113">
        <f t="shared" si="26"/>
        <v>3676547.5679188105</v>
      </c>
      <c r="Q113">
        <f t="shared" si="27"/>
        <v>3722879.0066715945</v>
      </c>
      <c r="R113">
        <f t="shared" si="28"/>
        <v>3838707.6035535545</v>
      </c>
    </row>
    <row r="114" spans="1:18" x14ac:dyDescent="0.2">
      <c r="A114" t="s">
        <v>116</v>
      </c>
      <c r="B114">
        <v>113</v>
      </c>
      <c r="C114">
        <f t="shared" si="16"/>
        <v>112</v>
      </c>
      <c r="D114">
        <f t="shared" si="17"/>
        <v>113</v>
      </c>
      <c r="E114">
        <f t="shared" si="18"/>
        <v>112</v>
      </c>
      <c r="F114">
        <f t="shared" si="22"/>
        <v>113</v>
      </c>
      <c r="G114">
        <f t="shared" si="19"/>
        <v>-137</v>
      </c>
      <c r="H114">
        <f t="shared" si="23"/>
        <v>0.45200000000000001</v>
      </c>
      <c r="I114">
        <f t="shared" si="20"/>
        <v>-0.54800000000000004</v>
      </c>
      <c r="J114">
        <f t="shared" si="24"/>
        <v>-105</v>
      </c>
      <c r="M114">
        <f t="shared" si="15"/>
        <v>4274459.5523286099</v>
      </c>
      <c r="N114">
        <f t="shared" si="21"/>
        <v>3991215.2561148019</v>
      </c>
      <c r="O114">
        <f t="shared" si="25"/>
        <v>3925056.0044444231</v>
      </c>
      <c r="P114">
        <f t="shared" si="26"/>
        <v>3889908.9019945343</v>
      </c>
      <c r="Q114">
        <f t="shared" si="27"/>
        <v>3937460.864132619</v>
      </c>
      <c r="R114">
        <f t="shared" si="28"/>
        <v>3987080.3028854029</v>
      </c>
    </row>
    <row r="115" spans="1:18" x14ac:dyDescent="0.2">
      <c r="A115" t="s">
        <v>117</v>
      </c>
      <c r="B115">
        <v>137</v>
      </c>
      <c r="C115">
        <f t="shared" si="16"/>
        <v>136</v>
      </c>
      <c r="D115">
        <f t="shared" si="17"/>
        <v>137</v>
      </c>
      <c r="E115">
        <f t="shared" si="18"/>
        <v>136</v>
      </c>
      <c r="F115">
        <f t="shared" si="22"/>
        <v>137</v>
      </c>
      <c r="G115">
        <f t="shared" si="19"/>
        <v>24</v>
      </c>
      <c r="H115">
        <f t="shared" si="23"/>
        <v>1.2123893805309736</v>
      </c>
      <c r="I115">
        <f t="shared" si="20"/>
        <v>0.21238938053097356</v>
      </c>
      <c r="J115">
        <f t="shared" si="24"/>
        <v>161</v>
      </c>
      <c r="M115">
        <f t="shared" si="15"/>
        <v>4175796.674823042</v>
      </c>
      <c r="N115">
        <f t="shared" si="21"/>
        <v>4224840.1135758264</v>
      </c>
      <c r="O115">
        <f t="shared" si="25"/>
        <v>3944883.8173620175</v>
      </c>
      <c r="P115">
        <f t="shared" si="26"/>
        <v>3879492.5656916392</v>
      </c>
      <c r="Q115">
        <f t="shared" si="27"/>
        <v>3844753.4632417504</v>
      </c>
      <c r="R115">
        <f t="shared" si="28"/>
        <v>3891753.4253798351</v>
      </c>
    </row>
    <row r="116" spans="1:18" x14ac:dyDescent="0.2">
      <c r="A116" t="s">
        <v>118</v>
      </c>
      <c r="B116">
        <v>257</v>
      </c>
      <c r="C116">
        <f t="shared" si="16"/>
        <v>256</v>
      </c>
      <c r="D116">
        <f t="shared" si="17"/>
        <v>257</v>
      </c>
      <c r="E116">
        <f t="shared" si="18"/>
        <v>256</v>
      </c>
      <c r="F116">
        <f t="shared" si="22"/>
        <v>257</v>
      </c>
      <c r="G116">
        <f t="shared" si="19"/>
        <v>120</v>
      </c>
      <c r="H116">
        <f t="shared" si="23"/>
        <v>1.8759124087591241</v>
      </c>
      <c r="I116">
        <f t="shared" si="20"/>
        <v>0.87591240875912413</v>
      </c>
      <c r="J116">
        <f t="shared" si="24"/>
        <v>96</v>
      </c>
      <c r="M116">
        <f t="shared" si="15"/>
        <v>3699762.2872952027</v>
      </c>
      <c r="N116">
        <f t="shared" si="21"/>
        <v>3930579.4810591224</v>
      </c>
      <c r="O116">
        <f t="shared" si="25"/>
        <v>3976742.9198119063</v>
      </c>
      <c r="P116">
        <f t="shared" si="26"/>
        <v>3713226.6235980978</v>
      </c>
      <c r="Q116">
        <f t="shared" si="27"/>
        <v>3651675.3719277191</v>
      </c>
      <c r="R116">
        <f t="shared" si="28"/>
        <v>3618976.2694778307</v>
      </c>
    </row>
    <row r="117" spans="1:18" x14ac:dyDescent="0.2">
      <c r="A117" t="s">
        <v>119</v>
      </c>
      <c r="B117">
        <v>212</v>
      </c>
      <c r="C117">
        <f t="shared" si="16"/>
        <v>211</v>
      </c>
      <c r="D117">
        <f t="shared" si="17"/>
        <v>212</v>
      </c>
      <c r="E117">
        <f t="shared" si="18"/>
        <v>211</v>
      </c>
      <c r="F117">
        <f t="shared" si="22"/>
        <v>212</v>
      </c>
      <c r="G117">
        <f t="shared" si="19"/>
        <v>-45</v>
      </c>
      <c r="H117">
        <f t="shared" si="23"/>
        <v>0.82490272373540852</v>
      </c>
      <c r="I117">
        <f t="shared" si="20"/>
        <v>-0.17509727626459148</v>
      </c>
      <c r="J117">
        <f t="shared" si="24"/>
        <v>-165</v>
      </c>
      <c r="M117">
        <f t="shared" si="15"/>
        <v>3874900.1826181426</v>
      </c>
      <c r="N117">
        <f t="shared" si="21"/>
        <v>3786318.7349566724</v>
      </c>
      <c r="O117">
        <f t="shared" si="25"/>
        <v>4022535.9287205921</v>
      </c>
      <c r="P117">
        <f t="shared" si="26"/>
        <v>4069779.3674733764</v>
      </c>
      <c r="Q117">
        <f t="shared" si="27"/>
        <v>3800098.071259568</v>
      </c>
      <c r="R117">
        <f t="shared" si="28"/>
        <v>3737106.8195891893</v>
      </c>
    </row>
    <row r="118" spans="1:18" x14ac:dyDescent="0.2">
      <c r="A118" t="s">
        <v>120</v>
      </c>
      <c r="B118">
        <v>125</v>
      </c>
      <c r="C118">
        <f t="shared" si="16"/>
        <v>124</v>
      </c>
      <c r="D118">
        <f t="shared" si="17"/>
        <v>125</v>
      </c>
      <c r="E118">
        <f t="shared" si="18"/>
        <v>124</v>
      </c>
      <c r="F118">
        <f t="shared" si="22"/>
        <v>125</v>
      </c>
      <c r="G118">
        <f t="shared" si="19"/>
        <v>-87</v>
      </c>
      <c r="H118">
        <f t="shared" si="23"/>
        <v>0.589622641509434</v>
      </c>
      <c r="I118">
        <f t="shared" si="20"/>
        <v>-0.410377358490566</v>
      </c>
      <c r="J118">
        <f t="shared" si="24"/>
        <v>-42</v>
      </c>
      <c r="M118">
        <f t="shared" si="15"/>
        <v>4224984.1135758264</v>
      </c>
      <c r="N118">
        <f t="shared" si="21"/>
        <v>4046157.6480969843</v>
      </c>
      <c r="O118">
        <f t="shared" si="25"/>
        <v>3953661.2004355146</v>
      </c>
      <c r="P118">
        <f t="shared" si="26"/>
        <v>4200318.3941994337</v>
      </c>
      <c r="Q118">
        <f t="shared" si="27"/>
        <v>4249649.8329522181</v>
      </c>
      <c r="R118">
        <f t="shared" si="28"/>
        <v>3968049.5367384097</v>
      </c>
    </row>
    <row r="119" spans="1:18" x14ac:dyDescent="0.2">
      <c r="A119" t="s">
        <v>121</v>
      </c>
      <c r="B119">
        <v>195</v>
      </c>
      <c r="C119">
        <f t="shared" si="16"/>
        <v>194</v>
      </c>
      <c r="D119">
        <f t="shared" si="17"/>
        <v>195</v>
      </c>
      <c r="E119">
        <f t="shared" si="18"/>
        <v>194</v>
      </c>
      <c r="F119">
        <f t="shared" si="22"/>
        <v>195</v>
      </c>
      <c r="G119">
        <f t="shared" si="19"/>
        <v>70</v>
      </c>
      <c r="H119">
        <f t="shared" si="23"/>
        <v>1.56</v>
      </c>
      <c r="I119">
        <f t="shared" si="20"/>
        <v>0.56000000000000005</v>
      </c>
      <c r="J119">
        <f t="shared" si="24"/>
        <v>157</v>
      </c>
      <c r="M119">
        <f t="shared" si="15"/>
        <v>3942117.3875179198</v>
      </c>
      <c r="N119">
        <f t="shared" si="21"/>
        <v>4081100.7505468731</v>
      </c>
      <c r="O119">
        <f t="shared" si="25"/>
        <v>3908364.2850680309</v>
      </c>
      <c r="P119">
        <f t="shared" si="26"/>
        <v>3819017.8374065612</v>
      </c>
      <c r="Q119">
        <f t="shared" si="27"/>
        <v>4057275.0311704809</v>
      </c>
      <c r="R119">
        <f t="shared" si="28"/>
        <v>4104926.4699232648</v>
      </c>
    </row>
    <row r="120" spans="1:18" x14ac:dyDescent="0.2">
      <c r="A120" t="s">
        <v>122</v>
      </c>
      <c r="B120">
        <v>136</v>
      </c>
      <c r="C120">
        <f t="shared" si="16"/>
        <v>135</v>
      </c>
      <c r="D120">
        <f t="shared" si="17"/>
        <v>136</v>
      </c>
      <c r="E120">
        <f t="shared" si="18"/>
        <v>135</v>
      </c>
      <c r="F120">
        <f t="shared" si="22"/>
        <v>136</v>
      </c>
      <c r="G120">
        <f t="shared" si="19"/>
        <v>-59</v>
      </c>
      <c r="H120">
        <f t="shared" si="23"/>
        <v>0.6974358974358974</v>
      </c>
      <c r="I120">
        <f t="shared" si="20"/>
        <v>-0.3025641025641026</v>
      </c>
      <c r="J120">
        <f t="shared" si="24"/>
        <v>-129</v>
      </c>
      <c r="M120">
        <f t="shared" si="15"/>
        <v>4179884.6280524409</v>
      </c>
      <c r="N120">
        <f t="shared" si="21"/>
        <v>4059260.5077851801</v>
      </c>
      <c r="O120">
        <f t="shared" si="25"/>
        <v>4202373.8708141334</v>
      </c>
      <c r="P120">
        <f t="shared" si="26"/>
        <v>4024504.4053352918</v>
      </c>
      <c r="Q120">
        <f t="shared" si="27"/>
        <v>3932502.9576738216</v>
      </c>
      <c r="R120">
        <f t="shared" si="28"/>
        <v>4177840.1514377417</v>
      </c>
    </row>
    <row r="121" spans="1:18" x14ac:dyDescent="0.2">
      <c r="A121" t="s">
        <v>123</v>
      </c>
      <c r="B121">
        <v>98</v>
      </c>
      <c r="C121">
        <f t="shared" si="16"/>
        <v>97</v>
      </c>
      <c r="D121">
        <f t="shared" si="17"/>
        <v>98</v>
      </c>
      <c r="E121">
        <f t="shared" si="18"/>
        <v>97</v>
      </c>
      <c r="F121">
        <f t="shared" si="22"/>
        <v>98</v>
      </c>
      <c r="G121">
        <f t="shared" si="19"/>
        <v>-38</v>
      </c>
      <c r="H121">
        <f t="shared" si="23"/>
        <v>0.72058823529411764</v>
      </c>
      <c r="I121">
        <f t="shared" si="20"/>
        <v>-0.27941176470588236</v>
      </c>
      <c r="J121">
        <f t="shared" si="24"/>
        <v>21</v>
      </c>
      <c r="M121">
        <f t="shared" si="15"/>
        <v>4336708.8507695897</v>
      </c>
      <c r="N121">
        <f t="shared" si="21"/>
        <v>4257574.7394110151</v>
      </c>
      <c r="O121">
        <f t="shared" si="25"/>
        <v>4134708.6191437547</v>
      </c>
      <c r="P121">
        <f t="shared" si="26"/>
        <v>4280481.982172708</v>
      </c>
      <c r="Q121">
        <f t="shared" si="27"/>
        <v>4099306.5166938663</v>
      </c>
      <c r="R121">
        <f t="shared" si="28"/>
        <v>4005595.0690323962</v>
      </c>
    </row>
    <row r="122" spans="1:18" x14ac:dyDescent="0.2">
      <c r="A122" t="s">
        <v>124</v>
      </c>
      <c r="B122">
        <v>70</v>
      </c>
      <c r="C122">
        <f t="shared" si="16"/>
        <v>69</v>
      </c>
      <c r="D122">
        <f t="shared" si="17"/>
        <v>70</v>
      </c>
      <c r="E122">
        <f t="shared" si="18"/>
        <v>69</v>
      </c>
      <c r="F122">
        <f t="shared" si="22"/>
        <v>70</v>
      </c>
      <c r="G122">
        <f t="shared" si="19"/>
        <v>-28</v>
      </c>
      <c r="H122">
        <f t="shared" si="23"/>
        <v>0.7142857142857143</v>
      </c>
      <c r="I122">
        <f t="shared" si="20"/>
        <v>-0.2857142857142857</v>
      </c>
      <c r="J122">
        <f t="shared" si="24"/>
        <v>10</v>
      </c>
      <c r="M122">
        <f t="shared" si="15"/>
        <v>4454111.5411927523</v>
      </c>
      <c r="N122">
        <f t="shared" si="21"/>
        <v>4395018.195981171</v>
      </c>
      <c r="O122">
        <f t="shared" si="25"/>
        <v>4314820.0846225964</v>
      </c>
      <c r="P122">
        <f t="shared" si="26"/>
        <v>4190301.964355336</v>
      </c>
      <c r="Q122">
        <f t="shared" si="27"/>
        <v>4338035.3273842894</v>
      </c>
      <c r="R122">
        <f t="shared" si="28"/>
        <v>4154423.8619054477</v>
      </c>
    </row>
    <row r="123" spans="1:18" x14ac:dyDescent="0.2">
      <c r="A123" t="s">
        <v>125</v>
      </c>
      <c r="B123">
        <v>82</v>
      </c>
      <c r="C123">
        <f t="shared" si="16"/>
        <v>81</v>
      </c>
      <c r="D123">
        <f t="shared" si="17"/>
        <v>82</v>
      </c>
      <c r="E123">
        <f t="shared" si="18"/>
        <v>81</v>
      </c>
      <c r="F123">
        <f t="shared" si="22"/>
        <v>82</v>
      </c>
      <c r="G123">
        <f t="shared" si="19"/>
        <v>12</v>
      </c>
      <c r="H123">
        <f t="shared" si="23"/>
        <v>1.1714285714285715</v>
      </c>
      <c r="I123">
        <f t="shared" si="20"/>
        <v>0.17142857142857149</v>
      </c>
      <c r="J123">
        <f t="shared" si="24"/>
        <v>40</v>
      </c>
      <c r="M123">
        <f t="shared" si="15"/>
        <v>4403604.1024399688</v>
      </c>
      <c r="N123">
        <f t="shared" si="21"/>
        <v>4428785.8218163606</v>
      </c>
      <c r="O123">
        <f t="shared" si="25"/>
        <v>4370028.4766047793</v>
      </c>
      <c r="P123">
        <f t="shared" si="26"/>
        <v>4290286.3652462047</v>
      </c>
      <c r="Q123">
        <f t="shared" si="27"/>
        <v>4166476.2449789443</v>
      </c>
      <c r="R123">
        <f t="shared" si="28"/>
        <v>4313369.6080078976</v>
      </c>
    </row>
    <row r="124" spans="1:18" x14ac:dyDescent="0.2">
      <c r="A124" t="s">
        <v>126</v>
      </c>
      <c r="B124">
        <v>140</v>
      </c>
      <c r="C124">
        <f t="shared" si="16"/>
        <v>139</v>
      </c>
      <c r="D124">
        <f t="shared" si="17"/>
        <v>140</v>
      </c>
      <c r="E124">
        <f t="shared" si="18"/>
        <v>139</v>
      </c>
      <c r="F124">
        <f t="shared" si="22"/>
        <v>140</v>
      </c>
      <c r="G124">
        <f t="shared" si="19"/>
        <v>58</v>
      </c>
      <c r="H124">
        <f t="shared" si="23"/>
        <v>1.7073170731707317</v>
      </c>
      <c r="I124">
        <f t="shared" si="20"/>
        <v>0.70731707317073167</v>
      </c>
      <c r="J124">
        <f t="shared" si="24"/>
        <v>46</v>
      </c>
      <c r="M124">
        <f t="shared" si="15"/>
        <v>4163544.8151348461</v>
      </c>
      <c r="N124">
        <f t="shared" si="21"/>
        <v>4281892.4587874077</v>
      </c>
      <c r="O124">
        <f t="shared" si="25"/>
        <v>4306378.1781637995</v>
      </c>
      <c r="P124">
        <f t="shared" si="26"/>
        <v>4249244.8329522181</v>
      </c>
      <c r="Q124">
        <f t="shared" si="27"/>
        <v>4171706.7215936435</v>
      </c>
      <c r="R124">
        <f t="shared" si="28"/>
        <v>4051318.6013263827</v>
      </c>
    </row>
    <row r="125" spans="1:18" x14ac:dyDescent="0.2">
      <c r="A125" t="s">
        <v>127</v>
      </c>
      <c r="B125">
        <v>165</v>
      </c>
      <c r="C125">
        <f t="shared" si="16"/>
        <v>164</v>
      </c>
      <c r="D125">
        <f t="shared" si="17"/>
        <v>165</v>
      </c>
      <c r="E125">
        <f t="shared" si="18"/>
        <v>164</v>
      </c>
      <c r="F125">
        <f t="shared" si="22"/>
        <v>165</v>
      </c>
      <c r="G125">
        <f t="shared" si="19"/>
        <v>25</v>
      </c>
      <c r="H125">
        <f t="shared" si="23"/>
        <v>1.1785714285714286</v>
      </c>
      <c r="I125">
        <f t="shared" si="20"/>
        <v>0.1785714285714286</v>
      </c>
      <c r="J125">
        <f t="shared" si="24"/>
        <v>-33</v>
      </c>
      <c r="M125">
        <f t="shared" si="15"/>
        <v>4062145.9843998798</v>
      </c>
      <c r="N125">
        <f t="shared" si="21"/>
        <v>4112532.899767363</v>
      </c>
      <c r="O125">
        <f t="shared" si="25"/>
        <v>4229430.5434199246</v>
      </c>
      <c r="P125">
        <f t="shared" si="26"/>
        <v>4253616.2627963163</v>
      </c>
      <c r="Q125">
        <f t="shared" si="27"/>
        <v>4197182.917584735</v>
      </c>
      <c r="R125">
        <f t="shared" si="28"/>
        <v>4120594.8062261604</v>
      </c>
    </row>
    <row r="126" spans="1:18" x14ac:dyDescent="0.2">
      <c r="A126" t="s">
        <v>128</v>
      </c>
      <c r="B126">
        <v>154</v>
      </c>
      <c r="C126">
        <f t="shared" si="16"/>
        <v>153</v>
      </c>
      <c r="D126">
        <f t="shared" si="17"/>
        <v>154</v>
      </c>
      <c r="E126">
        <f t="shared" si="18"/>
        <v>153</v>
      </c>
      <c r="F126">
        <f t="shared" si="22"/>
        <v>154</v>
      </c>
      <c r="G126">
        <f t="shared" si="19"/>
        <v>-11</v>
      </c>
      <c r="H126">
        <f t="shared" si="23"/>
        <v>0.93333333333333335</v>
      </c>
      <c r="I126">
        <f t="shared" si="20"/>
        <v>-6.6666666666666652E-2</v>
      </c>
      <c r="J126">
        <f t="shared" si="24"/>
        <v>-36</v>
      </c>
      <c r="M126">
        <f t="shared" si="15"/>
        <v>4106607.4699232648</v>
      </c>
      <c r="N126">
        <f t="shared" si="21"/>
        <v>4084316.2271615723</v>
      </c>
      <c r="O126">
        <f t="shared" si="25"/>
        <v>4134978.1425290555</v>
      </c>
      <c r="P126">
        <f t="shared" si="26"/>
        <v>4252513.7861816166</v>
      </c>
      <c r="Q126">
        <f t="shared" si="27"/>
        <v>4276831.5055580083</v>
      </c>
      <c r="R126">
        <f t="shared" si="28"/>
        <v>4220090.1603464279</v>
      </c>
    </row>
    <row r="127" spans="1:18" x14ac:dyDescent="0.2">
      <c r="A127" t="s">
        <v>129</v>
      </c>
      <c r="B127">
        <v>122</v>
      </c>
      <c r="C127">
        <f t="shared" si="16"/>
        <v>121</v>
      </c>
      <c r="D127">
        <f t="shared" si="17"/>
        <v>122</v>
      </c>
      <c r="E127">
        <f t="shared" si="18"/>
        <v>121</v>
      </c>
      <c r="F127">
        <f t="shared" si="22"/>
        <v>122</v>
      </c>
      <c r="G127">
        <f t="shared" si="19"/>
        <v>-32</v>
      </c>
      <c r="H127">
        <f t="shared" si="23"/>
        <v>0.79220779220779225</v>
      </c>
      <c r="I127">
        <f t="shared" si="20"/>
        <v>-0.20779220779220775</v>
      </c>
      <c r="J127">
        <f t="shared" si="24"/>
        <v>-21</v>
      </c>
      <c r="M127">
        <f t="shared" si="15"/>
        <v>4237325.9732640218</v>
      </c>
      <c r="N127">
        <f t="shared" si="21"/>
        <v>4171454.7215936435</v>
      </c>
      <c r="O127">
        <f t="shared" si="25"/>
        <v>4148811.478831951</v>
      </c>
      <c r="P127">
        <f t="shared" si="26"/>
        <v>4200273.3941994337</v>
      </c>
      <c r="Q127">
        <f t="shared" si="27"/>
        <v>4319665.0378519958</v>
      </c>
      <c r="R127">
        <f t="shared" si="28"/>
        <v>4344366.7572283875</v>
      </c>
    </row>
    <row r="128" spans="1:18" x14ac:dyDescent="0.2">
      <c r="A128" t="s">
        <v>130</v>
      </c>
      <c r="B128">
        <v>89</v>
      </c>
      <c r="C128">
        <f t="shared" si="16"/>
        <v>88</v>
      </c>
      <c r="D128">
        <f t="shared" si="17"/>
        <v>89</v>
      </c>
      <c r="E128">
        <f t="shared" si="18"/>
        <v>88</v>
      </c>
      <c r="F128">
        <f t="shared" si="22"/>
        <v>89</v>
      </c>
      <c r="G128">
        <f t="shared" si="19"/>
        <v>-33</v>
      </c>
      <c r="H128">
        <f t="shared" si="23"/>
        <v>0.72950819672131151</v>
      </c>
      <c r="I128">
        <f t="shared" si="20"/>
        <v>-0.27049180327868849</v>
      </c>
      <c r="J128">
        <f t="shared" si="24"/>
        <v>-1</v>
      </c>
      <c r="M128">
        <f t="shared" si="15"/>
        <v>4374274.4298341777</v>
      </c>
      <c r="N128">
        <f t="shared" si="21"/>
        <v>4305255.7015490998</v>
      </c>
      <c r="O128">
        <f t="shared" si="25"/>
        <v>4238328.4498787215</v>
      </c>
      <c r="P128">
        <f t="shared" si="26"/>
        <v>4215322.2071170285</v>
      </c>
      <c r="Q128">
        <f t="shared" si="27"/>
        <v>4267609.1224845117</v>
      </c>
      <c r="R128">
        <f t="shared" si="28"/>
        <v>4388914.7661370737</v>
      </c>
    </row>
    <row r="129" spans="1:18" x14ac:dyDescent="0.2">
      <c r="A129" t="s">
        <v>131</v>
      </c>
      <c r="B129">
        <v>132</v>
      </c>
      <c r="C129">
        <f t="shared" si="16"/>
        <v>131</v>
      </c>
      <c r="D129">
        <f t="shared" si="17"/>
        <v>132</v>
      </c>
      <c r="E129">
        <f t="shared" si="18"/>
        <v>131</v>
      </c>
      <c r="F129">
        <f t="shared" si="22"/>
        <v>132</v>
      </c>
      <c r="G129">
        <f t="shared" si="19"/>
        <v>43</v>
      </c>
      <c r="H129">
        <f t="shared" si="23"/>
        <v>1.4831460674157304</v>
      </c>
      <c r="I129">
        <f t="shared" si="20"/>
        <v>0.48314606741573041</v>
      </c>
      <c r="J129">
        <f t="shared" si="24"/>
        <v>76</v>
      </c>
      <c r="M129">
        <f t="shared" si="15"/>
        <v>4196256.4409700353</v>
      </c>
      <c r="N129">
        <f t="shared" si="21"/>
        <v>4284340.9354021065</v>
      </c>
      <c r="O129">
        <f t="shared" si="25"/>
        <v>4216741.2071170285</v>
      </c>
      <c r="P129">
        <f t="shared" si="26"/>
        <v>4151189.9554466503</v>
      </c>
      <c r="Q129">
        <f t="shared" si="27"/>
        <v>4128656.7126849578</v>
      </c>
      <c r="R129">
        <f t="shared" si="28"/>
        <v>4179868.6280524409</v>
      </c>
    </row>
    <row r="130" spans="1:18" x14ac:dyDescent="0.2">
      <c r="A130" t="s">
        <v>132</v>
      </c>
      <c r="B130">
        <v>142</v>
      </c>
      <c r="C130">
        <f t="shared" si="16"/>
        <v>141</v>
      </c>
      <c r="D130">
        <f t="shared" si="17"/>
        <v>142</v>
      </c>
      <c r="E130">
        <f t="shared" si="18"/>
        <v>141</v>
      </c>
      <c r="F130">
        <f t="shared" si="22"/>
        <v>142</v>
      </c>
      <c r="G130">
        <f t="shared" si="19"/>
        <v>10</v>
      </c>
      <c r="H130">
        <f t="shared" si="23"/>
        <v>1.0757575757575757</v>
      </c>
      <c r="I130">
        <f t="shared" si="20"/>
        <v>7.575757575757569E-2</v>
      </c>
      <c r="J130">
        <f t="shared" si="24"/>
        <v>-33</v>
      </c>
      <c r="M130">
        <f t="shared" si="15"/>
        <v>4155386.9086760487</v>
      </c>
      <c r="N130">
        <f t="shared" si="21"/>
        <v>4175771.674823042</v>
      </c>
      <c r="O130">
        <f t="shared" si="25"/>
        <v>4263426.1692551132</v>
      </c>
      <c r="P130">
        <f t="shared" si="26"/>
        <v>4196156.4409700353</v>
      </c>
      <c r="Q130">
        <f t="shared" si="27"/>
        <v>4130925.189299657</v>
      </c>
      <c r="R130">
        <f t="shared" si="28"/>
        <v>4108501.946537964</v>
      </c>
    </row>
    <row r="131" spans="1:18" x14ac:dyDescent="0.2">
      <c r="A131" t="s">
        <v>133</v>
      </c>
      <c r="B131">
        <v>108</v>
      </c>
      <c r="C131">
        <f t="shared" si="16"/>
        <v>107</v>
      </c>
      <c r="D131">
        <f t="shared" si="17"/>
        <v>108</v>
      </c>
      <c r="E131">
        <f t="shared" si="18"/>
        <v>107</v>
      </c>
      <c r="F131">
        <f t="shared" si="22"/>
        <v>108</v>
      </c>
      <c r="G131">
        <f t="shared" si="19"/>
        <v>-34</v>
      </c>
      <c r="H131">
        <f t="shared" si="23"/>
        <v>0.76056338028169013</v>
      </c>
      <c r="I131">
        <f t="shared" si="20"/>
        <v>-0.23943661971830987</v>
      </c>
      <c r="J131">
        <f t="shared" si="24"/>
        <v>-44</v>
      </c>
      <c r="M131">
        <f t="shared" ref="M131:M194" si="29">($B131-$B$451)*($B131-$B$451)</f>
        <v>4295159.3184756031</v>
      </c>
      <c r="N131">
        <f t="shared" si="21"/>
        <v>4224695.1135758264</v>
      </c>
      <c r="O131">
        <f t="shared" si="25"/>
        <v>4245419.8797228197</v>
      </c>
      <c r="P131">
        <f t="shared" si="26"/>
        <v>4334536.3741548909</v>
      </c>
      <c r="Q131">
        <f t="shared" si="27"/>
        <v>4266144.6458698129</v>
      </c>
      <c r="R131">
        <f t="shared" si="28"/>
        <v>4199825.3941994337</v>
      </c>
    </row>
    <row r="132" spans="1:18" x14ac:dyDescent="0.2">
      <c r="A132" t="s">
        <v>134</v>
      </c>
      <c r="B132">
        <v>99</v>
      </c>
      <c r="C132">
        <f t="shared" ref="C132:C195" si="30">B132-$B$2</f>
        <v>98</v>
      </c>
      <c r="D132">
        <f t="shared" ref="D132:D195" si="31">B132/$B$2</f>
        <v>99</v>
      </c>
      <c r="E132">
        <f t="shared" ref="E132:E195" si="32">D132-1</f>
        <v>98</v>
      </c>
      <c r="F132">
        <f t="shared" si="22"/>
        <v>99</v>
      </c>
      <c r="G132">
        <f t="shared" ref="G132:G195" si="33">B132-B131</f>
        <v>-9</v>
      </c>
      <c r="H132">
        <f t="shared" si="23"/>
        <v>0.91666666666666663</v>
      </c>
      <c r="I132">
        <f t="shared" ref="I132:I195" si="34">H132-1</f>
        <v>-8.333333333333337E-2</v>
      </c>
      <c r="J132">
        <f t="shared" si="24"/>
        <v>25</v>
      </c>
      <c r="M132">
        <f t="shared" si="29"/>
        <v>4332544.8975401912</v>
      </c>
      <c r="N132">
        <f t="shared" ref="N132:N195" si="35">($B132-$B$451)*($B131-$B$451)</f>
        <v>4313811.6080078976</v>
      </c>
      <c r="O132">
        <f t="shared" si="25"/>
        <v>4243041.40310812</v>
      </c>
      <c r="P132">
        <f t="shared" si="26"/>
        <v>4263856.1692551132</v>
      </c>
      <c r="Q132">
        <f t="shared" si="27"/>
        <v>4353359.6636871845</v>
      </c>
      <c r="R132">
        <f t="shared" si="28"/>
        <v>4284670.9354021065</v>
      </c>
    </row>
    <row r="133" spans="1:18" x14ac:dyDescent="0.2">
      <c r="A133" t="s">
        <v>135</v>
      </c>
      <c r="B133">
        <v>111</v>
      </c>
      <c r="C133">
        <f t="shared" si="30"/>
        <v>110</v>
      </c>
      <c r="D133">
        <f t="shared" si="31"/>
        <v>111</v>
      </c>
      <c r="E133">
        <f t="shared" si="32"/>
        <v>110</v>
      </c>
      <c r="F133">
        <f t="shared" ref="F133:F196" si="36">C133-C$3</f>
        <v>111</v>
      </c>
      <c r="G133">
        <f t="shared" si="33"/>
        <v>12</v>
      </c>
      <c r="H133">
        <f t="shared" ref="H133:H196" si="37">IF(OR(B133=0,B132=0),1,B133/B132)</f>
        <v>1.1212121212121211</v>
      </c>
      <c r="I133">
        <f t="shared" si="34"/>
        <v>0.1212121212121211</v>
      </c>
      <c r="J133">
        <f t="shared" ref="J133:J196" si="38">G133-G132</f>
        <v>21</v>
      </c>
      <c r="M133">
        <f t="shared" si="29"/>
        <v>4282733.4587874077</v>
      </c>
      <c r="N133">
        <f t="shared" si="35"/>
        <v>4307567.1781637995</v>
      </c>
      <c r="O133">
        <f t="shared" ref="O133:O196" si="39">($B133-$B$451)*($B131-$B$451)</f>
        <v>4288941.8886315059</v>
      </c>
      <c r="P133">
        <f t="shared" si="26"/>
        <v>4218579.6837317282</v>
      </c>
      <c r="Q133">
        <f t="shared" si="27"/>
        <v>4239274.4498787215</v>
      </c>
      <c r="R133">
        <f t="shared" si="28"/>
        <v>4328261.9443107927</v>
      </c>
    </row>
    <row r="134" spans="1:18" x14ac:dyDescent="0.2">
      <c r="A134" t="s">
        <v>136</v>
      </c>
      <c r="B134">
        <v>71</v>
      </c>
      <c r="C134">
        <f t="shared" si="30"/>
        <v>70</v>
      </c>
      <c r="D134">
        <f t="shared" si="31"/>
        <v>71</v>
      </c>
      <c r="E134">
        <f t="shared" si="32"/>
        <v>70</v>
      </c>
      <c r="F134">
        <f t="shared" si="36"/>
        <v>71</v>
      </c>
      <c r="G134">
        <f t="shared" si="33"/>
        <v>-40</v>
      </c>
      <c r="H134">
        <f t="shared" si="37"/>
        <v>0.63963963963963966</v>
      </c>
      <c r="I134">
        <f t="shared" si="34"/>
        <v>-0.36036036036036034</v>
      </c>
      <c r="J134">
        <f t="shared" si="38"/>
        <v>-52</v>
      </c>
      <c r="M134">
        <f t="shared" si="29"/>
        <v>4449891.5879633538</v>
      </c>
      <c r="N134">
        <f t="shared" si="35"/>
        <v>4365512.5233753808</v>
      </c>
      <c r="O134">
        <f t="shared" si="39"/>
        <v>4390826.2427517725</v>
      </c>
      <c r="P134">
        <f t="shared" ref="P134:P197" si="40">($B134-$B$451)*($B131-$B$451)</f>
        <v>4371840.9532194789</v>
      </c>
      <c r="Q134">
        <f t="shared" si="27"/>
        <v>4300118.7483197013</v>
      </c>
      <c r="R134">
        <f t="shared" si="28"/>
        <v>4321213.5144666946</v>
      </c>
    </row>
    <row r="135" spans="1:18" x14ac:dyDescent="0.2">
      <c r="A135" t="s">
        <v>137</v>
      </c>
      <c r="B135">
        <v>55</v>
      </c>
      <c r="C135">
        <f t="shared" si="30"/>
        <v>54</v>
      </c>
      <c r="D135">
        <f t="shared" si="31"/>
        <v>55</v>
      </c>
      <c r="E135">
        <f t="shared" si="32"/>
        <v>54</v>
      </c>
      <c r="F135">
        <f t="shared" si="36"/>
        <v>55</v>
      </c>
      <c r="G135">
        <f t="shared" si="33"/>
        <v>-16</v>
      </c>
      <c r="H135">
        <f t="shared" si="37"/>
        <v>0.77464788732394363</v>
      </c>
      <c r="I135">
        <f t="shared" si="34"/>
        <v>-0.22535211267605637</v>
      </c>
      <c r="J135">
        <f t="shared" si="38"/>
        <v>24</v>
      </c>
      <c r="M135">
        <f t="shared" si="29"/>
        <v>4517650.839633733</v>
      </c>
      <c r="N135">
        <f t="shared" si="35"/>
        <v>4483643.2137985434</v>
      </c>
      <c r="O135">
        <f t="shared" si="39"/>
        <v>4398624.1492105704</v>
      </c>
      <c r="P135">
        <f t="shared" si="40"/>
        <v>4424129.8685869621</v>
      </c>
      <c r="Q135">
        <f t="shared" ref="Q135:Q198" si="41">($B135-$B$451)*($B131-$B$451)</f>
        <v>4405000.5790546676</v>
      </c>
      <c r="R135">
        <f t="shared" si="28"/>
        <v>4332734.3741548909</v>
      </c>
    </row>
    <row r="136" spans="1:18" x14ac:dyDescent="0.2">
      <c r="A136" t="s">
        <v>138</v>
      </c>
      <c r="B136">
        <v>89</v>
      </c>
      <c r="C136">
        <f t="shared" si="30"/>
        <v>88</v>
      </c>
      <c r="D136">
        <f t="shared" si="31"/>
        <v>89</v>
      </c>
      <c r="E136">
        <f t="shared" si="32"/>
        <v>88</v>
      </c>
      <c r="F136">
        <f t="shared" si="36"/>
        <v>89</v>
      </c>
      <c r="G136">
        <f t="shared" si="33"/>
        <v>34</v>
      </c>
      <c r="H136">
        <f t="shared" si="37"/>
        <v>1.6181818181818182</v>
      </c>
      <c r="I136">
        <f t="shared" si="34"/>
        <v>0.61818181818181817</v>
      </c>
      <c r="J136">
        <f t="shared" si="38"/>
        <v>50</v>
      </c>
      <c r="M136">
        <f t="shared" si="29"/>
        <v>4374274.4298341777</v>
      </c>
      <c r="N136">
        <f t="shared" si="35"/>
        <v>4445384.6347339554</v>
      </c>
      <c r="O136">
        <f t="shared" si="39"/>
        <v>4411921.0088987658</v>
      </c>
      <c r="P136">
        <f t="shared" si="40"/>
        <v>4328261.9443107927</v>
      </c>
      <c r="Q136">
        <f t="shared" si="41"/>
        <v>4353359.6636871845</v>
      </c>
      <c r="R136">
        <f t="shared" ref="R136:R199" si="42">($B136-$B$451)*($B131-$B$451)</f>
        <v>4334536.3741548909</v>
      </c>
    </row>
    <row r="137" spans="1:18" x14ac:dyDescent="0.2">
      <c r="A137" t="s">
        <v>139</v>
      </c>
      <c r="B137">
        <v>104</v>
      </c>
      <c r="C137">
        <f t="shared" si="30"/>
        <v>103</v>
      </c>
      <c r="D137">
        <f t="shared" si="31"/>
        <v>104</v>
      </c>
      <c r="E137">
        <f t="shared" si="32"/>
        <v>103</v>
      </c>
      <c r="F137">
        <f t="shared" si="36"/>
        <v>104</v>
      </c>
      <c r="G137">
        <f t="shared" si="33"/>
        <v>15</v>
      </c>
      <c r="H137">
        <f t="shared" si="37"/>
        <v>1.1685393258426966</v>
      </c>
      <c r="I137">
        <f t="shared" si="34"/>
        <v>0.1685393258426966</v>
      </c>
      <c r="J137">
        <f t="shared" si="38"/>
        <v>-19</v>
      </c>
      <c r="M137">
        <f t="shared" si="29"/>
        <v>4311755.1313931979</v>
      </c>
      <c r="N137">
        <f t="shared" si="35"/>
        <v>4342902.2806136878</v>
      </c>
      <c r="O137">
        <f t="shared" si="39"/>
        <v>4413502.4855134655</v>
      </c>
      <c r="P137">
        <f t="shared" si="40"/>
        <v>4380278.8596782759</v>
      </c>
      <c r="Q137">
        <f t="shared" si="41"/>
        <v>4297219.7950903028</v>
      </c>
      <c r="R137">
        <f t="shared" si="42"/>
        <v>4322137.5144666946</v>
      </c>
    </row>
    <row r="138" spans="1:18" x14ac:dyDescent="0.2">
      <c r="A138" t="s">
        <v>140</v>
      </c>
      <c r="B138">
        <v>128</v>
      </c>
      <c r="C138">
        <f t="shared" si="30"/>
        <v>127</v>
      </c>
      <c r="D138">
        <f t="shared" si="31"/>
        <v>128</v>
      </c>
      <c r="E138">
        <f t="shared" si="32"/>
        <v>127</v>
      </c>
      <c r="F138">
        <f t="shared" si="36"/>
        <v>128</v>
      </c>
      <c r="G138">
        <f t="shared" si="33"/>
        <v>24</v>
      </c>
      <c r="H138">
        <f t="shared" si="37"/>
        <v>1.2307692307692308</v>
      </c>
      <c r="I138">
        <f t="shared" si="34"/>
        <v>0.23076923076923084</v>
      </c>
      <c r="J138">
        <f t="shared" si="38"/>
        <v>9</v>
      </c>
      <c r="M138">
        <f t="shared" si="29"/>
        <v>4212660.2538876301</v>
      </c>
      <c r="N138">
        <f t="shared" si="35"/>
        <v>4261919.6926404145</v>
      </c>
      <c r="O138">
        <f t="shared" si="39"/>
        <v>4292706.8418609044</v>
      </c>
      <c r="P138">
        <f t="shared" si="40"/>
        <v>4362491.0467606811</v>
      </c>
      <c r="Q138">
        <f t="shared" si="41"/>
        <v>4329651.4209254924</v>
      </c>
      <c r="R138">
        <f t="shared" si="42"/>
        <v>4247552.3563375184</v>
      </c>
    </row>
    <row r="139" spans="1:18" x14ac:dyDescent="0.2">
      <c r="A139" t="s">
        <v>141</v>
      </c>
      <c r="B139">
        <v>74</v>
      </c>
      <c r="C139">
        <f t="shared" si="30"/>
        <v>73</v>
      </c>
      <c r="D139">
        <f t="shared" si="31"/>
        <v>74</v>
      </c>
      <c r="E139">
        <f t="shared" si="32"/>
        <v>73</v>
      </c>
      <c r="F139">
        <f t="shared" si="36"/>
        <v>74</v>
      </c>
      <c r="G139">
        <f t="shared" si="33"/>
        <v>-54</v>
      </c>
      <c r="H139">
        <f t="shared" si="37"/>
        <v>0.578125</v>
      </c>
      <c r="I139">
        <f t="shared" si="34"/>
        <v>-0.421875</v>
      </c>
      <c r="J139">
        <f t="shared" si="38"/>
        <v>-78</v>
      </c>
      <c r="M139">
        <f t="shared" si="29"/>
        <v>4437243.7282751584</v>
      </c>
      <c r="N139">
        <f t="shared" si="35"/>
        <v>4323493.9910813943</v>
      </c>
      <c r="O139">
        <f t="shared" si="39"/>
        <v>4374049.4298341777</v>
      </c>
      <c r="P139">
        <f t="shared" si="40"/>
        <v>4405646.5790546676</v>
      </c>
      <c r="Q139">
        <f t="shared" si="41"/>
        <v>4477266.7839544453</v>
      </c>
      <c r="R139">
        <f t="shared" si="42"/>
        <v>4443563.1581192557</v>
      </c>
    </row>
    <row r="140" spans="1:18" x14ac:dyDescent="0.2">
      <c r="A140" t="s">
        <v>142</v>
      </c>
      <c r="B140">
        <v>0</v>
      </c>
      <c r="C140">
        <f t="shared" si="30"/>
        <v>-1</v>
      </c>
      <c r="D140">
        <f t="shared" si="31"/>
        <v>0</v>
      </c>
      <c r="E140">
        <f t="shared" si="32"/>
        <v>-1</v>
      </c>
      <c r="F140">
        <f t="shared" si="36"/>
        <v>0</v>
      </c>
      <c r="G140">
        <f t="shared" si="33"/>
        <v>-74</v>
      </c>
      <c r="H140">
        <f t="shared" si="37"/>
        <v>1</v>
      </c>
      <c r="I140">
        <f t="shared" si="34"/>
        <v>0</v>
      </c>
      <c r="J140">
        <f t="shared" si="38"/>
        <v>-20</v>
      </c>
      <c r="M140">
        <f t="shared" si="29"/>
        <v>4754478.2672506589</v>
      </c>
      <c r="N140">
        <f t="shared" si="35"/>
        <v>4593122.9977629082</v>
      </c>
      <c r="O140">
        <f t="shared" si="39"/>
        <v>4475377.260569145</v>
      </c>
      <c r="P140">
        <f t="shared" si="40"/>
        <v>4527708.6993219284</v>
      </c>
      <c r="Q140">
        <f t="shared" si="41"/>
        <v>4560415.8485424183</v>
      </c>
      <c r="R140">
        <f t="shared" si="42"/>
        <v>4634552.053442196</v>
      </c>
    </row>
    <row r="141" spans="1:18" x14ac:dyDescent="0.2">
      <c r="A141" t="s">
        <v>143</v>
      </c>
      <c r="B141">
        <v>0</v>
      </c>
      <c r="C141">
        <f t="shared" si="30"/>
        <v>-1</v>
      </c>
      <c r="D141">
        <f t="shared" si="31"/>
        <v>0</v>
      </c>
      <c r="E141">
        <f t="shared" si="32"/>
        <v>-1</v>
      </c>
      <c r="F141">
        <f t="shared" si="36"/>
        <v>0</v>
      </c>
      <c r="G141">
        <f t="shared" si="33"/>
        <v>0</v>
      </c>
      <c r="H141">
        <f t="shared" si="37"/>
        <v>1</v>
      </c>
      <c r="I141">
        <f t="shared" si="34"/>
        <v>0</v>
      </c>
      <c r="J141">
        <f t="shared" si="38"/>
        <v>74</v>
      </c>
      <c r="M141">
        <f t="shared" si="29"/>
        <v>4754478.2672506589</v>
      </c>
      <c r="N141">
        <f t="shared" si="35"/>
        <v>4754478.2672506589</v>
      </c>
      <c r="O141">
        <f t="shared" si="39"/>
        <v>4593122.9977629082</v>
      </c>
      <c r="P141">
        <f t="shared" si="40"/>
        <v>4475377.260569145</v>
      </c>
      <c r="Q141">
        <f t="shared" si="41"/>
        <v>4527708.6993219284</v>
      </c>
      <c r="R141">
        <f t="shared" si="42"/>
        <v>4560415.8485424183</v>
      </c>
    </row>
    <row r="142" spans="1:18" x14ac:dyDescent="0.2">
      <c r="A142" t="s">
        <v>144</v>
      </c>
      <c r="B142">
        <v>260</v>
      </c>
      <c r="C142">
        <f t="shared" si="30"/>
        <v>259</v>
      </c>
      <c r="D142">
        <f t="shared" si="31"/>
        <v>260</v>
      </c>
      <c r="E142">
        <f t="shared" si="32"/>
        <v>259</v>
      </c>
      <c r="F142">
        <f t="shared" si="36"/>
        <v>260</v>
      </c>
      <c r="G142">
        <f t="shared" si="33"/>
        <v>260</v>
      </c>
      <c r="H142">
        <f t="shared" si="37"/>
        <v>1</v>
      </c>
      <c r="I142">
        <f t="shared" si="34"/>
        <v>0</v>
      </c>
      <c r="J142">
        <f t="shared" si="38"/>
        <v>260</v>
      </c>
      <c r="M142">
        <f t="shared" si="29"/>
        <v>3688230.4276070064</v>
      </c>
      <c r="N142">
        <f t="shared" si="35"/>
        <v>4187554.3474288327</v>
      </c>
      <c r="O142">
        <f t="shared" si="39"/>
        <v>4187554.3474288327</v>
      </c>
      <c r="P142">
        <f t="shared" si="40"/>
        <v>4045439.0779410824</v>
      </c>
      <c r="Q142">
        <f t="shared" si="41"/>
        <v>3941733.3407473182</v>
      </c>
      <c r="R142">
        <f t="shared" si="42"/>
        <v>3987824.7795001022</v>
      </c>
    </row>
    <row r="143" spans="1:18" x14ac:dyDescent="0.2">
      <c r="A143" t="s">
        <v>145</v>
      </c>
      <c r="B143">
        <v>88</v>
      </c>
      <c r="C143">
        <f t="shared" si="30"/>
        <v>87</v>
      </c>
      <c r="D143">
        <f t="shared" si="31"/>
        <v>88</v>
      </c>
      <c r="E143">
        <f t="shared" si="32"/>
        <v>87</v>
      </c>
      <c r="F143">
        <f t="shared" si="36"/>
        <v>88</v>
      </c>
      <c r="G143">
        <f t="shared" si="33"/>
        <v>-172</v>
      </c>
      <c r="H143">
        <f t="shared" si="37"/>
        <v>0.33846153846153848</v>
      </c>
      <c r="I143">
        <f t="shared" si="34"/>
        <v>-0.66153846153846152</v>
      </c>
      <c r="J143">
        <f t="shared" si="38"/>
        <v>-432</v>
      </c>
      <c r="M143">
        <f t="shared" si="29"/>
        <v>4378458.3830635771</v>
      </c>
      <c r="N143">
        <f t="shared" si="35"/>
        <v>4018552.4053352918</v>
      </c>
      <c r="O143">
        <f t="shared" si="39"/>
        <v>4562596.325157118</v>
      </c>
      <c r="P143">
        <f t="shared" si="40"/>
        <v>4562596.325157118</v>
      </c>
      <c r="Q143">
        <f t="shared" si="41"/>
        <v>4407753.0556693673</v>
      </c>
      <c r="R143">
        <f t="shared" si="42"/>
        <v>4294759.3184756031</v>
      </c>
    </row>
    <row r="144" spans="1:18" x14ac:dyDescent="0.2">
      <c r="A144" t="s">
        <v>146</v>
      </c>
      <c r="B144">
        <v>109</v>
      </c>
      <c r="C144">
        <f t="shared" si="30"/>
        <v>108</v>
      </c>
      <c r="D144">
        <f t="shared" si="31"/>
        <v>109</v>
      </c>
      <c r="E144">
        <f t="shared" si="32"/>
        <v>108</v>
      </c>
      <c r="F144">
        <f t="shared" si="36"/>
        <v>109</v>
      </c>
      <c r="G144">
        <f t="shared" si="33"/>
        <v>21</v>
      </c>
      <c r="H144">
        <f t="shared" si="37"/>
        <v>1.2386363636363635</v>
      </c>
      <c r="I144">
        <f t="shared" si="34"/>
        <v>0.23863636363636354</v>
      </c>
      <c r="J144">
        <f t="shared" si="38"/>
        <v>193</v>
      </c>
      <c r="M144">
        <f t="shared" si="29"/>
        <v>4291015.3652462047</v>
      </c>
      <c r="N144">
        <f t="shared" si="35"/>
        <v>4334516.3741548909</v>
      </c>
      <c r="O144">
        <f t="shared" si="39"/>
        <v>3978222.3964266055</v>
      </c>
      <c r="P144">
        <f t="shared" si="40"/>
        <v>4516806.3162484318</v>
      </c>
      <c r="Q144">
        <f t="shared" si="41"/>
        <v>4516806.3162484318</v>
      </c>
      <c r="R144">
        <f t="shared" si="42"/>
        <v>4363517.0467606811</v>
      </c>
    </row>
    <row r="145" spans="1:18" x14ac:dyDescent="0.2">
      <c r="A145" t="s">
        <v>147</v>
      </c>
      <c r="B145">
        <v>99</v>
      </c>
      <c r="C145">
        <f t="shared" si="30"/>
        <v>98</v>
      </c>
      <c r="D145">
        <f t="shared" si="31"/>
        <v>99</v>
      </c>
      <c r="E145">
        <f t="shared" si="32"/>
        <v>98</v>
      </c>
      <c r="F145">
        <f t="shared" si="36"/>
        <v>99</v>
      </c>
      <c r="G145">
        <f t="shared" si="33"/>
        <v>-10</v>
      </c>
      <c r="H145">
        <f t="shared" si="37"/>
        <v>0.90825688073394495</v>
      </c>
      <c r="I145">
        <f t="shared" si="34"/>
        <v>-9.1743119266055051E-2</v>
      </c>
      <c r="J145">
        <f t="shared" si="38"/>
        <v>-31</v>
      </c>
      <c r="M145">
        <f t="shared" si="29"/>
        <v>4332544.8975401912</v>
      </c>
      <c r="N145">
        <f t="shared" si="35"/>
        <v>4311730.1313931979</v>
      </c>
      <c r="O145">
        <f t="shared" si="39"/>
        <v>4355441.1403018842</v>
      </c>
      <c r="P145">
        <f t="shared" si="40"/>
        <v>3997427.1625735988</v>
      </c>
      <c r="Q145">
        <f t="shared" si="41"/>
        <v>4538611.0823954251</v>
      </c>
      <c r="R145">
        <f t="shared" si="42"/>
        <v>4538611.0823954251</v>
      </c>
    </row>
    <row r="146" spans="1:18" x14ac:dyDescent="0.2">
      <c r="A146" t="s">
        <v>148</v>
      </c>
      <c r="B146">
        <v>103</v>
      </c>
      <c r="C146">
        <f t="shared" si="30"/>
        <v>102</v>
      </c>
      <c r="D146">
        <f t="shared" si="31"/>
        <v>103</v>
      </c>
      <c r="E146">
        <f t="shared" si="32"/>
        <v>102</v>
      </c>
      <c r="F146">
        <f t="shared" si="36"/>
        <v>103</v>
      </c>
      <c r="G146">
        <f t="shared" si="33"/>
        <v>4</v>
      </c>
      <c r="H146">
        <f t="shared" si="37"/>
        <v>1.0404040404040404</v>
      </c>
      <c r="I146">
        <f t="shared" si="34"/>
        <v>4.0404040404040442E-2</v>
      </c>
      <c r="J146">
        <f t="shared" si="38"/>
        <v>14</v>
      </c>
      <c r="M146">
        <f t="shared" si="29"/>
        <v>4315909.0846225964</v>
      </c>
      <c r="N146">
        <f t="shared" si="35"/>
        <v>4324218.9910813943</v>
      </c>
      <c r="O146">
        <f t="shared" si="39"/>
        <v>4303444.224934401</v>
      </c>
      <c r="P146">
        <f t="shared" si="40"/>
        <v>4347071.2338430863</v>
      </c>
      <c r="Q146">
        <f t="shared" si="41"/>
        <v>3989745.2561148019</v>
      </c>
      <c r="R146">
        <f t="shared" si="42"/>
        <v>4529889.1759366281</v>
      </c>
    </row>
    <row r="147" spans="1:18" x14ac:dyDescent="0.2">
      <c r="A147" t="s">
        <v>149</v>
      </c>
      <c r="B147">
        <v>86</v>
      </c>
      <c r="C147">
        <f t="shared" si="30"/>
        <v>85</v>
      </c>
      <c r="D147">
        <f t="shared" si="31"/>
        <v>86</v>
      </c>
      <c r="E147">
        <f t="shared" si="32"/>
        <v>85</v>
      </c>
      <c r="F147">
        <f t="shared" si="36"/>
        <v>86</v>
      </c>
      <c r="G147">
        <f t="shared" si="33"/>
        <v>-17</v>
      </c>
      <c r="H147">
        <f t="shared" si="37"/>
        <v>0.83495145631067957</v>
      </c>
      <c r="I147">
        <f t="shared" si="34"/>
        <v>-0.16504854368932043</v>
      </c>
      <c r="J147">
        <f t="shared" si="38"/>
        <v>-21</v>
      </c>
      <c r="M147">
        <f t="shared" si="29"/>
        <v>4386832.289522374</v>
      </c>
      <c r="N147">
        <f t="shared" si="35"/>
        <v>4351226.1870724857</v>
      </c>
      <c r="O147">
        <f t="shared" si="39"/>
        <v>4359604.0935312826</v>
      </c>
      <c r="P147">
        <f t="shared" si="40"/>
        <v>4338659.3273842894</v>
      </c>
      <c r="Q147">
        <f t="shared" si="41"/>
        <v>4382643.3362929756</v>
      </c>
      <c r="R147">
        <f t="shared" si="42"/>
        <v>4022393.3585646902</v>
      </c>
    </row>
    <row r="148" spans="1:18" x14ac:dyDescent="0.2">
      <c r="A148" t="s">
        <v>150</v>
      </c>
      <c r="B148">
        <v>66</v>
      </c>
      <c r="C148">
        <f t="shared" si="30"/>
        <v>65</v>
      </c>
      <c r="D148">
        <f t="shared" si="31"/>
        <v>66</v>
      </c>
      <c r="E148">
        <f t="shared" si="32"/>
        <v>65</v>
      </c>
      <c r="F148">
        <f t="shared" si="36"/>
        <v>66</v>
      </c>
      <c r="G148">
        <f t="shared" si="33"/>
        <v>-20</v>
      </c>
      <c r="H148">
        <f t="shared" si="37"/>
        <v>0.76744186046511631</v>
      </c>
      <c r="I148">
        <f t="shared" si="34"/>
        <v>-0.23255813953488369</v>
      </c>
      <c r="J148">
        <f t="shared" si="38"/>
        <v>-3</v>
      </c>
      <c r="M148">
        <f t="shared" si="29"/>
        <v>4471011.3541103471</v>
      </c>
      <c r="N148">
        <f t="shared" si="35"/>
        <v>4428721.8218163606</v>
      </c>
      <c r="O148">
        <f t="shared" si="39"/>
        <v>4392775.7193664722</v>
      </c>
      <c r="P148">
        <f t="shared" si="40"/>
        <v>4401233.6258252691</v>
      </c>
      <c r="Q148">
        <f t="shared" si="41"/>
        <v>4380088.8596782759</v>
      </c>
      <c r="R148">
        <f t="shared" si="42"/>
        <v>4424492.8685869621</v>
      </c>
    </row>
    <row r="149" spans="1:18" x14ac:dyDescent="0.2">
      <c r="A149" t="s">
        <v>151</v>
      </c>
      <c r="B149">
        <v>66</v>
      </c>
      <c r="C149">
        <f t="shared" si="30"/>
        <v>65</v>
      </c>
      <c r="D149">
        <f t="shared" si="31"/>
        <v>66</v>
      </c>
      <c r="E149">
        <f t="shared" si="32"/>
        <v>65</v>
      </c>
      <c r="F149">
        <f t="shared" si="36"/>
        <v>66</v>
      </c>
      <c r="G149">
        <f t="shared" si="33"/>
        <v>0</v>
      </c>
      <c r="H149">
        <f t="shared" si="37"/>
        <v>1</v>
      </c>
      <c r="I149">
        <f t="shared" si="34"/>
        <v>0</v>
      </c>
      <c r="J149">
        <f t="shared" si="38"/>
        <v>20</v>
      </c>
      <c r="M149">
        <f t="shared" si="29"/>
        <v>4471011.3541103471</v>
      </c>
      <c r="N149">
        <f t="shared" si="35"/>
        <v>4471011.3541103471</v>
      </c>
      <c r="O149">
        <f t="shared" si="39"/>
        <v>4428721.8218163606</v>
      </c>
      <c r="P149">
        <f t="shared" si="40"/>
        <v>4392775.7193664722</v>
      </c>
      <c r="Q149">
        <f t="shared" si="41"/>
        <v>4401233.6258252691</v>
      </c>
      <c r="R149">
        <f t="shared" si="42"/>
        <v>4380088.8596782759</v>
      </c>
    </row>
    <row r="150" spans="1:18" x14ac:dyDescent="0.2">
      <c r="A150" t="s">
        <v>152</v>
      </c>
      <c r="B150">
        <v>82</v>
      </c>
      <c r="C150">
        <f t="shared" si="30"/>
        <v>81</v>
      </c>
      <c r="D150">
        <f t="shared" si="31"/>
        <v>82</v>
      </c>
      <c r="E150">
        <f t="shared" si="32"/>
        <v>81</v>
      </c>
      <c r="F150">
        <f t="shared" si="36"/>
        <v>82</v>
      </c>
      <c r="G150">
        <f t="shared" si="33"/>
        <v>16</v>
      </c>
      <c r="H150">
        <f t="shared" si="37"/>
        <v>1.2424242424242424</v>
      </c>
      <c r="I150">
        <f t="shared" si="34"/>
        <v>0.24242424242424243</v>
      </c>
      <c r="J150">
        <f t="shared" si="38"/>
        <v>16</v>
      </c>
      <c r="M150">
        <f t="shared" si="29"/>
        <v>4403604.1024399688</v>
      </c>
      <c r="N150">
        <f t="shared" si="35"/>
        <v>4437179.7282751584</v>
      </c>
      <c r="O150">
        <f t="shared" si="39"/>
        <v>4437179.7282751584</v>
      </c>
      <c r="P150">
        <f t="shared" si="40"/>
        <v>4395210.195981171</v>
      </c>
      <c r="Q150">
        <f t="shared" si="41"/>
        <v>4359536.0935312826</v>
      </c>
      <c r="R150">
        <f t="shared" si="42"/>
        <v>4367929.9999900805</v>
      </c>
    </row>
    <row r="151" spans="1:18" x14ac:dyDescent="0.2">
      <c r="A151" t="s">
        <v>153</v>
      </c>
      <c r="B151">
        <v>89</v>
      </c>
      <c r="C151">
        <f t="shared" si="30"/>
        <v>88</v>
      </c>
      <c r="D151">
        <f t="shared" si="31"/>
        <v>89</v>
      </c>
      <c r="E151">
        <f t="shared" si="32"/>
        <v>88</v>
      </c>
      <c r="F151">
        <f t="shared" si="36"/>
        <v>89</v>
      </c>
      <c r="G151">
        <f t="shared" si="33"/>
        <v>7</v>
      </c>
      <c r="H151">
        <f t="shared" si="37"/>
        <v>1.0853658536585367</v>
      </c>
      <c r="I151">
        <f t="shared" si="34"/>
        <v>8.5365853658536661E-2</v>
      </c>
      <c r="J151">
        <f t="shared" si="38"/>
        <v>-9</v>
      </c>
      <c r="M151">
        <f t="shared" si="29"/>
        <v>4374274.4298341777</v>
      </c>
      <c r="N151">
        <f t="shared" si="35"/>
        <v>4388914.7661370737</v>
      </c>
      <c r="O151">
        <f t="shared" si="39"/>
        <v>4422378.3919722624</v>
      </c>
      <c r="P151">
        <f t="shared" si="40"/>
        <v>4422378.3919722624</v>
      </c>
      <c r="Q151">
        <f t="shared" si="41"/>
        <v>4380548.8596782759</v>
      </c>
      <c r="R151">
        <f t="shared" si="42"/>
        <v>4344993.7572283875</v>
      </c>
    </row>
    <row r="152" spans="1:18" x14ac:dyDescent="0.2">
      <c r="A152" t="s">
        <v>154</v>
      </c>
      <c r="B152">
        <v>129</v>
      </c>
      <c r="C152">
        <f t="shared" si="30"/>
        <v>128</v>
      </c>
      <c r="D152">
        <f t="shared" si="31"/>
        <v>129</v>
      </c>
      <c r="E152">
        <f t="shared" si="32"/>
        <v>128</v>
      </c>
      <c r="F152">
        <f t="shared" si="36"/>
        <v>129</v>
      </c>
      <c r="G152">
        <f t="shared" si="33"/>
        <v>40</v>
      </c>
      <c r="H152">
        <f t="shared" si="37"/>
        <v>1.449438202247191</v>
      </c>
      <c r="I152">
        <f t="shared" si="34"/>
        <v>0.449438202247191</v>
      </c>
      <c r="J152">
        <f t="shared" si="38"/>
        <v>33</v>
      </c>
      <c r="M152">
        <f t="shared" si="29"/>
        <v>4208556.3006582316</v>
      </c>
      <c r="N152">
        <f t="shared" si="35"/>
        <v>4290615.3652462047</v>
      </c>
      <c r="O152">
        <f t="shared" si="39"/>
        <v>4304975.7015490998</v>
      </c>
      <c r="P152">
        <f t="shared" si="40"/>
        <v>4337799.3273842894</v>
      </c>
      <c r="Q152">
        <f t="shared" si="41"/>
        <v>4337799.3273842894</v>
      </c>
      <c r="R152">
        <f t="shared" si="42"/>
        <v>4296769.7950903028</v>
      </c>
    </row>
    <row r="153" spans="1:18" x14ac:dyDescent="0.2">
      <c r="A153" t="s">
        <v>155</v>
      </c>
      <c r="B153">
        <v>111</v>
      </c>
      <c r="C153">
        <f t="shared" si="30"/>
        <v>110</v>
      </c>
      <c r="D153">
        <f t="shared" si="31"/>
        <v>111</v>
      </c>
      <c r="E153">
        <f t="shared" si="32"/>
        <v>110</v>
      </c>
      <c r="F153">
        <f t="shared" si="36"/>
        <v>111</v>
      </c>
      <c r="G153">
        <f t="shared" si="33"/>
        <v>-18</v>
      </c>
      <c r="H153">
        <f t="shared" si="37"/>
        <v>0.86046511627906974</v>
      </c>
      <c r="I153">
        <f t="shared" si="34"/>
        <v>-0.13953488372093026</v>
      </c>
      <c r="J153">
        <f t="shared" si="38"/>
        <v>-58</v>
      </c>
      <c r="M153">
        <f t="shared" si="29"/>
        <v>4282733.4587874077</v>
      </c>
      <c r="N153">
        <f t="shared" si="35"/>
        <v>4245482.8797228197</v>
      </c>
      <c r="O153">
        <f t="shared" si="39"/>
        <v>4328261.9443107927</v>
      </c>
      <c r="P153">
        <f t="shared" si="40"/>
        <v>4342748.2806136878</v>
      </c>
      <c r="Q153">
        <f t="shared" si="41"/>
        <v>4375859.9064488774</v>
      </c>
      <c r="R153">
        <f t="shared" si="42"/>
        <v>4375859.9064488774</v>
      </c>
    </row>
    <row r="154" spans="1:18" x14ac:dyDescent="0.2">
      <c r="A154" t="s">
        <v>156</v>
      </c>
      <c r="B154">
        <v>178</v>
      </c>
      <c r="C154">
        <f t="shared" si="30"/>
        <v>177</v>
      </c>
      <c r="D154">
        <f t="shared" si="31"/>
        <v>178</v>
      </c>
      <c r="E154">
        <f t="shared" si="32"/>
        <v>177</v>
      </c>
      <c r="F154">
        <f t="shared" si="36"/>
        <v>178</v>
      </c>
      <c r="G154">
        <f t="shared" si="33"/>
        <v>67</v>
      </c>
      <c r="H154">
        <f t="shared" si="37"/>
        <v>1.6036036036036037</v>
      </c>
      <c r="I154">
        <f t="shared" si="34"/>
        <v>0.60360360360360366</v>
      </c>
      <c r="J154">
        <f t="shared" si="38"/>
        <v>85</v>
      </c>
      <c r="M154">
        <f t="shared" si="29"/>
        <v>4009912.592417697</v>
      </c>
      <c r="N154">
        <f t="shared" si="35"/>
        <v>4144078.5256025521</v>
      </c>
      <c r="O154">
        <f t="shared" si="39"/>
        <v>4108033.946537964</v>
      </c>
      <c r="P154">
        <f t="shared" si="40"/>
        <v>4188133.0111259376</v>
      </c>
      <c r="Q154">
        <f t="shared" si="41"/>
        <v>4202150.3474288331</v>
      </c>
      <c r="R154">
        <f t="shared" si="42"/>
        <v>4234189.9732640218</v>
      </c>
    </row>
    <row r="155" spans="1:18" x14ac:dyDescent="0.2">
      <c r="A155" t="s">
        <v>157</v>
      </c>
      <c r="B155">
        <v>42</v>
      </c>
      <c r="C155">
        <f t="shared" si="30"/>
        <v>41</v>
      </c>
      <c r="D155">
        <f t="shared" si="31"/>
        <v>42</v>
      </c>
      <c r="E155">
        <f t="shared" si="32"/>
        <v>41</v>
      </c>
      <c r="F155">
        <f t="shared" si="36"/>
        <v>42</v>
      </c>
      <c r="G155">
        <f t="shared" si="33"/>
        <v>-136</v>
      </c>
      <c r="H155">
        <f t="shared" si="37"/>
        <v>0.23595505617977527</v>
      </c>
      <c r="I155">
        <f t="shared" si="34"/>
        <v>-0.7640449438202247</v>
      </c>
      <c r="J155">
        <f t="shared" si="38"/>
        <v>-203</v>
      </c>
      <c r="M155">
        <f t="shared" si="29"/>
        <v>4573082.231615915</v>
      </c>
      <c r="N155">
        <f t="shared" si="35"/>
        <v>4282249.4120168062</v>
      </c>
      <c r="O155">
        <f t="shared" si="39"/>
        <v>4425527.3452016618</v>
      </c>
      <c r="P155">
        <f t="shared" si="40"/>
        <v>4387034.7661370737</v>
      </c>
      <c r="Q155">
        <f t="shared" si="41"/>
        <v>4472573.8307250468</v>
      </c>
      <c r="R155">
        <f t="shared" si="42"/>
        <v>4487543.1670279419</v>
      </c>
    </row>
    <row r="156" spans="1:18" x14ac:dyDescent="0.2">
      <c r="A156" t="s">
        <v>158</v>
      </c>
      <c r="B156">
        <v>0</v>
      </c>
      <c r="C156">
        <f t="shared" si="30"/>
        <v>-1</v>
      </c>
      <c r="D156">
        <f t="shared" si="31"/>
        <v>0</v>
      </c>
      <c r="E156">
        <f t="shared" si="32"/>
        <v>-1</v>
      </c>
      <c r="F156">
        <f t="shared" si="36"/>
        <v>0</v>
      </c>
      <c r="G156">
        <f t="shared" si="33"/>
        <v>-42</v>
      </c>
      <c r="H156">
        <f t="shared" si="37"/>
        <v>1</v>
      </c>
      <c r="I156">
        <f t="shared" si="34"/>
        <v>0</v>
      </c>
      <c r="J156">
        <f t="shared" si="38"/>
        <v>94</v>
      </c>
      <c r="M156">
        <f t="shared" si="29"/>
        <v>4754478.2672506589</v>
      </c>
      <c r="N156">
        <f t="shared" si="35"/>
        <v>4662898.2494332874</v>
      </c>
      <c r="O156">
        <f t="shared" si="39"/>
        <v>4366353.4298341777</v>
      </c>
      <c r="P156">
        <f t="shared" si="40"/>
        <v>4512445.3630190333</v>
      </c>
      <c r="Q156">
        <f t="shared" si="41"/>
        <v>4473196.7839544453</v>
      </c>
      <c r="R156">
        <f t="shared" si="42"/>
        <v>4560415.8485424183</v>
      </c>
    </row>
    <row r="157" spans="1:18" x14ac:dyDescent="0.2">
      <c r="A157" t="s">
        <v>159</v>
      </c>
      <c r="B157">
        <v>65</v>
      </c>
      <c r="C157">
        <f t="shared" si="30"/>
        <v>64</v>
      </c>
      <c r="D157">
        <f t="shared" si="31"/>
        <v>65</v>
      </c>
      <c r="E157">
        <f t="shared" si="32"/>
        <v>64</v>
      </c>
      <c r="F157">
        <f t="shared" si="36"/>
        <v>65</v>
      </c>
      <c r="G157">
        <f t="shared" si="33"/>
        <v>65</v>
      </c>
      <c r="H157">
        <f t="shared" si="37"/>
        <v>1</v>
      </c>
      <c r="I157">
        <f t="shared" si="34"/>
        <v>0</v>
      </c>
      <c r="J157">
        <f t="shared" si="38"/>
        <v>107</v>
      </c>
      <c r="M157">
        <f t="shared" si="29"/>
        <v>4475241.3073397456</v>
      </c>
      <c r="N157">
        <f t="shared" si="35"/>
        <v>4612747.2872952027</v>
      </c>
      <c r="O157">
        <f t="shared" si="39"/>
        <v>4523897.2694778303</v>
      </c>
      <c r="P157">
        <f t="shared" si="40"/>
        <v>4236192.4498787215</v>
      </c>
      <c r="Q157">
        <f t="shared" si="41"/>
        <v>4377929.3830635771</v>
      </c>
      <c r="R157">
        <f t="shared" si="42"/>
        <v>4339850.8039989891</v>
      </c>
    </row>
    <row r="158" spans="1:18" x14ac:dyDescent="0.2">
      <c r="A158" t="s">
        <v>160</v>
      </c>
      <c r="B158">
        <v>87</v>
      </c>
      <c r="C158">
        <f t="shared" si="30"/>
        <v>86</v>
      </c>
      <c r="D158">
        <f t="shared" si="31"/>
        <v>87</v>
      </c>
      <c r="E158">
        <f t="shared" si="32"/>
        <v>86</v>
      </c>
      <c r="F158">
        <f t="shared" si="36"/>
        <v>87</v>
      </c>
      <c r="G158">
        <f t="shared" si="33"/>
        <v>22</v>
      </c>
      <c r="H158">
        <f t="shared" si="37"/>
        <v>1.3384615384615384</v>
      </c>
      <c r="I158">
        <f t="shared" si="34"/>
        <v>0.33846153846153837</v>
      </c>
      <c r="J158">
        <f t="shared" si="38"/>
        <v>-43</v>
      </c>
      <c r="M158">
        <f t="shared" si="29"/>
        <v>4382644.3362929756</v>
      </c>
      <c r="N158">
        <f t="shared" si="35"/>
        <v>4428700.8218163606</v>
      </c>
      <c r="O158">
        <f t="shared" si="39"/>
        <v>4564776.8017718177</v>
      </c>
      <c r="P158">
        <f t="shared" si="40"/>
        <v>4476850.7839544453</v>
      </c>
      <c r="Q158">
        <f t="shared" si="41"/>
        <v>4192137.964355336</v>
      </c>
      <c r="R158">
        <f t="shared" si="42"/>
        <v>4332400.8975401912</v>
      </c>
    </row>
    <row r="159" spans="1:18" x14ac:dyDescent="0.2">
      <c r="A159" t="s">
        <v>161</v>
      </c>
      <c r="B159">
        <v>147</v>
      </c>
      <c r="C159">
        <f t="shared" si="30"/>
        <v>146</v>
      </c>
      <c r="D159">
        <f t="shared" si="31"/>
        <v>147</v>
      </c>
      <c r="E159">
        <f t="shared" si="32"/>
        <v>146</v>
      </c>
      <c r="F159">
        <f t="shared" si="36"/>
        <v>147</v>
      </c>
      <c r="G159">
        <f t="shared" si="33"/>
        <v>60</v>
      </c>
      <c r="H159">
        <f t="shared" si="37"/>
        <v>1.6896551724137931</v>
      </c>
      <c r="I159">
        <f t="shared" si="34"/>
        <v>0.68965517241379315</v>
      </c>
      <c r="J159">
        <f t="shared" si="38"/>
        <v>38</v>
      </c>
      <c r="M159">
        <f t="shared" si="29"/>
        <v>4135027.1425290555</v>
      </c>
      <c r="N159">
        <f t="shared" si="35"/>
        <v>4257035.7394110151</v>
      </c>
      <c r="O159">
        <f t="shared" si="39"/>
        <v>4301772.224934401</v>
      </c>
      <c r="P159">
        <f t="shared" si="40"/>
        <v>4433948.2048898572</v>
      </c>
      <c r="Q159">
        <f t="shared" si="41"/>
        <v>4348542.1870724857</v>
      </c>
      <c r="R159">
        <f t="shared" si="42"/>
        <v>4071989.3674733764</v>
      </c>
    </row>
    <row r="160" spans="1:18" x14ac:dyDescent="0.2">
      <c r="A160" t="s">
        <v>162</v>
      </c>
      <c r="B160">
        <v>112</v>
      </c>
      <c r="C160">
        <f t="shared" si="30"/>
        <v>111</v>
      </c>
      <c r="D160">
        <f t="shared" si="31"/>
        <v>112</v>
      </c>
      <c r="E160">
        <f t="shared" si="32"/>
        <v>111</v>
      </c>
      <c r="F160">
        <f t="shared" si="36"/>
        <v>112</v>
      </c>
      <c r="G160">
        <f t="shared" si="33"/>
        <v>-35</v>
      </c>
      <c r="H160">
        <f t="shared" si="37"/>
        <v>0.76190476190476186</v>
      </c>
      <c r="I160">
        <f t="shared" si="34"/>
        <v>-0.23809523809523814</v>
      </c>
      <c r="J160">
        <f t="shared" si="38"/>
        <v>-95</v>
      </c>
      <c r="M160">
        <f t="shared" si="29"/>
        <v>4278595.5055580083</v>
      </c>
      <c r="N160">
        <f t="shared" si="35"/>
        <v>4206198.8240435319</v>
      </c>
      <c r="O160">
        <f t="shared" si="39"/>
        <v>4330307.4209254924</v>
      </c>
      <c r="P160">
        <f t="shared" si="40"/>
        <v>4375813.9064488774</v>
      </c>
      <c r="Q160">
        <f t="shared" si="41"/>
        <v>4510264.8864043336</v>
      </c>
      <c r="R160">
        <f t="shared" si="42"/>
        <v>4423388.8685869621</v>
      </c>
    </row>
    <row r="161" spans="1:18" x14ac:dyDescent="0.2">
      <c r="A161" t="s">
        <v>163</v>
      </c>
      <c r="B161">
        <v>238</v>
      </c>
      <c r="C161">
        <f t="shared" si="30"/>
        <v>237</v>
      </c>
      <c r="D161">
        <f t="shared" si="31"/>
        <v>238</v>
      </c>
      <c r="E161">
        <f t="shared" si="32"/>
        <v>237</v>
      </c>
      <c r="F161">
        <f t="shared" si="36"/>
        <v>238</v>
      </c>
      <c r="G161">
        <f t="shared" si="33"/>
        <v>126</v>
      </c>
      <c r="H161">
        <f t="shared" si="37"/>
        <v>2.125</v>
      </c>
      <c r="I161">
        <f t="shared" si="34"/>
        <v>1.125</v>
      </c>
      <c r="J161">
        <f t="shared" si="38"/>
        <v>161</v>
      </c>
      <c r="M161">
        <f t="shared" si="29"/>
        <v>3773215.3986537773</v>
      </c>
      <c r="N161">
        <f t="shared" si="35"/>
        <v>4017967.4521058928</v>
      </c>
      <c r="O161">
        <f t="shared" si="39"/>
        <v>3949980.7705914164</v>
      </c>
      <c r="P161">
        <f t="shared" si="40"/>
        <v>4066529.3674733764</v>
      </c>
      <c r="Q161">
        <f t="shared" si="41"/>
        <v>4109263.8529967614</v>
      </c>
      <c r="R161">
        <f t="shared" si="42"/>
        <v>4235524.8329522181</v>
      </c>
    </row>
    <row r="162" spans="1:18" x14ac:dyDescent="0.2">
      <c r="A162" t="s">
        <v>164</v>
      </c>
      <c r="B162">
        <v>0</v>
      </c>
      <c r="C162">
        <f t="shared" si="30"/>
        <v>-1</v>
      </c>
      <c r="D162">
        <f t="shared" si="31"/>
        <v>0</v>
      </c>
      <c r="E162">
        <f t="shared" si="32"/>
        <v>-1</v>
      </c>
      <c r="F162">
        <f t="shared" si="36"/>
        <v>0</v>
      </c>
      <c r="G162">
        <f t="shared" si="33"/>
        <v>-238</v>
      </c>
      <c r="H162">
        <f t="shared" si="37"/>
        <v>1</v>
      </c>
      <c r="I162">
        <f t="shared" si="34"/>
        <v>0</v>
      </c>
      <c r="J162">
        <f t="shared" si="38"/>
        <v>-364</v>
      </c>
      <c r="M162">
        <f t="shared" si="29"/>
        <v>4754478.2672506589</v>
      </c>
      <c r="N162">
        <f t="shared" si="35"/>
        <v>4235524.8329522181</v>
      </c>
      <c r="O162">
        <f t="shared" si="39"/>
        <v>4510264.8864043336</v>
      </c>
      <c r="P162">
        <f t="shared" si="40"/>
        <v>4433948.2048898572</v>
      </c>
      <c r="Q162">
        <f t="shared" si="41"/>
        <v>4564776.8017718177</v>
      </c>
      <c r="R162">
        <f t="shared" si="42"/>
        <v>4612747.2872952027</v>
      </c>
    </row>
    <row r="163" spans="1:18" x14ac:dyDescent="0.2">
      <c r="A163" t="s">
        <v>165</v>
      </c>
      <c r="B163">
        <v>74</v>
      </c>
      <c r="C163">
        <f t="shared" si="30"/>
        <v>73</v>
      </c>
      <c r="D163">
        <f t="shared" si="31"/>
        <v>74</v>
      </c>
      <c r="E163">
        <f t="shared" si="32"/>
        <v>73</v>
      </c>
      <c r="F163">
        <f t="shared" si="36"/>
        <v>74</v>
      </c>
      <c r="G163">
        <f t="shared" si="33"/>
        <v>74</v>
      </c>
      <c r="H163">
        <f t="shared" si="37"/>
        <v>1</v>
      </c>
      <c r="I163">
        <f t="shared" si="34"/>
        <v>0</v>
      </c>
      <c r="J163">
        <f t="shared" si="38"/>
        <v>312</v>
      </c>
      <c r="M163">
        <f t="shared" si="29"/>
        <v>4437243.7282751584</v>
      </c>
      <c r="N163">
        <f t="shared" si="35"/>
        <v>4593122.9977629082</v>
      </c>
      <c r="O163">
        <f t="shared" si="39"/>
        <v>4091781.5634644674</v>
      </c>
      <c r="P163">
        <f t="shared" si="40"/>
        <v>4357197.6169165839</v>
      </c>
      <c r="Q163">
        <f t="shared" si="41"/>
        <v>4283470.9354021065</v>
      </c>
      <c r="R163">
        <f t="shared" si="42"/>
        <v>4409859.532284067</v>
      </c>
    </row>
    <row r="164" spans="1:18" x14ac:dyDescent="0.2">
      <c r="A164" t="s">
        <v>166</v>
      </c>
      <c r="B164">
        <v>91</v>
      </c>
      <c r="C164">
        <f t="shared" si="30"/>
        <v>90</v>
      </c>
      <c r="D164">
        <f t="shared" si="31"/>
        <v>91</v>
      </c>
      <c r="E164">
        <f t="shared" si="32"/>
        <v>90</v>
      </c>
      <c r="F164">
        <f t="shared" si="36"/>
        <v>91</v>
      </c>
      <c r="G164">
        <f t="shared" si="33"/>
        <v>17</v>
      </c>
      <c r="H164">
        <f t="shared" si="37"/>
        <v>1.2297297297297298</v>
      </c>
      <c r="I164">
        <f t="shared" si="34"/>
        <v>0.22972972972972983</v>
      </c>
      <c r="J164">
        <f t="shared" si="38"/>
        <v>-57</v>
      </c>
      <c r="M164">
        <f t="shared" si="29"/>
        <v>4365912.5233753808</v>
      </c>
      <c r="N164">
        <f t="shared" si="35"/>
        <v>4401433.6258252691</v>
      </c>
      <c r="O164">
        <f t="shared" si="39"/>
        <v>4556054.8953130199</v>
      </c>
      <c r="P164">
        <f t="shared" si="40"/>
        <v>4058759.4610145791</v>
      </c>
      <c r="Q164">
        <f t="shared" si="41"/>
        <v>4322033.5144666946</v>
      </c>
      <c r="R164">
        <f t="shared" si="42"/>
        <v>4248901.8329522181</v>
      </c>
    </row>
    <row r="165" spans="1:18" x14ac:dyDescent="0.2">
      <c r="A165" t="s">
        <v>167</v>
      </c>
      <c r="B165">
        <v>366</v>
      </c>
      <c r="C165">
        <f t="shared" si="30"/>
        <v>365</v>
      </c>
      <c r="D165">
        <f t="shared" si="31"/>
        <v>366</v>
      </c>
      <c r="E165">
        <f t="shared" si="32"/>
        <v>365</v>
      </c>
      <c r="F165">
        <f t="shared" si="36"/>
        <v>366</v>
      </c>
      <c r="G165">
        <f t="shared" si="33"/>
        <v>275</v>
      </c>
      <c r="H165">
        <f t="shared" si="37"/>
        <v>4.0219780219780219</v>
      </c>
      <c r="I165">
        <f t="shared" si="34"/>
        <v>3.0219780219780219</v>
      </c>
      <c r="J165">
        <f t="shared" si="38"/>
        <v>258</v>
      </c>
      <c r="M165">
        <f t="shared" si="29"/>
        <v>3292325.385290748</v>
      </c>
      <c r="N165">
        <f t="shared" si="35"/>
        <v>3791306.4543330646</v>
      </c>
      <c r="O165">
        <f t="shared" si="39"/>
        <v>3822152.556782953</v>
      </c>
      <c r="P165">
        <f t="shared" si="40"/>
        <v>3956423.8262707037</v>
      </c>
      <c r="Q165">
        <f t="shared" si="41"/>
        <v>3524578.3919722624</v>
      </c>
      <c r="R165">
        <f t="shared" si="42"/>
        <v>3753202.4454243784</v>
      </c>
    </row>
    <row r="166" spans="1:18" x14ac:dyDescent="0.2">
      <c r="A166" t="s">
        <v>168</v>
      </c>
      <c r="B166">
        <v>261</v>
      </c>
      <c r="C166">
        <f t="shared" si="30"/>
        <v>260</v>
      </c>
      <c r="D166">
        <f t="shared" si="31"/>
        <v>261</v>
      </c>
      <c r="E166">
        <f t="shared" si="32"/>
        <v>260</v>
      </c>
      <c r="F166">
        <f t="shared" si="36"/>
        <v>261</v>
      </c>
      <c r="G166">
        <f t="shared" si="33"/>
        <v>-105</v>
      </c>
      <c r="H166">
        <f t="shared" si="37"/>
        <v>0.71311475409836067</v>
      </c>
      <c r="I166">
        <f t="shared" si="34"/>
        <v>-0.28688524590163933</v>
      </c>
      <c r="J166">
        <f t="shared" si="38"/>
        <v>-380</v>
      </c>
      <c r="M166">
        <f t="shared" si="29"/>
        <v>3684390.4743776079</v>
      </c>
      <c r="N166">
        <f t="shared" si="35"/>
        <v>3482845.4298341782</v>
      </c>
      <c r="O166">
        <f t="shared" si="39"/>
        <v>4010701.4988764944</v>
      </c>
      <c r="P166">
        <f t="shared" si="40"/>
        <v>4043332.6013263827</v>
      </c>
      <c r="Q166">
        <f t="shared" si="41"/>
        <v>4185373.8708141334</v>
      </c>
      <c r="R166">
        <f t="shared" si="42"/>
        <v>3728538.4365156926</v>
      </c>
    </row>
    <row r="167" spans="1:18" x14ac:dyDescent="0.2">
      <c r="A167" t="s">
        <v>169</v>
      </c>
      <c r="B167">
        <v>207</v>
      </c>
      <c r="C167">
        <f t="shared" si="30"/>
        <v>206</v>
      </c>
      <c r="D167">
        <f t="shared" si="31"/>
        <v>207</v>
      </c>
      <c r="E167">
        <f t="shared" si="32"/>
        <v>206</v>
      </c>
      <c r="F167">
        <f t="shared" si="36"/>
        <v>207</v>
      </c>
      <c r="G167">
        <f t="shared" si="33"/>
        <v>-54</v>
      </c>
      <c r="H167">
        <f t="shared" si="37"/>
        <v>0.7931034482758621</v>
      </c>
      <c r="I167">
        <f t="shared" si="34"/>
        <v>-0.2068965517241379</v>
      </c>
      <c r="J167">
        <f t="shared" si="38"/>
        <v>51</v>
      </c>
      <c r="M167">
        <f t="shared" si="29"/>
        <v>3894609.9487651358</v>
      </c>
      <c r="N167">
        <f t="shared" si="35"/>
        <v>3788042.2115713716</v>
      </c>
      <c r="O167">
        <f t="shared" si="39"/>
        <v>3580827.1670279419</v>
      </c>
      <c r="P167">
        <f t="shared" si="40"/>
        <v>4123533.2360702581</v>
      </c>
      <c r="Q167">
        <f t="shared" si="41"/>
        <v>4157082.3385201469</v>
      </c>
      <c r="R167">
        <f t="shared" si="42"/>
        <v>4303119.6080078976</v>
      </c>
    </row>
    <row r="168" spans="1:18" x14ac:dyDescent="0.2">
      <c r="A168" t="s">
        <v>170</v>
      </c>
      <c r="B168">
        <v>0</v>
      </c>
      <c r="C168">
        <f t="shared" si="30"/>
        <v>-1</v>
      </c>
      <c r="D168">
        <f t="shared" si="31"/>
        <v>0</v>
      </c>
      <c r="E168">
        <f t="shared" si="32"/>
        <v>-1</v>
      </c>
      <c r="F168">
        <f t="shared" si="36"/>
        <v>0</v>
      </c>
      <c r="G168">
        <f t="shared" si="33"/>
        <v>-207</v>
      </c>
      <c r="H168">
        <f t="shared" si="37"/>
        <v>1</v>
      </c>
      <c r="I168">
        <f t="shared" si="34"/>
        <v>0</v>
      </c>
      <c r="J168">
        <f t="shared" si="38"/>
        <v>-153</v>
      </c>
      <c r="M168">
        <f t="shared" si="29"/>
        <v>4754478.2672506589</v>
      </c>
      <c r="N168">
        <f t="shared" si="35"/>
        <v>4303119.6080078976</v>
      </c>
      <c r="O168">
        <f t="shared" si="39"/>
        <v>4185373.8708141334</v>
      </c>
      <c r="P168">
        <f t="shared" si="40"/>
        <v>3956423.8262707037</v>
      </c>
      <c r="Q168">
        <f t="shared" si="41"/>
        <v>4556054.8953130199</v>
      </c>
      <c r="R168">
        <f t="shared" si="42"/>
        <v>4593122.9977629082</v>
      </c>
    </row>
    <row r="169" spans="1:18" x14ac:dyDescent="0.2">
      <c r="A169" t="s">
        <v>171</v>
      </c>
      <c r="B169">
        <v>388</v>
      </c>
      <c r="C169">
        <f t="shared" si="30"/>
        <v>387</v>
      </c>
      <c r="D169">
        <f t="shared" si="31"/>
        <v>388</v>
      </c>
      <c r="E169">
        <f t="shared" si="32"/>
        <v>387</v>
      </c>
      <c r="F169">
        <f t="shared" si="36"/>
        <v>388</v>
      </c>
      <c r="G169">
        <f t="shared" si="33"/>
        <v>388</v>
      </c>
      <c r="H169">
        <f t="shared" si="37"/>
        <v>1</v>
      </c>
      <c r="I169">
        <f t="shared" si="34"/>
        <v>0</v>
      </c>
      <c r="J169">
        <f t="shared" si="38"/>
        <v>595</v>
      </c>
      <c r="M169">
        <f t="shared" si="29"/>
        <v>3212972.4142439775</v>
      </c>
      <c r="N169">
        <f t="shared" si="35"/>
        <v>3908453.3407473182</v>
      </c>
      <c r="O169">
        <f t="shared" si="39"/>
        <v>3537410.6815045564</v>
      </c>
      <c r="P169">
        <f t="shared" si="40"/>
        <v>3440616.9443107927</v>
      </c>
      <c r="Q169">
        <f t="shared" si="41"/>
        <v>3252406.899767363</v>
      </c>
      <c r="R169">
        <f t="shared" si="42"/>
        <v>3745337.9688096792</v>
      </c>
    </row>
    <row r="170" spans="1:18" x14ac:dyDescent="0.2">
      <c r="A170" t="s">
        <v>172</v>
      </c>
      <c r="B170">
        <v>164</v>
      </c>
      <c r="C170">
        <f t="shared" si="30"/>
        <v>163</v>
      </c>
      <c r="D170">
        <f t="shared" si="31"/>
        <v>164</v>
      </c>
      <c r="E170">
        <f t="shared" si="32"/>
        <v>163</v>
      </c>
      <c r="F170">
        <f t="shared" si="36"/>
        <v>164</v>
      </c>
      <c r="G170">
        <f t="shared" si="33"/>
        <v>-224</v>
      </c>
      <c r="H170">
        <f t="shared" si="37"/>
        <v>0.42268041237113402</v>
      </c>
      <c r="I170">
        <f t="shared" si="34"/>
        <v>-0.57731958762886593</v>
      </c>
      <c r="J170">
        <f t="shared" si="38"/>
        <v>-612</v>
      </c>
      <c r="M170">
        <f t="shared" si="29"/>
        <v>4066177.9376292783</v>
      </c>
      <c r="N170">
        <f t="shared" si="35"/>
        <v>3614487.1759366277</v>
      </c>
      <c r="O170">
        <f t="shared" si="39"/>
        <v>4396880.1024399688</v>
      </c>
      <c r="P170">
        <f t="shared" si="40"/>
        <v>3979469.4431972071</v>
      </c>
      <c r="Q170">
        <f t="shared" si="41"/>
        <v>3870579.7060034429</v>
      </c>
      <c r="R170">
        <f t="shared" si="42"/>
        <v>3658849.6614600131</v>
      </c>
    </row>
    <row r="171" spans="1:18" x14ac:dyDescent="0.2">
      <c r="A171" t="s">
        <v>173</v>
      </c>
      <c r="B171">
        <v>369</v>
      </c>
      <c r="C171">
        <f t="shared" si="30"/>
        <v>368</v>
      </c>
      <c r="D171">
        <f t="shared" si="31"/>
        <v>369</v>
      </c>
      <c r="E171">
        <f t="shared" si="32"/>
        <v>368</v>
      </c>
      <c r="F171">
        <f t="shared" si="36"/>
        <v>369</v>
      </c>
      <c r="G171">
        <f t="shared" si="33"/>
        <v>205</v>
      </c>
      <c r="H171">
        <f t="shared" si="37"/>
        <v>2.25</v>
      </c>
      <c r="I171">
        <f t="shared" si="34"/>
        <v>1.25</v>
      </c>
      <c r="J171">
        <f t="shared" si="38"/>
        <v>429</v>
      </c>
      <c r="M171">
        <f t="shared" si="29"/>
        <v>3281447.5256025521</v>
      </c>
      <c r="N171">
        <f t="shared" si="35"/>
        <v>3652800.2316159154</v>
      </c>
      <c r="O171">
        <f t="shared" si="39"/>
        <v>3247029.4699232648</v>
      </c>
      <c r="P171">
        <f t="shared" si="40"/>
        <v>3949882.3964266055</v>
      </c>
      <c r="Q171">
        <f t="shared" si="41"/>
        <v>3574906.7371838437</v>
      </c>
      <c r="R171">
        <f t="shared" si="42"/>
        <v>3477086.99999008</v>
      </c>
    </row>
    <row r="172" spans="1:18" x14ac:dyDescent="0.2">
      <c r="A172" t="s">
        <v>174</v>
      </c>
      <c r="B172">
        <v>220</v>
      </c>
      <c r="C172">
        <f t="shared" si="30"/>
        <v>219</v>
      </c>
      <c r="D172">
        <f t="shared" si="31"/>
        <v>220</v>
      </c>
      <c r="E172">
        <f t="shared" si="32"/>
        <v>219</v>
      </c>
      <c r="F172">
        <f t="shared" si="36"/>
        <v>220</v>
      </c>
      <c r="G172">
        <f t="shared" si="33"/>
        <v>-149</v>
      </c>
      <c r="H172">
        <f t="shared" si="37"/>
        <v>0.59620596205962062</v>
      </c>
      <c r="I172">
        <f t="shared" si="34"/>
        <v>-0.40379403794037938</v>
      </c>
      <c r="J172">
        <f t="shared" si="38"/>
        <v>-354</v>
      </c>
      <c r="M172">
        <f t="shared" si="29"/>
        <v>3843468.556782953</v>
      </c>
      <c r="N172">
        <f t="shared" si="35"/>
        <v>3551357.5411927528</v>
      </c>
      <c r="O172">
        <f t="shared" si="39"/>
        <v>3953255.2472061156</v>
      </c>
      <c r="P172">
        <f t="shared" si="40"/>
        <v>3514108.4855134655</v>
      </c>
      <c r="Q172">
        <f t="shared" si="41"/>
        <v>4274773.4120168062</v>
      </c>
      <c r="R172">
        <f t="shared" si="42"/>
        <v>3868954.7527740444</v>
      </c>
    </row>
    <row r="173" spans="1:18" x14ac:dyDescent="0.2">
      <c r="A173" t="s">
        <v>175</v>
      </c>
      <c r="B173">
        <v>352</v>
      </c>
      <c r="C173">
        <f t="shared" si="30"/>
        <v>351</v>
      </c>
      <c r="D173">
        <f t="shared" si="31"/>
        <v>352</v>
      </c>
      <c r="E173">
        <f t="shared" si="32"/>
        <v>351</v>
      </c>
      <c r="F173">
        <f t="shared" si="36"/>
        <v>352</v>
      </c>
      <c r="G173">
        <f t="shared" si="33"/>
        <v>132</v>
      </c>
      <c r="H173">
        <f t="shared" si="37"/>
        <v>1.6</v>
      </c>
      <c r="I173">
        <f t="shared" si="34"/>
        <v>0.60000000000000009</v>
      </c>
      <c r="J173">
        <f t="shared" si="38"/>
        <v>281</v>
      </c>
      <c r="M173">
        <f t="shared" si="29"/>
        <v>3343326.7305023293</v>
      </c>
      <c r="N173">
        <f t="shared" si="35"/>
        <v>3584685.6436426411</v>
      </c>
      <c r="O173">
        <f t="shared" si="39"/>
        <v>3312242.6280524409</v>
      </c>
      <c r="P173">
        <f t="shared" si="40"/>
        <v>3687080.3340658038</v>
      </c>
      <c r="Q173">
        <f t="shared" si="41"/>
        <v>3277501.5723731536</v>
      </c>
      <c r="R173">
        <f t="shared" si="42"/>
        <v>3986950.4988764944</v>
      </c>
    </row>
    <row r="174" spans="1:18" x14ac:dyDescent="0.2">
      <c r="A174" t="s">
        <v>176</v>
      </c>
      <c r="B174">
        <v>528</v>
      </c>
      <c r="C174">
        <f t="shared" si="30"/>
        <v>527</v>
      </c>
      <c r="D174">
        <f t="shared" si="31"/>
        <v>528</v>
      </c>
      <c r="E174">
        <f t="shared" si="32"/>
        <v>527</v>
      </c>
      <c r="F174">
        <f t="shared" si="36"/>
        <v>528</v>
      </c>
      <c r="G174">
        <f t="shared" si="33"/>
        <v>176</v>
      </c>
      <c r="H174">
        <f t="shared" si="37"/>
        <v>1.5</v>
      </c>
      <c r="I174">
        <f t="shared" si="34"/>
        <v>0.5</v>
      </c>
      <c r="J174">
        <f t="shared" si="38"/>
        <v>44</v>
      </c>
      <c r="M174">
        <f t="shared" si="29"/>
        <v>2730678.9621281647</v>
      </c>
      <c r="N174">
        <f t="shared" si="35"/>
        <v>3021514.846315247</v>
      </c>
      <c r="O174">
        <f t="shared" si="39"/>
        <v>3239641.7594555588</v>
      </c>
      <c r="P174">
        <f t="shared" si="40"/>
        <v>2993422.7438653582</v>
      </c>
      <c r="Q174">
        <f t="shared" si="41"/>
        <v>3332180.4498787215</v>
      </c>
      <c r="R174">
        <f t="shared" si="42"/>
        <v>2962025.6881860709</v>
      </c>
    </row>
    <row r="175" spans="1:18" x14ac:dyDescent="0.2">
      <c r="A175" t="s">
        <v>177</v>
      </c>
      <c r="B175">
        <v>299</v>
      </c>
      <c r="C175">
        <f t="shared" si="30"/>
        <v>298</v>
      </c>
      <c r="D175">
        <f t="shared" si="31"/>
        <v>299</v>
      </c>
      <c r="E175">
        <f t="shared" si="32"/>
        <v>298</v>
      </c>
      <c r="F175">
        <f t="shared" si="36"/>
        <v>299</v>
      </c>
      <c r="G175">
        <f t="shared" si="33"/>
        <v>-229</v>
      </c>
      <c r="H175">
        <f t="shared" si="37"/>
        <v>0.56628787878787878</v>
      </c>
      <c r="I175">
        <f t="shared" si="34"/>
        <v>-0.43371212121212122</v>
      </c>
      <c r="J175">
        <f t="shared" si="38"/>
        <v>-405</v>
      </c>
      <c r="M175">
        <f t="shared" si="29"/>
        <v>3539954.2516604587</v>
      </c>
      <c r="N175">
        <f t="shared" si="35"/>
        <v>3109096.1068943115</v>
      </c>
      <c r="O175">
        <f t="shared" si="39"/>
        <v>3440235.9910813938</v>
      </c>
      <c r="P175">
        <f t="shared" si="40"/>
        <v>3688590.9042217056</v>
      </c>
      <c r="Q175">
        <f t="shared" si="41"/>
        <v>3408250.8886315054</v>
      </c>
      <c r="R175">
        <f t="shared" si="42"/>
        <v>3793953.5946448683</v>
      </c>
    </row>
    <row r="176" spans="1:18" x14ac:dyDescent="0.2">
      <c r="A176" t="s">
        <v>178</v>
      </c>
      <c r="B176">
        <v>402</v>
      </c>
      <c r="C176">
        <f t="shared" si="30"/>
        <v>401</v>
      </c>
      <c r="D176">
        <f t="shared" si="31"/>
        <v>402</v>
      </c>
      <c r="E176">
        <f t="shared" si="32"/>
        <v>401</v>
      </c>
      <c r="F176">
        <f t="shared" si="36"/>
        <v>402</v>
      </c>
      <c r="G176">
        <f t="shared" si="33"/>
        <v>103</v>
      </c>
      <c r="H176">
        <f t="shared" si="37"/>
        <v>1.3444816053511706</v>
      </c>
      <c r="I176">
        <f t="shared" si="34"/>
        <v>0.34448160535117056</v>
      </c>
      <c r="J176">
        <f t="shared" si="38"/>
        <v>332</v>
      </c>
      <c r="M176">
        <f t="shared" si="29"/>
        <v>3162979.0690323962</v>
      </c>
      <c r="N176">
        <f t="shared" si="35"/>
        <v>3346162.1603464275</v>
      </c>
      <c r="O176">
        <f t="shared" si="39"/>
        <v>2938891.0155802802</v>
      </c>
      <c r="P176">
        <f t="shared" si="40"/>
        <v>3251902.899767363</v>
      </c>
      <c r="Q176">
        <f t="shared" si="41"/>
        <v>3486661.8129076748</v>
      </c>
      <c r="R176">
        <f t="shared" si="42"/>
        <v>3221668.7973174741</v>
      </c>
    </row>
    <row r="177" spans="1:18" x14ac:dyDescent="0.2">
      <c r="A177" t="s">
        <v>179</v>
      </c>
      <c r="B177">
        <v>234</v>
      </c>
      <c r="C177">
        <f t="shared" si="30"/>
        <v>233</v>
      </c>
      <c r="D177">
        <f t="shared" si="31"/>
        <v>234</v>
      </c>
      <c r="E177">
        <f t="shared" si="32"/>
        <v>233</v>
      </c>
      <c r="F177">
        <f t="shared" si="36"/>
        <v>234</v>
      </c>
      <c r="G177">
        <f t="shared" si="33"/>
        <v>-168</v>
      </c>
      <c r="H177">
        <f t="shared" si="37"/>
        <v>0.58208955223880599</v>
      </c>
      <c r="I177">
        <f t="shared" si="34"/>
        <v>-0.41791044776119401</v>
      </c>
      <c r="J177">
        <f t="shared" si="38"/>
        <v>-271</v>
      </c>
      <c r="M177">
        <f t="shared" si="29"/>
        <v>3788771.2115713716</v>
      </c>
      <c r="N177">
        <f t="shared" si="35"/>
        <v>3461763.1403018842</v>
      </c>
      <c r="O177">
        <f t="shared" si="39"/>
        <v>3662250.2316159154</v>
      </c>
      <c r="P177">
        <f t="shared" si="40"/>
        <v>3216507.0868497682</v>
      </c>
      <c r="Q177">
        <f t="shared" si="41"/>
        <v>3559086.9710368505</v>
      </c>
      <c r="R177">
        <f t="shared" si="42"/>
        <v>3816021.8841771623</v>
      </c>
    </row>
    <row r="178" spans="1:18" x14ac:dyDescent="0.2">
      <c r="A178" t="s">
        <v>180</v>
      </c>
      <c r="B178">
        <v>673</v>
      </c>
      <c r="C178">
        <f t="shared" si="30"/>
        <v>672</v>
      </c>
      <c r="D178">
        <f t="shared" si="31"/>
        <v>673</v>
      </c>
      <c r="E178">
        <f t="shared" si="32"/>
        <v>672</v>
      </c>
      <c r="F178">
        <f t="shared" si="36"/>
        <v>673</v>
      </c>
      <c r="G178">
        <f t="shared" si="33"/>
        <v>439</v>
      </c>
      <c r="H178">
        <f t="shared" si="37"/>
        <v>2.8760683760683761</v>
      </c>
      <c r="I178">
        <f t="shared" si="34"/>
        <v>1.8760683760683761</v>
      </c>
      <c r="J178">
        <f t="shared" si="38"/>
        <v>607</v>
      </c>
      <c r="M178">
        <f t="shared" si="29"/>
        <v>2272485.7438653582</v>
      </c>
      <c r="N178">
        <f t="shared" si="35"/>
        <v>2934267.9777183649</v>
      </c>
      <c r="O178">
        <f t="shared" si="39"/>
        <v>2681011.9064488774</v>
      </c>
      <c r="P178">
        <f t="shared" si="40"/>
        <v>2836281.9977629082</v>
      </c>
      <c r="Q178">
        <f t="shared" si="41"/>
        <v>2491069.8529967614</v>
      </c>
      <c r="R178">
        <f t="shared" si="42"/>
        <v>2756385.7371838437</v>
      </c>
    </row>
    <row r="179" spans="1:18" x14ac:dyDescent="0.2">
      <c r="A179" t="s">
        <v>181</v>
      </c>
      <c r="B179">
        <v>671</v>
      </c>
      <c r="C179">
        <f t="shared" si="30"/>
        <v>670</v>
      </c>
      <c r="D179">
        <f t="shared" si="31"/>
        <v>671</v>
      </c>
      <c r="E179">
        <f t="shared" si="32"/>
        <v>670</v>
      </c>
      <c r="F179">
        <f t="shared" si="36"/>
        <v>671</v>
      </c>
      <c r="G179">
        <f t="shared" si="33"/>
        <v>-2</v>
      </c>
      <c r="H179">
        <f t="shared" si="37"/>
        <v>0.99702823179791977</v>
      </c>
      <c r="I179">
        <f t="shared" si="34"/>
        <v>-2.9717682020802272E-3</v>
      </c>
      <c r="J179">
        <f t="shared" si="38"/>
        <v>-441</v>
      </c>
      <c r="M179">
        <f t="shared" si="29"/>
        <v>2278519.6503241556</v>
      </c>
      <c r="N179">
        <f t="shared" si="35"/>
        <v>2275500.6970947571</v>
      </c>
      <c r="O179">
        <f t="shared" si="39"/>
        <v>2938160.9309477638</v>
      </c>
      <c r="P179">
        <f t="shared" si="40"/>
        <v>2684568.8596782759</v>
      </c>
      <c r="Q179">
        <f t="shared" si="41"/>
        <v>2840044.9509923072</v>
      </c>
      <c r="R179">
        <f t="shared" si="42"/>
        <v>2494374.8062261599</v>
      </c>
    </row>
    <row r="180" spans="1:18" x14ac:dyDescent="0.2">
      <c r="A180" t="s">
        <v>182</v>
      </c>
      <c r="B180">
        <v>745</v>
      </c>
      <c r="C180">
        <f t="shared" si="30"/>
        <v>744</v>
      </c>
      <c r="D180">
        <f t="shared" si="31"/>
        <v>745</v>
      </c>
      <c r="E180">
        <f t="shared" si="32"/>
        <v>744</v>
      </c>
      <c r="F180">
        <f t="shared" si="36"/>
        <v>745</v>
      </c>
      <c r="G180">
        <f t="shared" si="33"/>
        <v>74</v>
      </c>
      <c r="H180">
        <f t="shared" si="37"/>
        <v>1.1102831594634874</v>
      </c>
      <c r="I180">
        <f t="shared" si="34"/>
        <v>0.11028315946348743</v>
      </c>
      <c r="J180">
        <f t="shared" si="38"/>
        <v>76</v>
      </c>
      <c r="M180">
        <f t="shared" si="29"/>
        <v>2060593.1113486544</v>
      </c>
      <c r="N180">
        <f t="shared" si="35"/>
        <v>2166818.3808364049</v>
      </c>
      <c r="O180">
        <f t="shared" si="39"/>
        <v>2163947.4276070064</v>
      </c>
      <c r="P180">
        <f t="shared" si="40"/>
        <v>2794121.6614600131</v>
      </c>
      <c r="Q180">
        <f t="shared" si="41"/>
        <v>2552961.5901905252</v>
      </c>
      <c r="R180">
        <f t="shared" si="42"/>
        <v>2700815.6815045564</v>
      </c>
    </row>
    <row r="181" spans="1:18" x14ac:dyDescent="0.2">
      <c r="A181" t="s">
        <v>183</v>
      </c>
      <c r="B181">
        <v>651</v>
      </c>
      <c r="C181">
        <f t="shared" si="30"/>
        <v>650</v>
      </c>
      <c r="D181">
        <f t="shared" si="31"/>
        <v>651</v>
      </c>
      <c r="E181">
        <f t="shared" si="32"/>
        <v>650</v>
      </c>
      <c r="F181">
        <f t="shared" si="36"/>
        <v>651</v>
      </c>
      <c r="G181">
        <f t="shared" si="33"/>
        <v>-94</v>
      </c>
      <c r="H181">
        <f t="shared" si="37"/>
        <v>0.87382550335570475</v>
      </c>
      <c r="I181">
        <f t="shared" si="34"/>
        <v>-0.12617449664429525</v>
      </c>
      <c r="J181">
        <f t="shared" si="38"/>
        <v>-168</v>
      </c>
      <c r="M181">
        <f t="shared" si="29"/>
        <v>2339298.7149121291</v>
      </c>
      <c r="N181">
        <f t="shared" si="35"/>
        <v>2195527.9131303919</v>
      </c>
      <c r="O181">
        <f t="shared" si="39"/>
        <v>2308709.1826181421</v>
      </c>
      <c r="P181">
        <f t="shared" si="40"/>
        <v>2305650.2293887436</v>
      </c>
      <c r="Q181">
        <f t="shared" si="41"/>
        <v>2977090.4632417504</v>
      </c>
      <c r="R181">
        <f t="shared" si="42"/>
        <v>2720138.3919722624</v>
      </c>
    </row>
    <row r="182" spans="1:18" x14ac:dyDescent="0.2">
      <c r="A182" t="s">
        <v>184</v>
      </c>
      <c r="B182">
        <v>447</v>
      </c>
      <c r="C182">
        <f t="shared" si="30"/>
        <v>446</v>
      </c>
      <c r="D182">
        <f t="shared" si="31"/>
        <v>447</v>
      </c>
      <c r="E182">
        <f t="shared" si="32"/>
        <v>446</v>
      </c>
      <c r="F182">
        <f t="shared" si="36"/>
        <v>447</v>
      </c>
      <c r="G182">
        <f t="shared" si="33"/>
        <v>-204</v>
      </c>
      <c r="H182">
        <f t="shared" si="37"/>
        <v>0.68663594470046085</v>
      </c>
      <c r="I182">
        <f t="shared" si="34"/>
        <v>-0.31336405529953915</v>
      </c>
      <c r="J182">
        <f t="shared" si="38"/>
        <v>-110</v>
      </c>
      <c r="M182">
        <f t="shared" si="29"/>
        <v>3004941.1737094563</v>
      </c>
      <c r="N182">
        <f t="shared" si="35"/>
        <v>2651311.9443107927</v>
      </c>
      <c r="O182">
        <f t="shared" si="39"/>
        <v>2488365.1425290555</v>
      </c>
      <c r="P182">
        <f t="shared" si="40"/>
        <v>2616642.4120168062</v>
      </c>
      <c r="Q182">
        <f t="shared" si="41"/>
        <v>2613175.4587874073</v>
      </c>
      <c r="R182">
        <f t="shared" si="42"/>
        <v>3374171.692640414</v>
      </c>
    </row>
    <row r="183" spans="1:18" x14ac:dyDescent="0.2">
      <c r="A183" t="s">
        <v>185</v>
      </c>
      <c r="B183">
        <v>465</v>
      </c>
      <c r="C183">
        <f t="shared" si="30"/>
        <v>464</v>
      </c>
      <c r="D183">
        <f t="shared" si="31"/>
        <v>465</v>
      </c>
      <c r="E183">
        <f t="shared" si="32"/>
        <v>464</v>
      </c>
      <c r="F183">
        <f t="shared" si="36"/>
        <v>465</v>
      </c>
      <c r="G183">
        <f t="shared" si="33"/>
        <v>18</v>
      </c>
      <c r="H183">
        <f t="shared" si="37"/>
        <v>1.0402684563758389</v>
      </c>
      <c r="I183">
        <f t="shared" si="34"/>
        <v>4.0268456375838868E-2</v>
      </c>
      <c r="J183">
        <f t="shared" si="38"/>
        <v>222</v>
      </c>
      <c r="M183">
        <f t="shared" si="29"/>
        <v>2942860.0155802802</v>
      </c>
      <c r="N183">
        <f t="shared" si="35"/>
        <v>2973738.5946448683</v>
      </c>
      <c r="O183">
        <f t="shared" si="39"/>
        <v>2623781.3652462047</v>
      </c>
      <c r="P183">
        <f t="shared" si="40"/>
        <v>2462526.5634644674</v>
      </c>
      <c r="Q183">
        <f t="shared" si="41"/>
        <v>2589471.8329522181</v>
      </c>
      <c r="R183">
        <f t="shared" si="42"/>
        <v>2586040.8797228192</v>
      </c>
    </row>
    <row r="184" spans="1:18" x14ac:dyDescent="0.2">
      <c r="A184" t="s">
        <v>186</v>
      </c>
      <c r="B184">
        <v>334</v>
      </c>
      <c r="C184">
        <f t="shared" si="30"/>
        <v>333</v>
      </c>
      <c r="D184">
        <f t="shared" si="31"/>
        <v>334</v>
      </c>
      <c r="E184">
        <f t="shared" si="32"/>
        <v>333</v>
      </c>
      <c r="F184">
        <f t="shared" si="36"/>
        <v>334</v>
      </c>
      <c r="G184">
        <f t="shared" si="33"/>
        <v>-131</v>
      </c>
      <c r="H184">
        <f t="shared" si="37"/>
        <v>0.7182795698924731</v>
      </c>
      <c r="I184">
        <f t="shared" si="34"/>
        <v>-0.2817204301075269</v>
      </c>
      <c r="J184">
        <f t="shared" si="38"/>
        <v>-149</v>
      </c>
      <c r="M184">
        <f t="shared" si="29"/>
        <v>3409475.8886315054</v>
      </c>
      <c r="N184">
        <f t="shared" si="35"/>
        <v>3167587.4521058928</v>
      </c>
      <c r="O184">
        <f t="shared" si="39"/>
        <v>3200824.0311704809</v>
      </c>
      <c r="P184">
        <f t="shared" si="40"/>
        <v>2824142.8017718173</v>
      </c>
      <c r="Q184">
        <f t="shared" si="41"/>
        <v>2650573.99999008</v>
      </c>
      <c r="R184">
        <f t="shared" si="42"/>
        <v>2787213.2694778303</v>
      </c>
    </row>
    <row r="185" spans="1:18" x14ac:dyDescent="0.2">
      <c r="A185" t="s">
        <v>187</v>
      </c>
      <c r="B185">
        <v>510</v>
      </c>
      <c r="C185">
        <f t="shared" si="30"/>
        <v>509</v>
      </c>
      <c r="D185">
        <f t="shared" si="31"/>
        <v>510</v>
      </c>
      <c r="E185">
        <f t="shared" si="32"/>
        <v>509</v>
      </c>
      <c r="F185">
        <f t="shared" si="36"/>
        <v>510</v>
      </c>
      <c r="G185">
        <f t="shared" si="33"/>
        <v>176</v>
      </c>
      <c r="H185">
        <f t="shared" si="37"/>
        <v>1.5269461077844311</v>
      </c>
      <c r="I185">
        <f t="shared" si="34"/>
        <v>0.52694610778443107</v>
      </c>
      <c r="J185">
        <f t="shared" si="38"/>
        <v>307</v>
      </c>
      <c r="M185">
        <f t="shared" si="29"/>
        <v>2790492.1202573404</v>
      </c>
      <c r="N185">
        <f t="shared" si="35"/>
        <v>3084496.0044444231</v>
      </c>
      <c r="O185">
        <f t="shared" si="39"/>
        <v>2865663.5679188105</v>
      </c>
      <c r="P185">
        <f t="shared" si="40"/>
        <v>2895732.1469833986</v>
      </c>
      <c r="Q185">
        <f t="shared" si="41"/>
        <v>2554954.9175847345</v>
      </c>
      <c r="R185">
        <f t="shared" si="42"/>
        <v>2397930.1158029973</v>
      </c>
    </row>
    <row r="186" spans="1:18" x14ac:dyDescent="0.2">
      <c r="A186" t="s">
        <v>188</v>
      </c>
      <c r="B186">
        <v>858</v>
      </c>
      <c r="C186">
        <f t="shared" si="30"/>
        <v>857</v>
      </c>
      <c r="D186">
        <f t="shared" si="31"/>
        <v>858</v>
      </c>
      <c r="E186">
        <f t="shared" si="32"/>
        <v>857</v>
      </c>
      <c r="F186">
        <f t="shared" si="36"/>
        <v>858</v>
      </c>
      <c r="G186">
        <f t="shared" si="33"/>
        <v>348</v>
      </c>
      <c r="H186">
        <f t="shared" si="37"/>
        <v>1.6823529411764706</v>
      </c>
      <c r="I186">
        <f t="shared" si="34"/>
        <v>0.68235294117647061</v>
      </c>
      <c r="J186">
        <f t="shared" si="38"/>
        <v>172</v>
      </c>
      <c r="M186">
        <f t="shared" si="29"/>
        <v>1748944.3964266055</v>
      </c>
      <c r="N186">
        <f t="shared" si="35"/>
        <v>2209166.2583419732</v>
      </c>
      <c r="O186">
        <f t="shared" si="39"/>
        <v>2441922.1425290555</v>
      </c>
      <c r="P186">
        <f t="shared" si="40"/>
        <v>2268677.7060034429</v>
      </c>
      <c r="Q186">
        <f t="shared" si="41"/>
        <v>2292482.2850680309</v>
      </c>
      <c r="R186">
        <f t="shared" si="42"/>
        <v>2022697.0556693671</v>
      </c>
    </row>
    <row r="187" spans="1:18" x14ac:dyDescent="0.2">
      <c r="A187" t="s">
        <v>189</v>
      </c>
      <c r="B187">
        <v>768</v>
      </c>
      <c r="C187">
        <f t="shared" si="30"/>
        <v>767</v>
      </c>
      <c r="D187">
        <f t="shared" si="31"/>
        <v>768</v>
      </c>
      <c r="E187">
        <f t="shared" si="32"/>
        <v>767</v>
      </c>
      <c r="F187">
        <f t="shared" si="36"/>
        <v>768</v>
      </c>
      <c r="G187">
        <f t="shared" si="33"/>
        <v>-90</v>
      </c>
      <c r="H187">
        <f t="shared" si="37"/>
        <v>0.8951048951048951</v>
      </c>
      <c r="I187">
        <f t="shared" si="34"/>
        <v>-0.1048951048951049</v>
      </c>
      <c r="J187">
        <f t="shared" si="38"/>
        <v>-438</v>
      </c>
      <c r="M187">
        <f t="shared" si="29"/>
        <v>1995090.1870724852</v>
      </c>
      <c r="N187">
        <f t="shared" si="35"/>
        <v>1867967.2917495454</v>
      </c>
      <c r="O187">
        <f t="shared" si="39"/>
        <v>2359509.153664913</v>
      </c>
      <c r="P187">
        <f t="shared" si="40"/>
        <v>2608105.0378519953</v>
      </c>
      <c r="Q187">
        <f t="shared" si="41"/>
        <v>2423070.6013263827</v>
      </c>
      <c r="R187">
        <f t="shared" si="42"/>
        <v>2448495.1803909708</v>
      </c>
    </row>
    <row r="188" spans="1:18" x14ac:dyDescent="0.2">
      <c r="A188" t="s">
        <v>190</v>
      </c>
      <c r="B188">
        <v>617</v>
      </c>
      <c r="C188">
        <f t="shared" si="30"/>
        <v>616</v>
      </c>
      <c r="D188">
        <f t="shared" si="31"/>
        <v>617</v>
      </c>
      <c r="E188">
        <f t="shared" si="32"/>
        <v>616</v>
      </c>
      <c r="F188">
        <f t="shared" si="36"/>
        <v>617</v>
      </c>
      <c r="G188">
        <f t="shared" si="33"/>
        <v>-151</v>
      </c>
      <c r="H188">
        <f t="shared" si="37"/>
        <v>0.80338541666666663</v>
      </c>
      <c r="I188">
        <f t="shared" si="34"/>
        <v>-0.19661458333333337</v>
      </c>
      <c r="J188">
        <f t="shared" si="38"/>
        <v>-61</v>
      </c>
      <c r="M188">
        <f t="shared" si="29"/>
        <v>2444459.1247116835</v>
      </c>
      <c r="N188">
        <f t="shared" si="35"/>
        <v>2208374.1558920844</v>
      </c>
      <c r="O188">
        <f t="shared" si="39"/>
        <v>2067661.2605691445</v>
      </c>
      <c r="P188">
        <f t="shared" si="40"/>
        <v>2611751.1224845122</v>
      </c>
      <c r="Q188">
        <f t="shared" si="41"/>
        <v>2886923.0066715945</v>
      </c>
      <c r="R188">
        <f t="shared" si="42"/>
        <v>2682107.5701459819</v>
      </c>
    </row>
    <row r="189" spans="1:18" x14ac:dyDescent="0.2">
      <c r="A189" t="s">
        <v>191</v>
      </c>
      <c r="B189">
        <v>751</v>
      </c>
      <c r="C189">
        <f t="shared" si="30"/>
        <v>750</v>
      </c>
      <c r="D189">
        <f t="shared" si="31"/>
        <v>751</v>
      </c>
      <c r="E189">
        <f t="shared" si="32"/>
        <v>750</v>
      </c>
      <c r="F189">
        <f t="shared" si="36"/>
        <v>751</v>
      </c>
      <c r="G189">
        <f t="shared" si="33"/>
        <v>134</v>
      </c>
      <c r="H189">
        <f t="shared" si="37"/>
        <v>1.2171799027552674</v>
      </c>
      <c r="I189">
        <f t="shared" si="34"/>
        <v>0.21717990275526744</v>
      </c>
      <c r="J189">
        <f t="shared" si="38"/>
        <v>285</v>
      </c>
      <c r="M189">
        <f t="shared" si="29"/>
        <v>2043403.3919722624</v>
      </c>
      <c r="N189">
        <f t="shared" si="35"/>
        <v>2234953.2583419732</v>
      </c>
      <c r="O189">
        <f t="shared" si="39"/>
        <v>2019102.2895223738</v>
      </c>
      <c r="P189">
        <f t="shared" si="40"/>
        <v>1890449.394199434</v>
      </c>
      <c r="Q189">
        <f t="shared" si="41"/>
        <v>2387907.2561148014</v>
      </c>
      <c r="R189">
        <f t="shared" si="42"/>
        <v>2639495.1403018842</v>
      </c>
    </row>
    <row r="190" spans="1:18" x14ac:dyDescent="0.2">
      <c r="A190" t="s">
        <v>192</v>
      </c>
      <c r="B190">
        <v>468</v>
      </c>
      <c r="C190">
        <f t="shared" si="30"/>
        <v>467</v>
      </c>
      <c r="D190">
        <f t="shared" si="31"/>
        <v>468</v>
      </c>
      <c r="E190">
        <f t="shared" si="32"/>
        <v>467</v>
      </c>
      <c r="F190">
        <f t="shared" si="36"/>
        <v>468</v>
      </c>
      <c r="G190">
        <f t="shared" si="33"/>
        <v>-283</v>
      </c>
      <c r="H190">
        <f t="shared" si="37"/>
        <v>0.62316910785619173</v>
      </c>
      <c r="I190">
        <f t="shared" si="34"/>
        <v>-0.37683089214380827</v>
      </c>
      <c r="J190">
        <f t="shared" si="38"/>
        <v>-417</v>
      </c>
      <c r="M190">
        <f t="shared" si="29"/>
        <v>2932576.1558920844</v>
      </c>
      <c r="N190">
        <f t="shared" si="35"/>
        <v>2447945.2739321734</v>
      </c>
      <c r="O190">
        <f t="shared" si="39"/>
        <v>2677417.1403018842</v>
      </c>
      <c r="P190">
        <f t="shared" si="40"/>
        <v>2418833.171482285</v>
      </c>
      <c r="Q190">
        <f t="shared" si="41"/>
        <v>2264710.2761593447</v>
      </c>
      <c r="R190">
        <f t="shared" si="42"/>
        <v>2860652.1380747124</v>
      </c>
    </row>
    <row r="191" spans="1:18" x14ac:dyDescent="0.2">
      <c r="A191" t="s">
        <v>193</v>
      </c>
      <c r="B191">
        <v>388</v>
      </c>
      <c r="C191">
        <f t="shared" si="30"/>
        <v>387</v>
      </c>
      <c r="D191">
        <f t="shared" si="31"/>
        <v>388</v>
      </c>
      <c r="E191">
        <f t="shared" si="32"/>
        <v>387</v>
      </c>
      <c r="F191">
        <f t="shared" si="36"/>
        <v>388</v>
      </c>
      <c r="G191">
        <f t="shared" si="33"/>
        <v>-80</v>
      </c>
      <c r="H191">
        <f t="shared" si="37"/>
        <v>0.82905982905982911</v>
      </c>
      <c r="I191">
        <f t="shared" si="34"/>
        <v>-0.17094017094017089</v>
      </c>
      <c r="J191">
        <f t="shared" si="38"/>
        <v>203</v>
      </c>
      <c r="M191">
        <f t="shared" si="29"/>
        <v>3212972.4142439775</v>
      </c>
      <c r="N191">
        <f t="shared" si="35"/>
        <v>3069574.2850680309</v>
      </c>
      <c r="O191">
        <f t="shared" si="39"/>
        <v>2562303.40310812</v>
      </c>
      <c r="P191">
        <f t="shared" si="40"/>
        <v>2802495.2694778303</v>
      </c>
      <c r="Q191">
        <f t="shared" si="41"/>
        <v>2531831.3006582311</v>
      </c>
      <c r="R191">
        <f t="shared" si="42"/>
        <v>2370508.4053352913</v>
      </c>
    </row>
    <row r="192" spans="1:18" x14ac:dyDescent="0.2">
      <c r="A192" t="s">
        <v>194</v>
      </c>
      <c r="B192">
        <v>639</v>
      </c>
      <c r="C192">
        <f t="shared" si="30"/>
        <v>638</v>
      </c>
      <c r="D192">
        <f t="shared" si="31"/>
        <v>639</v>
      </c>
      <c r="E192">
        <f t="shared" si="32"/>
        <v>638</v>
      </c>
      <c r="F192">
        <f t="shared" si="36"/>
        <v>639</v>
      </c>
      <c r="G192">
        <f t="shared" si="33"/>
        <v>251</v>
      </c>
      <c r="H192">
        <f t="shared" si="37"/>
        <v>1.6469072164948453</v>
      </c>
      <c r="I192">
        <f t="shared" si="34"/>
        <v>0.64690721649484528</v>
      </c>
      <c r="J192">
        <f t="shared" si="38"/>
        <v>331</v>
      </c>
      <c r="M192">
        <f t="shared" si="29"/>
        <v>2376150.153664913</v>
      </c>
      <c r="N192">
        <f t="shared" si="35"/>
        <v>2763060.7839544453</v>
      </c>
      <c r="O192">
        <f t="shared" si="39"/>
        <v>2639742.6547784987</v>
      </c>
      <c r="P192">
        <f t="shared" si="40"/>
        <v>2203504.7728185877</v>
      </c>
      <c r="Q192">
        <f t="shared" si="41"/>
        <v>2410062.639188298</v>
      </c>
      <c r="R192">
        <f t="shared" si="42"/>
        <v>2177299.6703686989</v>
      </c>
    </row>
    <row r="193" spans="1:18" x14ac:dyDescent="0.2">
      <c r="A193" t="s">
        <v>195</v>
      </c>
      <c r="B193">
        <v>544</v>
      </c>
      <c r="C193">
        <f t="shared" si="30"/>
        <v>543</v>
      </c>
      <c r="D193">
        <f t="shared" si="31"/>
        <v>544</v>
      </c>
      <c r="E193">
        <f t="shared" si="32"/>
        <v>543</v>
      </c>
      <c r="F193">
        <f t="shared" si="36"/>
        <v>544</v>
      </c>
      <c r="G193">
        <f t="shared" si="33"/>
        <v>-95</v>
      </c>
      <c r="H193">
        <f t="shared" si="37"/>
        <v>0.85133020344287946</v>
      </c>
      <c r="I193">
        <f t="shared" si="34"/>
        <v>-0.14866979655712054</v>
      </c>
      <c r="J193">
        <f t="shared" si="38"/>
        <v>-346</v>
      </c>
      <c r="M193">
        <f t="shared" si="29"/>
        <v>2678055.710457786</v>
      </c>
      <c r="N193">
        <f t="shared" si="35"/>
        <v>2522590.4320613495</v>
      </c>
      <c r="O193">
        <f t="shared" si="39"/>
        <v>2933346.0623508818</v>
      </c>
      <c r="P193">
        <f t="shared" si="40"/>
        <v>2802427.9331749352</v>
      </c>
      <c r="Q193">
        <f t="shared" si="41"/>
        <v>2339305.0512150242</v>
      </c>
      <c r="R193">
        <f t="shared" si="42"/>
        <v>2558592.9175847345</v>
      </c>
    </row>
    <row r="194" spans="1:18" x14ac:dyDescent="0.2">
      <c r="A194" t="s">
        <v>196</v>
      </c>
      <c r="B194">
        <v>922</v>
      </c>
      <c r="C194">
        <f t="shared" si="30"/>
        <v>921</v>
      </c>
      <c r="D194">
        <f t="shared" si="31"/>
        <v>922</v>
      </c>
      <c r="E194">
        <f t="shared" si="32"/>
        <v>921</v>
      </c>
      <c r="F194">
        <f t="shared" si="36"/>
        <v>922</v>
      </c>
      <c r="G194">
        <f t="shared" si="33"/>
        <v>378</v>
      </c>
      <c r="H194">
        <f t="shared" si="37"/>
        <v>1.6948529411764706</v>
      </c>
      <c r="I194">
        <f t="shared" si="34"/>
        <v>0.69485294117647056</v>
      </c>
      <c r="J194">
        <f t="shared" si="38"/>
        <v>473</v>
      </c>
      <c r="M194">
        <f t="shared" si="29"/>
        <v>1583763.3897450909</v>
      </c>
      <c r="N194">
        <f t="shared" si="35"/>
        <v>2059467.5501014385</v>
      </c>
      <c r="O194">
        <f t="shared" si="39"/>
        <v>1939912.2717050018</v>
      </c>
      <c r="P194">
        <f t="shared" si="40"/>
        <v>2255789.9019945343</v>
      </c>
      <c r="Q194">
        <f t="shared" si="41"/>
        <v>2155111.7728185877</v>
      </c>
      <c r="R194">
        <f t="shared" si="42"/>
        <v>1798962.8908586768</v>
      </c>
    </row>
    <row r="195" spans="1:18" x14ac:dyDescent="0.2">
      <c r="A195" t="s">
        <v>197</v>
      </c>
      <c r="B195">
        <v>756</v>
      </c>
      <c r="C195">
        <f t="shared" si="30"/>
        <v>755</v>
      </c>
      <c r="D195">
        <f t="shared" si="31"/>
        <v>756</v>
      </c>
      <c r="E195">
        <f t="shared" si="32"/>
        <v>755</v>
      </c>
      <c r="F195">
        <f t="shared" si="36"/>
        <v>756</v>
      </c>
      <c r="G195">
        <f t="shared" si="33"/>
        <v>-166</v>
      </c>
      <c r="H195">
        <f t="shared" si="37"/>
        <v>0.81995661605206072</v>
      </c>
      <c r="I195">
        <f t="shared" si="34"/>
        <v>-0.18004338394793928</v>
      </c>
      <c r="J195">
        <f t="shared" si="38"/>
        <v>-544</v>
      </c>
      <c r="M195">
        <f t="shared" ref="M195:M258" si="43">($B195-$B$451)*($B195-$B$451)</f>
        <v>2029133.6258252691</v>
      </c>
      <c r="N195">
        <f t="shared" si="35"/>
        <v>1792670.5077851801</v>
      </c>
      <c r="O195">
        <f t="shared" si="39"/>
        <v>2331122.6681415276</v>
      </c>
      <c r="P195">
        <f t="shared" si="40"/>
        <v>2195797.3897450911</v>
      </c>
      <c r="Q195">
        <f t="shared" si="41"/>
        <v>2553341.0200346233</v>
      </c>
      <c r="R195">
        <f t="shared" si="42"/>
        <v>2439382.8908586768</v>
      </c>
    </row>
    <row r="196" spans="1:18" x14ac:dyDescent="0.2">
      <c r="A196" t="s">
        <v>198</v>
      </c>
      <c r="B196">
        <v>454</v>
      </c>
      <c r="C196">
        <f t="shared" ref="C196:C259" si="44">B196-$B$2</f>
        <v>453</v>
      </c>
      <c r="D196">
        <f t="shared" ref="D196:D259" si="45">B196/$B$2</f>
        <v>454</v>
      </c>
      <c r="E196">
        <f t="shared" ref="E196:E259" si="46">D196-1</f>
        <v>453</v>
      </c>
      <c r="F196">
        <f t="shared" si="36"/>
        <v>454</v>
      </c>
      <c r="G196">
        <f t="shared" ref="G196:G259" si="47">B196-B195</f>
        <v>-302</v>
      </c>
      <c r="H196">
        <f t="shared" si="37"/>
        <v>0.60052910052910058</v>
      </c>
      <c r="I196">
        <f t="shared" ref="I196:I259" si="48">H196-1</f>
        <v>-0.39947089947089942</v>
      </c>
      <c r="J196">
        <f t="shared" si="38"/>
        <v>-136</v>
      </c>
      <c r="M196">
        <f t="shared" si="43"/>
        <v>2980721.5011036657</v>
      </c>
      <c r="N196">
        <f t="shared" ref="N196:N259" si="49">($B196-$B$451)*($B195-$B$451)</f>
        <v>2459325.5634644674</v>
      </c>
      <c r="O196">
        <f t="shared" si="39"/>
        <v>2172730.4454243784</v>
      </c>
      <c r="P196">
        <f t="shared" si="40"/>
        <v>2825338.6057807258</v>
      </c>
      <c r="Q196">
        <f t="shared" si="41"/>
        <v>2661323.3273842894</v>
      </c>
      <c r="R196">
        <f t="shared" si="42"/>
        <v>3094668.9576738216</v>
      </c>
    </row>
    <row r="197" spans="1:18" x14ac:dyDescent="0.2">
      <c r="A197" t="s">
        <v>199</v>
      </c>
      <c r="B197">
        <v>211</v>
      </c>
      <c r="C197">
        <f t="shared" si="44"/>
        <v>210</v>
      </c>
      <c r="D197">
        <f t="shared" si="45"/>
        <v>211</v>
      </c>
      <c r="E197">
        <f t="shared" si="46"/>
        <v>210</v>
      </c>
      <c r="F197">
        <f t="shared" ref="F197:F260" si="50">C197-C$3</f>
        <v>211</v>
      </c>
      <c r="G197">
        <f t="shared" si="47"/>
        <v>-243</v>
      </c>
      <c r="H197">
        <f t="shared" ref="H197:H260" si="51">IF(OR(B197=0,B196=0),1,B197/B196)</f>
        <v>0.46475770925110133</v>
      </c>
      <c r="I197">
        <f t="shared" si="48"/>
        <v>-0.53524229074889873</v>
      </c>
      <c r="J197">
        <f t="shared" ref="J197:J260" si="52">G197-G196</f>
        <v>59</v>
      </c>
      <c r="M197">
        <f t="shared" si="43"/>
        <v>3878838.135847541</v>
      </c>
      <c r="N197">
        <f t="shared" si="49"/>
        <v>3400255.3184756036</v>
      </c>
      <c r="O197">
        <f t="shared" ref="O197:O260" si="53">($B197-$B$451)*($B195-$B$451)</f>
        <v>2805473.3808364053</v>
      </c>
      <c r="P197">
        <f t="shared" si="40"/>
        <v>2478540.2627963158</v>
      </c>
      <c r="Q197">
        <f t="shared" si="41"/>
        <v>3223002.4231526633</v>
      </c>
      <c r="R197">
        <f t="shared" si="42"/>
        <v>3035902.1447562268</v>
      </c>
    </row>
    <row r="198" spans="1:18" x14ac:dyDescent="0.2">
      <c r="A198" t="s">
        <v>200</v>
      </c>
      <c r="B198">
        <v>363</v>
      </c>
      <c r="C198">
        <f t="shared" si="44"/>
        <v>362</v>
      </c>
      <c r="D198">
        <f t="shared" si="45"/>
        <v>363</v>
      </c>
      <c r="E198">
        <f t="shared" si="46"/>
        <v>362</v>
      </c>
      <c r="F198">
        <f t="shared" si="50"/>
        <v>363</v>
      </c>
      <c r="G198">
        <f t="shared" si="47"/>
        <v>152</v>
      </c>
      <c r="H198">
        <f t="shared" si="51"/>
        <v>1.7203791469194314</v>
      </c>
      <c r="I198">
        <f t="shared" si="48"/>
        <v>0.72037914691943139</v>
      </c>
      <c r="J198">
        <f t="shared" si="52"/>
        <v>395</v>
      </c>
      <c r="M198">
        <f t="shared" si="43"/>
        <v>3303221.2449789443</v>
      </c>
      <c r="N198">
        <f t="shared" si="49"/>
        <v>3579477.6904132427</v>
      </c>
      <c r="O198">
        <f t="shared" si="53"/>
        <v>3137830.8730413048</v>
      </c>
      <c r="P198">
        <f t="shared" ref="P198:P261" si="54">($B198-$B$451)*($B195-$B$451)</f>
        <v>2588952.9354021065</v>
      </c>
      <c r="Q198">
        <f t="shared" si="41"/>
        <v>2287251.8173620175</v>
      </c>
      <c r="R198">
        <f t="shared" si="42"/>
        <v>2974257.9777183649</v>
      </c>
    </row>
    <row r="199" spans="1:18" x14ac:dyDescent="0.2">
      <c r="A199" t="s">
        <v>201</v>
      </c>
      <c r="B199">
        <v>582</v>
      </c>
      <c r="C199">
        <f t="shared" si="44"/>
        <v>581</v>
      </c>
      <c r="D199">
        <f t="shared" si="45"/>
        <v>582</v>
      </c>
      <c r="E199">
        <f t="shared" si="46"/>
        <v>581</v>
      </c>
      <c r="F199">
        <f t="shared" si="50"/>
        <v>582</v>
      </c>
      <c r="G199">
        <f t="shared" si="47"/>
        <v>219</v>
      </c>
      <c r="H199">
        <f t="shared" si="51"/>
        <v>1.6033057851239669</v>
      </c>
      <c r="I199">
        <f t="shared" si="48"/>
        <v>0.60330578512396693</v>
      </c>
      <c r="J199">
        <f t="shared" si="52"/>
        <v>67</v>
      </c>
      <c r="M199">
        <f t="shared" si="43"/>
        <v>2555127.4877406368</v>
      </c>
      <c r="N199">
        <f t="shared" si="49"/>
        <v>2905193.8663597903</v>
      </c>
      <c r="O199">
        <f t="shared" si="53"/>
        <v>3148162.3117940887</v>
      </c>
      <c r="P199">
        <f t="shared" si="54"/>
        <v>2759732.4944221512</v>
      </c>
      <c r="Q199">
        <f t="shared" ref="Q199:Q262" si="55">($B199-$B$451)*($B195-$B$451)</f>
        <v>2276992.556782953</v>
      </c>
      <c r="R199">
        <f t="shared" si="42"/>
        <v>2011645.4387428637</v>
      </c>
    </row>
    <row r="200" spans="1:18" x14ac:dyDescent="0.2">
      <c r="A200" t="s">
        <v>202</v>
      </c>
      <c r="B200">
        <v>699</v>
      </c>
      <c r="C200">
        <f t="shared" si="44"/>
        <v>698</v>
      </c>
      <c r="D200">
        <f t="shared" si="45"/>
        <v>699</v>
      </c>
      <c r="E200">
        <f t="shared" si="46"/>
        <v>698</v>
      </c>
      <c r="F200">
        <f t="shared" si="50"/>
        <v>699</v>
      </c>
      <c r="G200">
        <f t="shared" si="47"/>
        <v>117</v>
      </c>
      <c r="H200">
        <f t="shared" si="51"/>
        <v>1.2010309278350515</v>
      </c>
      <c r="I200">
        <f t="shared" si="48"/>
        <v>0.2010309278350515</v>
      </c>
      <c r="J200">
        <f t="shared" si="52"/>
        <v>-102</v>
      </c>
      <c r="M200">
        <f t="shared" si="43"/>
        <v>2194772.9599009929</v>
      </c>
      <c r="N200">
        <f t="shared" si="49"/>
        <v>2368105.7238208149</v>
      </c>
      <c r="O200">
        <f t="shared" si="53"/>
        <v>2692549.1024399684</v>
      </c>
      <c r="P200">
        <f t="shared" si="54"/>
        <v>2917733.5478742672</v>
      </c>
      <c r="Q200">
        <f t="shared" si="55"/>
        <v>2557734.7305023293</v>
      </c>
      <c r="R200">
        <f t="shared" ref="R200:R263" si="56">($B200-$B$451)*($B195-$B$451)</f>
        <v>2110328.792863131</v>
      </c>
    </row>
    <row r="201" spans="1:18" x14ac:dyDescent="0.2">
      <c r="A201" t="s">
        <v>203</v>
      </c>
      <c r="B201">
        <v>716</v>
      </c>
      <c r="C201">
        <f t="shared" si="44"/>
        <v>715</v>
      </c>
      <c r="D201">
        <f t="shared" si="45"/>
        <v>716</v>
      </c>
      <c r="E201">
        <f t="shared" si="46"/>
        <v>715</v>
      </c>
      <c r="F201">
        <f t="shared" si="50"/>
        <v>716</v>
      </c>
      <c r="G201">
        <f t="shared" si="47"/>
        <v>17</v>
      </c>
      <c r="H201">
        <f t="shared" si="51"/>
        <v>1.0243204577968525</v>
      </c>
      <c r="I201">
        <f t="shared" si="48"/>
        <v>2.4320457796852546E-2</v>
      </c>
      <c r="J201">
        <f t="shared" si="52"/>
        <v>-100</v>
      </c>
      <c r="M201">
        <f t="shared" si="43"/>
        <v>2144691.7550012157</v>
      </c>
      <c r="N201">
        <f t="shared" si="49"/>
        <v>2169587.8574511046</v>
      </c>
      <c r="O201">
        <f t="shared" si="53"/>
        <v>2340931.621370926</v>
      </c>
      <c r="P201">
        <f t="shared" si="54"/>
        <v>2661651.99999008</v>
      </c>
      <c r="Q201">
        <f t="shared" si="55"/>
        <v>2884252.4454243784</v>
      </c>
      <c r="R201">
        <f t="shared" si="56"/>
        <v>2528384.6280524409</v>
      </c>
    </row>
    <row r="202" spans="1:18" x14ac:dyDescent="0.2">
      <c r="A202" t="s">
        <v>204</v>
      </c>
      <c r="B202">
        <v>574</v>
      </c>
      <c r="C202">
        <f t="shared" si="44"/>
        <v>573</v>
      </c>
      <c r="D202">
        <f t="shared" si="45"/>
        <v>574</v>
      </c>
      <c r="E202">
        <f t="shared" si="46"/>
        <v>573</v>
      </c>
      <c r="F202">
        <f t="shared" si="50"/>
        <v>574</v>
      </c>
      <c r="G202">
        <f t="shared" si="47"/>
        <v>-142</v>
      </c>
      <c r="H202">
        <f t="shared" si="51"/>
        <v>0.8016759776536313</v>
      </c>
      <c r="I202">
        <f t="shared" si="48"/>
        <v>-0.1983240223463687</v>
      </c>
      <c r="J202">
        <f t="shared" si="52"/>
        <v>-159</v>
      </c>
      <c r="M202">
        <f t="shared" si="43"/>
        <v>2580767.1135758259</v>
      </c>
      <c r="N202">
        <f t="shared" si="49"/>
        <v>2352647.4342885208</v>
      </c>
      <c r="O202">
        <f t="shared" si="53"/>
        <v>2379957.5367384097</v>
      </c>
      <c r="P202">
        <f t="shared" si="54"/>
        <v>2567915.3006582311</v>
      </c>
      <c r="Q202">
        <f t="shared" si="55"/>
        <v>2919733.6792773851</v>
      </c>
      <c r="R202">
        <f t="shared" si="56"/>
        <v>3163918.1247116835</v>
      </c>
    </row>
    <row r="203" spans="1:18" x14ac:dyDescent="0.2">
      <c r="A203" t="s">
        <v>205</v>
      </c>
      <c r="B203">
        <v>468</v>
      </c>
      <c r="C203">
        <f t="shared" si="44"/>
        <v>467</v>
      </c>
      <c r="D203">
        <f t="shared" si="45"/>
        <v>468</v>
      </c>
      <c r="E203">
        <f t="shared" si="46"/>
        <v>467</v>
      </c>
      <c r="F203">
        <f t="shared" si="50"/>
        <v>468</v>
      </c>
      <c r="G203">
        <f t="shared" si="47"/>
        <v>-106</v>
      </c>
      <c r="H203">
        <f t="shared" si="51"/>
        <v>0.81533101045296164</v>
      </c>
      <c r="I203">
        <f t="shared" si="48"/>
        <v>-0.18466898954703836</v>
      </c>
      <c r="J203">
        <f t="shared" si="52"/>
        <v>36</v>
      </c>
      <c r="M203">
        <f t="shared" si="43"/>
        <v>2932576.1558920844</v>
      </c>
      <c r="N203">
        <f t="shared" si="49"/>
        <v>2751053.6347339554</v>
      </c>
      <c r="O203">
        <f t="shared" si="53"/>
        <v>2507881.9554466503</v>
      </c>
      <c r="P203">
        <f t="shared" si="54"/>
        <v>2536994.0578965386</v>
      </c>
      <c r="Q203">
        <f t="shared" si="55"/>
        <v>2737353.8218163606</v>
      </c>
      <c r="R203">
        <f t="shared" si="56"/>
        <v>3112386.2004355141</v>
      </c>
    </row>
    <row r="204" spans="1:18" x14ac:dyDescent="0.2">
      <c r="A204" t="s">
        <v>206</v>
      </c>
      <c r="B204">
        <v>156</v>
      </c>
      <c r="C204">
        <f t="shared" si="44"/>
        <v>155</v>
      </c>
      <c r="D204">
        <f t="shared" si="45"/>
        <v>156</v>
      </c>
      <c r="E204">
        <f t="shared" si="46"/>
        <v>155</v>
      </c>
      <c r="F204">
        <f t="shared" si="50"/>
        <v>156</v>
      </c>
      <c r="G204">
        <f t="shared" si="47"/>
        <v>-312</v>
      </c>
      <c r="H204">
        <f t="shared" si="51"/>
        <v>0.33333333333333331</v>
      </c>
      <c r="I204">
        <f t="shared" si="48"/>
        <v>-0.66666666666666674</v>
      </c>
      <c r="J204">
        <f t="shared" si="52"/>
        <v>-206</v>
      </c>
      <c r="M204">
        <f t="shared" si="43"/>
        <v>4098505.5634644674</v>
      </c>
      <c r="N204">
        <f t="shared" si="49"/>
        <v>3466868.8596782759</v>
      </c>
      <c r="O204">
        <f t="shared" si="53"/>
        <v>3252274.3385201469</v>
      </c>
      <c r="P204">
        <f t="shared" si="54"/>
        <v>2964798.6592328418</v>
      </c>
      <c r="Q204">
        <f t="shared" si="55"/>
        <v>2999214.7616827302</v>
      </c>
      <c r="R204">
        <f t="shared" si="56"/>
        <v>3236078.5256025521</v>
      </c>
    </row>
    <row r="205" spans="1:18" x14ac:dyDescent="0.2">
      <c r="A205" t="s">
        <v>207</v>
      </c>
      <c r="B205">
        <v>355</v>
      </c>
      <c r="C205">
        <f t="shared" si="44"/>
        <v>354</v>
      </c>
      <c r="D205">
        <f t="shared" si="45"/>
        <v>355</v>
      </c>
      <c r="E205">
        <f t="shared" si="46"/>
        <v>354</v>
      </c>
      <c r="F205">
        <f t="shared" si="50"/>
        <v>355</v>
      </c>
      <c r="G205">
        <f t="shared" si="47"/>
        <v>199</v>
      </c>
      <c r="H205">
        <f t="shared" si="51"/>
        <v>2.2756410256410255</v>
      </c>
      <c r="I205">
        <f t="shared" si="48"/>
        <v>1.2756410256410255</v>
      </c>
      <c r="J205">
        <f t="shared" si="52"/>
        <v>511</v>
      </c>
      <c r="M205">
        <f t="shared" si="43"/>
        <v>3332364.8708141334</v>
      </c>
      <c r="N205">
        <f t="shared" si="49"/>
        <v>3695634.7171393004</v>
      </c>
      <c r="O205">
        <f t="shared" si="53"/>
        <v>3126086.0133531089</v>
      </c>
      <c r="P205">
        <f t="shared" si="54"/>
        <v>2932585.4921949799</v>
      </c>
      <c r="Q205">
        <f t="shared" si="55"/>
        <v>2673367.8129076743</v>
      </c>
      <c r="R205">
        <f t="shared" si="56"/>
        <v>2704400.9153575632</v>
      </c>
    </row>
    <row r="206" spans="1:18" x14ac:dyDescent="0.2">
      <c r="A206" t="s">
        <v>208</v>
      </c>
      <c r="B206">
        <v>583</v>
      </c>
      <c r="C206">
        <f t="shared" si="44"/>
        <v>582</v>
      </c>
      <c r="D206">
        <f t="shared" si="45"/>
        <v>583</v>
      </c>
      <c r="E206">
        <f t="shared" si="46"/>
        <v>582</v>
      </c>
      <c r="F206">
        <f t="shared" si="50"/>
        <v>583</v>
      </c>
      <c r="G206">
        <f t="shared" si="47"/>
        <v>228</v>
      </c>
      <c r="H206">
        <f t="shared" si="51"/>
        <v>1.6422535211267606</v>
      </c>
      <c r="I206">
        <f t="shared" si="48"/>
        <v>0.6422535211267606</v>
      </c>
      <c r="J206">
        <f t="shared" si="52"/>
        <v>29</v>
      </c>
      <c r="M206">
        <f t="shared" si="43"/>
        <v>2551931.5345112379</v>
      </c>
      <c r="N206">
        <f t="shared" si="49"/>
        <v>2916156.2026626859</v>
      </c>
      <c r="O206">
        <f t="shared" si="53"/>
        <v>3234054.0489878529</v>
      </c>
      <c r="P206">
        <f t="shared" si="54"/>
        <v>2735641.3452016613</v>
      </c>
      <c r="Q206">
        <f t="shared" si="55"/>
        <v>2566308.8240435319</v>
      </c>
      <c r="R206">
        <f t="shared" si="56"/>
        <v>2339467.1447562268</v>
      </c>
    </row>
    <row r="207" spans="1:18" x14ac:dyDescent="0.2">
      <c r="A207" t="s">
        <v>209</v>
      </c>
      <c r="B207">
        <v>470</v>
      </c>
      <c r="C207">
        <f t="shared" si="44"/>
        <v>469</v>
      </c>
      <c r="D207">
        <f t="shared" si="45"/>
        <v>470</v>
      </c>
      <c r="E207">
        <f t="shared" si="46"/>
        <v>469</v>
      </c>
      <c r="F207">
        <f t="shared" si="50"/>
        <v>470</v>
      </c>
      <c r="G207">
        <f t="shared" si="47"/>
        <v>-113</v>
      </c>
      <c r="H207">
        <f t="shared" si="51"/>
        <v>0.8061749571183533</v>
      </c>
      <c r="I207">
        <f t="shared" si="48"/>
        <v>-0.1938250428816467</v>
      </c>
      <c r="J207">
        <f t="shared" si="52"/>
        <v>-341</v>
      </c>
      <c r="M207">
        <f t="shared" si="43"/>
        <v>2925730.249433287</v>
      </c>
      <c r="N207">
        <f t="shared" si="49"/>
        <v>2732446.3919722624</v>
      </c>
      <c r="O207">
        <f t="shared" si="53"/>
        <v>3122435.0601237104</v>
      </c>
      <c r="P207">
        <f t="shared" si="54"/>
        <v>3462819.9064488774</v>
      </c>
      <c r="Q207">
        <f t="shared" si="55"/>
        <v>2929151.2026626859</v>
      </c>
      <c r="R207">
        <f t="shared" si="56"/>
        <v>2747840.6815045564</v>
      </c>
    </row>
    <row r="208" spans="1:18" x14ac:dyDescent="0.2">
      <c r="A208" t="s">
        <v>210</v>
      </c>
      <c r="B208">
        <v>452</v>
      </c>
      <c r="C208">
        <f t="shared" si="44"/>
        <v>451</v>
      </c>
      <c r="D208">
        <f t="shared" si="45"/>
        <v>452</v>
      </c>
      <c r="E208">
        <f t="shared" si="46"/>
        <v>451</v>
      </c>
      <c r="F208">
        <f t="shared" si="50"/>
        <v>452</v>
      </c>
      <c r="G208">
        <f t="shared" si="47"/>
        <v>-18</v>
      </c>
      <c r="H208">
        <f t="shared" si="51"/>
        <v>0.96170212765957441</v>
      </c>
      <c r="I208">
        <f t="shared" si="48"/>
        <v>-3.8297872340425587E-2</v>
      </c>
      <c r="J208">
        <f t="shared" si="52"/>
        <v>95</v>
      </c>
      <c r="M208">
        <f t="shared" si="43"/>
        <v>2987631.4075624631</v>
      </c>
      <c r="N208">
        <f t="shared" si="49"/>
        <v>2956518.828497875</v>
      </c>
      <c r="O208">
        <f t="shared" si="53"/>
        <v>2761200.9710368505</v>
      </c>
      <c r="P208">
        <f t="shared" si="54"/>
        <v>3155293.639188298</v>
      </c>
      <c r="Q208">
        <f t="shared" si="55"/>
        <v>3499260.4855134655</v>
      </c>
      <c r="R208">
        <f t="shared" si="56"/>
        <v>2959975.7817272735</v>
      </c>
    </row>
    <row r="209" spans="1:18" x14ac:dyDescent="0.2">
      <c r="A209" t="s">
        <v>211</v>
      </c>
      <c r="B209">
        <v>647</v>
      </c>
      <c r="C209">
        <f t="shared" si="44"/>
        <v>646</v>
      </c>
      <c r="D209">
        <f t="shared" si="45"/>
        <v>647</v>
      </c>
      <c r="E209">
        <f t="shared" si="46"/>
        <v>646</v>
      </c>
      <c r="F209">
        <f t="shared" si="50"/>
        <v>647</v>
      </c>
      <c r="G209">
        <f t="shared" si="47"/>
        <v>195</v>
      </c>
      <c r="H209">
        <f t="shared" si="51"/>
        <v>1.4314159292035398</v>
      </c>
      <c r="I209">
        <f t="shared" si="48"/>
        <v>0.43141592920353977</v>
      </c>
      <c r="J209">
        <f t="shared" si="52"/>
        <v>213</v>
      </c>
      <c r="M209">
        <f t="shared" si="43"/>
        <v>2351550.5278297234</v>
      </c>
      <c r="N209">
        <f t="shared" si="49"/>
        <v>2650578.4676960935</v>
      </c>
      <c r="O209">
        <f t="shared" si="53"/>
        <v>2622975.8886315054</v>
      </c>
      <c r="P209">
        <f t="shared" si="54"/>
        <v>2449693.0311704809</v>
      </c>
      <c r="Q209">
        <f t="shared" si="55"/>
        <v>2799325.6993219284</v>
      </c>
      <c r="R209">
        <f t="shared" si="56"/>
        <v>3104487.5456470954</v>
      </c>
    </row>
    <row r="210" spans="1:18" x14ac:dyDescent="0.2">
      <c r="A210" t="s">
        <v>212</v>
      </c>
      <c r="B210">
        <v>443</v>
      </c>
      <c r="C210">
        <f t="shared" si="44"/>
        <v>442</v>
      </c>
      <c r="D210">
        <f t="shared" si="45"/>
        <v>443</v>
      </c>
      <c r="E210">
        <f t="shared" si="46"/>
        <v>442</v>
      </c>
      <c r="F210">
        <f t="shared" si="50"/>
        <v>443</v>
      </c>
      <c r="G210">
        <f t="shared" si="47"/>
        <v>-204</v>
      </c>
      <c r="H210">
        <f t="shared" si="51"/>
        <v>0.68469860896445134</v>
      </c>
      <c r="I210">
        <f t="shared" si="48"/>
        <v>-0.31530139103554866</v>
      </c>
      <c r="J210">
        <f t="shared" si="52"/>
        <v>-399</v>
      </c>
      <c r="M210">
        <f t="shared" si="43"/>
        <v>3018824.9866270511</v>
      </c>
      <c r="N210">
        <f t="shared" si="49"/>
        <v>2664379.7572283871</v>
      </c>
      <c r="O210">
        <f t="shared" si="53"/>
        <v>3003187.6970947571</v>
      </c>
      <c r="P210">
        <f t="shared" si="54"/>
        <v>2971913.118030169</v>
      </c>
      <c r="Q210">
        <f t="shared" si="55"/>
        <v>2775578.2605691445</v>
      </c>
      <c r="R210">
        <f t="shared" si="56"/>
        <v>3171722.9287205921</v>
      </c>
    </row>
    <row r="211" spans="1:18" x14ac:dyDescent="0.2">
      <c r="A211" t="s">
        <v>213</v>
      </c>
      <c r="B211">
        <v>194</v>
      </c>
      <c r="C211">
        <f t="shared" si="44"/>
        <v>193</v>
      </c>
      <c r="D211">
        <f t="shared" si="45"/>
        <v>194</v>
      </c>
      <c r="E211">
        <f t="shared" si="46"/>
        <v>193</v>
      </c>
      <c r="F211">
        <f t="shared" si="50"/>
        <v>194</v>
      </c>
      <c r="G211">
        <f t="shared" si="47"/>
        <v>-249</v>
      </c>
      <c r="H211">
        <f t="shared" si="51"/>
        <v>0.43792325056433407</v>
      </c>
      <c r="I211">
        <f t="shared" si="48"/>
        <v>-0.56207674943566599</v>
      </c>
      <c r="J211">
        <f t="shared" si="52"/>
        <v>-45</v>
      </c>
      <c r="M211">
        <f t="shared" si="43"/>
        <v>3946089.3407473182</v>
      </c>
      <c r="N211">
        <f t="shared" si="49"/>
        <v>3451456.6636871845</v>
      </c>
      <c r="O211">
        <f t="shared" si="53"/>
        <v>3046215.4342885208</v>
      </c>
      <c r="P211">
        <f t="shared" si="54"/>
        <v>3433578.3741548909</v>
      </c>
      <c r="Q211">
        <f t="shared" si="55"/>
        <v>3397821.7950903028</v>
      </c>
      <c r="R211">
        <f t="shared" si="56"/>
        <v>3173349.9376292783</v>
      </c>
    </row>
    <row r="212" spans="1:18" x14ac:dyDescent="0.2">
      <c r="A212" t="s">
        <v>214</v>
      </c>
      <c r="B212">
        <v>251</v>
      </c>
      <c r="C212">
        <f t="shared" si="44"/>
        <v>250</v>
      </c>
      <c r="D212">
        <f t="shared" si="45"/>
        <v>251</v>
      </c>
      <c r="E212">
        <f t="shared" si="46"/>
        <v>250</v>
      </c>
      <c r="F212">
        <f t="shared" si="50"/>
        <v>251</v>
      </c>
      <c r="G212">
        <f t="shared" si="47"/>
        <v>57</v>
      </c>
      <c r="H212">
        <f t="shared" si="51"/>
        <v>1.2938144329896908</v>
      </c>
      <c r="I212">
        <f t="shared" si="48"/>
        <v>0.29381443298969079</v>
      </c>
      <c r="J212">
        <f t="shared" si="52"/>
        <v>306</v>
      </c>
      <c r="M212">
        <f t="shared" si="43"/>
        <v>3722880.0066715945</v>
      </c>
      <c r="N212">
        <f t="shared" si="49"/>
        <v>3832860.1737094563</v>
      </c>
      <c r="O212">
        <f t="shared" si="53"/>
        <v>3352420.4966493226</v>
      </c>
      <c r="P212">
        <f t="shared" si="54"/>
        <v>2958807.2672506589</v>
      </c>
      <c r="Q212">
        <f t="shared" si="55"/>
        <v>3335055.2071170285</v>
      </c>
      <c r="R212">
        <f t="shared" si="56"/>
        <v>3300324.6280524409</v>
      </c>
    </row>
    <row r="213" spans="1:18" x14ac:dyDescent="0.2">
      <c r="A213" t="s">
        <v>215</v>
      </c>
      <c r="B213">
        <v>424</v>
      </c>
      <c r="C213">
        <f t="shared" si="44"/>
        <v>423</v>
      </c>
      <c r="D213">
        <f t="shared" si="45"/>
        <v>424</v>
      </c>
      <c r="E213">
        <f t="shared" si="46"/>
        <v>423</v>
      </c>
      <c r="F213">
        <f t="shared" si="50"/>
        <v>424</v>
      </c>
      <c r="G213">
        <f t="shared" si="47"/>
        <v>173</v>
      </c>
      <c r="H213">
        <f t="shared" si="51"/>
        <v>1.6892430278884463</v>
      </c>
      <c r="I213">
        <f t="shared" si="48"/>
        <v>0.68924302788844627</v>
      </c>
      <c r="J213">
        <f t="shared" si="52"/>
        <v>116</v>
      </c>
      <c r="M213">
        <f t="shared" si="43"/>
        <v>3085210.0979856257</v>
      </c>
      <c r="N213">
        <f t="shared" si="49"/>
        <v>3389080.5523286099</v>
      </c>
      <c r="O213">
        <f t="shared" si="53"/>
        <v>3489199.7193664717</v>
      </c>
      <c r="P213">
        <f t="shared" si="54"/>
        <v>3051837.0423063384</v>
      </c>
      <c r="Q213">
        <f t="shared" si="55"/>
        <v>2693515.8129076743</v>
      </c>
      <c r="R213">
        <f t="shared" si="56"/>
        <v>3036028.7527740444</v>
      </c>
    </row>
    <row r="214" spans="1:18" x14ac:dyDescent="0.2">
      <c r="A214" t="s">
        <v>216</v>
      </c>
      <c r="B214">
        <v>633</v>
      </c>
      <c r="C214">
        <f t="shared" si="44"/>
        <v>632</v>
      </c>
      <c r="D214">
        <f t="shared" si="45"/>
        <v>633</v>
      </c>
      <c r="E214">
        <f t="shared" si="46"/>
        <v>632</v>
      </c>
      <c r="F214">
        <f t="shared" si="50"/>
        <v>633</v>
      </c>
      <c r="G214">
        <f t="shared" si="47"/>
        <v>209</v>
      </c>
      <c r="H214">
        <f t="shared" si="51"/>
        <v>1.4929245283018868</v>
      </c>
      <c r="I214">
        <f t="shared" si="48"/>
        <v>0.49292452830188682</v>
      </c>
      <c r="J214">
        <f t="shared" si="52"/>
        <v>36</v>
      </c>
      <c r="M214">
        <f t="shared" si="43"/>
        <v>2394683.8730413048</v>
      </c>
      <c r="N214">
        <f t="shared" si="49"/>
        <v>2718106.485513465</v>
      </c>
      <c r="O214">
        <f t="shared" si="53"/>
        <v>2985819.9398564496</v>
      </c>
      <c r="P214">
        <f t="shared" si="54"/>
        <v>3074026.1068943115</v>
      </c>
      <c r="Q214">
        <f t="shared" si="55"/>
        <v>2688704.4298341777</v>
      </c>
      <c r="R214">
        <f t="shared" si="56"/>
        <v>2373019.2004355141</v>
      </c>
    </row>
    <row r="215" spans="1:18" x14ac:dyDescent="0.2">
      <c r="A215" t="s">
        <v>217</v>
      </c>
      <c r="B215">
        <v>630</v>
      </c>
      <c r="C215">
        <f t="shared" si="44"/>
        <v>629</v>
      </c>
      <c r="D215">
        <f t="shared" si="45"/>
        <v>630</v>
      </c>
      <c r="E215">
        <f t="shared" si="46"/>
        <v>629</v>
      </c>
      <c r="F215">
        <f t="shared" si="50"/>
        <v>630</v>
      </c>
      <c r="G215">
        <f t="shared" si="47"/>
        <v>-3</v>
      </c>
      <c r="H215">
        <f t="shared" si="51"/>
        <v>0.99526066350710896</v>
      </c>
      <c r="I215">
        <f t="shared" si="48"/>
        <v>-4.7393364928910442E-3</v>
      </c>
      <c r="J215">
        <f t="shared" si="52"/>
        <v>-212</v>
      </c>
      <c r="M215">
        <f t="shared" si="43"/>
        <v>2403977.7327295006</v>
      </c>
      <c r="N215">
        <f t="shared" si="49"/>
        <v>2399326.3028854029</v>
      </c>
      <c r="O215">
        <f t="shared" si="53"/>
        <v>2723375.9153575632</v>
      </c>
      <c r="P215">
        <f t="shared" si="54"/>
        <v>2991608.3697005478</v>
      </c>
      <c r="Q215">
        <f t="shared" si="55"/>
        <v>3079985.5367384097</v>
      </c>
      <c r="R215">
        <f t="shared" si="56"/>
        <v>2693916.8596782759</v>
      </c>
    </row>
    <row r="216" spans="1:18" x14ac:dyDescent="0.2">
      <c r="A216" t="s">
        <v>218</v>
      </c>
      <c r="B216">
        <v>651</v>
      </c>
      <c r="C216">
        <f t="shared" si="44"/>
        <v>650</v>
      </c>
      <c r="D216">
        <f t="shared" si="45"/>
        <v>651</v>
      </c>
      <c r="E216">
        <f t="shared" si="46"/>
        <v>650</v>
      </c>
      <c r="F216">
        <f t="shared" si="50"/>
        <v>651</v>
      </c>
      <c r="G216">
        <f t="shared" si="47"/>
        <v>21</v>
      </c>
      <c r="H216">
        <f t="shared" si="51"/>
        <v>1.0333333333333334</v>
      </c>
      <c r="I216">
        <f t="shared" si="48"/>
        <v>3.3333333333333437E-2</v>
      </c>
      <c r="J216">
        <f t="shared" si="52"/>
        <v>24</v>
      </c>
      <c r="M216">
        <f t="shared" si="43"/>
        <v>2339298.7149121291</v>
      </c>
      <c r="N216">
        <f t="shared" si="49"/>
        <v>2371417.7238208149</v>
      </c>
      <c r="O216">
        <f t="shared" si="53"/>
        <v>2366829.2939767167</v>
      </c>
      <c r="P216">
        <f t="shared" si="54"/>
        <v>2686489.9064488774</v>
      </c>
      <c r="Q216">
        <f t="shared" si="55"/>
        <v>2951089.3607918615</v>
      </c>
      <c r="R216">
        <f t="shared" si="56"/>
        <v>3038269.5278297234</v>
      </c>
    </row>
    <row r="217" spans="1:18" x14ac:dyDescent="0.2">
      <c r="A217" t="s">
        <v>219</v>
      </c>
      <c r="B217">
        <v>542</v>
      </c>
      <c r="C217">
        <f t="shared" si="44"/>
        <v>541</v>
      </c>
      <c r="D217">
        <f t="shared" si="45"/>
        <v>542</v>
      </c>
      <c r="E217">
        <f t="shared" si="46"/>
        <v>541</v>
      </c>
      <c r="F217">
        <f t="shared" si="50"/>
        <v>542</v>
      </c>
      <c r="G217">
        <f t="shared" si="47"/>
        <v>-109</v>
      </c>
      <c r="H217">
        <f t="shared" si="51"/>
        <v>0.83256528417818743</v>
      </c>
      <c r="I217">
        <f t="shared" si="48"/>
        <v>-0.16743471582181257</v>
      </c>
      <c r="J217">
        <f t="shared" si="52"/>
        <v>-130</v>
      </c>
      <c r="M217">
        <f t="shared" si="43"/>
        <v>2684605.6169165834</v>
      </c>
      <c r="N217">
        <f t="shared" si="49"/>
        <v>2506011.6659143562</v>
      </c>
      <c r="O217">
        <f t="shared" si="53"/>
        <v>2540419.674823042</v>
      </c>
      <c r="P217">
        <f t="shared" si="54"/>
        <v>2535504.2449789438</v>
      </c>
      <c r="Q217">
        <f t="shared" si="55"/>
        <v>2877945.8574511046</v>
      </c>
      <c r="R217">
        <f t="shared" si="56"/>
        <v>3161402.3117940887</v>
      </c>
    </row>
    <row r="218" spans="1:18" x14ac:dyDescent="0.2">
      <c r="A218" t="s">
        <v>220</v>
      </c>
      <c r="B218">
        <v>402</v>
      </c>
      <c r="C218">
        <f t="shared" si="44"/>
        <v>401</v>
      </c>
      <c r="D218">
        <f t="shared" si="45"/>
        <v>402</v>
      </c>
      <c r="E218">
        <f t="shared" si="46"/>
        <v>401</v>
      </c>
      <c r="F218">
        <f t="shared" si="50"/>
        <v>402</v>
      </c>
      <c r="G218">
        <f t="shared" si="47"/>
        <v>-140</v>
      </c>
      <c r="H218">
        <f t="shared" si="51"/>
        <v>0.74169741697416969</v>
      </c>
      <c r="I218">
        <f t="shared" si="48"/>
        <v>-0.25830258302583031</v>
      </c>
      <c r="J218">
        <f t="shared" si="52"/>
        <v>-31</v>
      </c>
      <c r="M218">
        <f t="shared" si="43"/>
        <v>3162979.0690323962</v>
      </c>
      <c r="N218">
        <f t="shared" si="49"/>
        <v>2913992.3429744896</v>
      </c>
      <c r="O218">
        <f t="shared" si="53"/>
        <v>2720138.3919722624</v>
      </c>
      <c r="P218">
        <f t="shared" si="54"/>
        <v>2757486.4008809486</v>
      </c>
      <c r="Q218">
        <f t="shared" si="55"/>
        <v>2752150.9710368505</v>
      </c>
      <c r="R218">
        <f t="shared" si="56"/>
        <v>3123852.5835090107</v>
      </c>
    </row>
    <row r="219" spans="1:18" x14ac:dyDescent="0.2">
      <c r="A219" t="s">
        <v>221</v>
      </c>
      <c r="B219">
        <v>372</v>
      </c>
      <c r="C219">
        <f t="shared" si="44"/>
        <v>371</v>
      </c>
      <c r="D219">
        <f t="shared" si="45"/>
        <v>372</v>
      </c>
      <c r="E219">
        <f t="shared" si="46"/>
        <v>371</v>
      </c>
      <c r="F219">
        <f t="shared" si="50"/>
        <v>372</v>
      </c>
      <c r="G219">
        <f t="shared" si="47"/>
        <v>-30</v>
      </c>
      <c r="H219">
        <f t="shared" si="51"/>
        <v>0.92537313432835822</v>
      </c>
      <c r="I219">
        <f t="shared" si="48"/>
        <v>-7.4626865671641784E-2</v>
      </c>
      <c r="J219">
        <f t="shared" si="52"/>
        <v>110</v>
      </c>
      <c r="M219">
        <f t="shared" si="43"/>
        <v>3270587.6659143562</v>
      </c>
      <c r="N219">
        <f t="shared" si="49"/>
        <v>3216333.367473376</v>
      </c>
      <c r="O219">
        <f t="shared" si="53"/>
        <v>2963146.6414154698</v>
      </c>
      <c r="P219">
        <f t="shared" si="54"/>
        <v>2766022.6904132427</v>
      </c>
      <c r="Q219">
        <f t="shared" si="55"/>
        <v>2804000.6993219284</v>
      </c>
      <c r="R219">
        <f t="shared" si="56"/>
        <v>2798575.2694778303</v>
      </c>
    </row>
    <row r="220" spans="1:18" x14ac:dyDescent="0.2">
      <c r="A220" t="s">
        <v>222</v>
      </c>
      <c r="B220">
        <v>550</v>
      </c>
      <c r="C220">
        <f t="shared" si="44"/>
        <v>549</v>
      </c>
      <c r="D220">
        <f t="shared" si="45"/>
        <v>550</v>
      </c>
      <c r="E220">
        <f t="shared" si="46"/>
        <v>549</v>
      </c>
      <c r="F220">
        <f t="shared" si="50"/>
        <v>550</v>
      </c>
      <c r="G220">
        <f t="shared" si="47"/>
        <v>178</v>
      </c>
      <c r="H220">
        <f t="shared" si="51"/>
        <v>1.478494623655914</v>
      </c>
      <c r="I220">
        <f t="shared" si="48"/>
        <v>0.478494623655914</v>
      </c>
      <c r="J220">
        <f t="shared" si="52"/>
        <v>208</v>
      </c>
      <c r="M220">
        <f t="shared" si="43"/>
        <v>2658453.9910813938</v>
      </c>
      <c r="N220">
        <f t="shared" si="49"/>
        <v>2948678.828497875</v>
      </c>
      <c r="O220">
        <f t="shared" si="53"/>
        <v>2899764.5300568952</v>
      </c>
      <c r="P220">
        <f t="shared" si="54"/>
        <v>2671497.8039989886</v>
      </c>
      <c r="Q220">
        <f t="shared" si="55"/>
        <v>2493775.8529967614</v>
      </c>
      <c r="R220">
        <f t="shared" si="56"/>
        <v>2528015.8619054472</v>
      </c>
    </row>
    <row r="221" spans="1:18" x14ac:dyDescent="0.2">
      <c r="A221" t="s">
        <v>223</v>
      </c>
      <c r="B221">
        <v>877</v>
      </c>
      <c r="C221">
        <f t="shared" si="44"/>
        <v>876</v>
      </c>
      <c r="D221">
        <f t="shared" si="45"/>
        <v>877</v>
      </c>
      <c r="E221">
        <f t="shared" si="46"/>
        <v>876</v>
      </c>
      <c r="F221">
        <f t="shared" si="50"/>
        <v>877</v>
      </c>
      <c r="G221">
        <f t="shared" si="47"/>
        <v>327</v>
      </c>
      <c r="H221">
        <f t="shared" si="51"/>
        <v>1.5945454545454545</v>
      </c>
      <c r="I221">
        <f t="shared" si="48"/>
        <v>0.59454545454545449</v>
      </c>
      <c r="J221">
        <f t="shared" si="52"/>
        <v>149</v>
      </c>
      <c r="M221">
        <f t="shared" si="43"/>
        <v>1699051.2850680309</v>
      </c>
      <c r="N221">
        <f t="shared" si="49"/>
        <v>2125288.1380747124</v>
      </c>
      <c r="O221">
        <f t="shared" si="53"/>
        <v>2357306.9754911936</v>
      </c>
      <c r="P221">
        <f t="shared" si="54"/>
        <v>2318202.6770502133</v>
      </c>
      <c r="Q221">
        <f t="shared" si="55"/>
        <v>2135715.9509923072</v>
      </c>
      <c r="R221">
        <f t="shared" si="56"/>
        <v>1993636.9999900798</v>
      </c>
    </row>
    <row r="222" spans="1:18" x14ac:dyDescent="0.2">
      <c r="A222" t="s">
        <v>224</v>
      </c>
      <c r="B222">
        <v>969</v>
      </c>
      <c r="C222">
        <f t="shared" si="44"/>
        <v>968</v>
      </c>
      <c r="D222">
        <f t="shared" si="45"/>
        <v>969</v>
      </c>
      <c r="E222">
        <f t="shared" si="46"/>
        <v>968</v>
      </c>
      <c r="F222">
        <f t="shared" si="50"/>
        <v>969</v>
      </c>
      <c r="G222">
        <f t="shared" si="47"/>
        <v>92</v>
      </c>
      <c r="H222">
        <f t="shared" si="51"/>
        <v>1.1049030786773091</v>
      </c>
      <c r="I222">
        <f t="shared" si="48"/>
        <v>0.10490307867730908</v>
      </c>
      <c r="J222">
        <f t="shared" si="52"/>
        <v>-235</v>
      </c>
      <c r="M222">
        <f t="shared" si="43"/>
        <v>1467675.5879633538</v>
      </c>
      <c r="N222">
        <f t="shared" si="49"/>
        <v>1579131.4365156924</v>
      </c>
      <c r="O222">
        <f t="shared" si="53"/>
        <v>1975284.2895223738</v>
      </c>
      <c r="P222">
        <f t="shared" si="54"/>
        <v>2190927.1269388548</v>
      </c>
      <c r="Q222">
        <f t="shared" si="55"/>
        <v>2154582.828497875</v>
      </c>
      <c r="R222">
        <f t="shared" si="56"/>
        <v>1984976.1024399684</v>
      </c>
    </row>
    <row r="223" spans="1:18" x14ac:dyDescent="0.2">
      <c r="A223" t="s">
        <v>225</v>
      </c>
      <c r="B223">
        <v>941</v>
      </c>
      <c r="C223">
        <f t="shared" si="44"/>
        <v>940</v>
      </c>
      <c r="D223">
        <f t="shared" si="45"/>
        <v>941</v>
      </c>
      <c r="E223">
        <f t="shared" si="46"/>
        <v>940</v>
      </c>
      <c r="F223">
        <f t="shared" si="50"/>
        <v>941</v>
      </c>
      <c r="G223">
        <f t="shared" si="47"/>
        <v>-28</v>
      </c>
      <c r="H223">
        <f t="shared" si="51"/>
        <v>0.97110423116615063</v>
      </c>
      <c r="I223">
        <f t="shared" si="48"/>
        <v>-2.8895768833849367E-2</v>
      </c>
      <c r="J223">
        <f t="shared" si="52"/>
        <v>-120</v>
      </c>
      <c r="M223">
        <f t="shared" si="43"/>
        <v>1536302.2783865163</v>
      </c>
      <c r="N223">
        <f t="shared" si="49"/>
        <v>1501596.9331749349</v>
      </c>
      <c r="O223">
        <f t="shared" si="53"/>
        <v>1615628.7817272735</v>
      </c>
      <c r="P223">
        <f t="shared" si="54"/>
        <v>2020937.6347339551</v>
      </c>
      <c r="Q223">
        <f t="shared" si="55"/>
        <v>2241564.4721504361</v>
      </c>
      <c r="R223">
        <f t="shared" si="56"/>
        <v>2204380.1737094563</v>
      </c>
    </row>
    <row r="224" spans="1:18" x14ac:dyDescent="0.2">
      <c r="A224" t="s">
        <v>226</v>
      </c>
      <c r="B224">
        <v>977</v>
      </c>
      <c r="C224">
        <f t="shared" si="44"/>
        <v>976</v>
      </c>
      <c r="D224">
        <f t="shared" si="45"/>
        <v>977</v>
      </c>
      <c r="E224">
        <f t="shared" si="46"/>
        <v>976</v>
      </c>
      <c r="F224">
        <f t="shared" si="50"/>
        <v>977</v>
      </c>
      <c r="G224">
        <f t="shared" si="47"/>
        <v>36</v>
      </c>
      <c r="H224">
        <f t="shared" si="51"/>
        <v>1.0382571732199788</v>
      </c>
      <c r="I224">
        <f t="shared" si="48"/>
        <v>3.8257173219978791E-2</v>
      </c>
      <c r="J224">
        <f t="shared" si="52"/>
        <v>64</v>
      </c>
      <c r="M224">
        <f t="shared" si="43"/>
        <v>1448355.9621281645</v>
      </c>
      <c r="N224">
        <f t="shared" si="49"/>
        <v>1491681.1202573404</v>
      </c>
      <c r="O224">
        <f t="shared" si="53"/>
        <v>1457983.775045759</v>
      </c>
      <c r="P224">
        <f t="shared" si="54"/>
        <v>1568703.6235980976</v>
      </c>
      <c r="Q224">
        <f t="shared" si="55"/>
        <v>1962240.4766047793</v>
      </c>
      <c r="R224">
        <f t="shared" si="56"/>
        <v>2176459.3140212605</v>
      </c>
    </row>
    <row r="225" spans="1:18" x14ac:dyDescent="0.2">
      <c r="A225" t="s">
        <v>227</v>
      </c>
      <c r="B225">
        <v>851</v>
      </c>
      <c r="C225">
        <f t="shared" si="44"/>
        <v>850</v>
      </c>
      <c r="D225">
        <f t="shared" si="45"/>
        <v>851</v>
      </c>
      <c r="E225">
        <f t="shared" si="46"/>
        <v>850</v>
      </c>
      <c r="F225">
        <f t="shared" si="50"/>
        <v>851</v>
      </c>
      <c r="G225">
        <f t="shared" si="47"/>
        <v>-126</v>
      </c>
      <c r="H225">
        <f t="shared" si="51"/>
        <v>0.87103377686796313</v>
      </c>
      <c r="I225">
        <f t="shared" si="48"/>
        <v>-0.12896622313203687</v>
      </c>
      <c r="J225">
        <f t="shared" si="52"/>
        <v>-162</v>
      </c>
      <c r="M225">
        <f t="shared" si="43"/>
        <v>1767508.0690323962</v>
      </c>
      <c r="N225">
        <f t="shared" si="49"/>
        <v>1599994.0155802802</v>
      </c>
      <c r="O225">
        <f t="shared" si="53"/>
        <v>1647855.1737094561</v>
      </c>
      <c r="P225">
        <f t="shared" si="54"/>
        <v>1610629.828497875</v>
      </c>
      <c r="Q225">
        <f t="shared" si="55"/>
        <v>1732941.6770502136</v>
      </c>
      <c r="R225">
        <f t="shared" si="56"/>
        <v>2167680.5300568952</v>
      </c>
    </row>
    <row r="226" spans="1:18" x14ac:dyDescent="0.2">
      <c r="A226" t="s">
        <v>228</v>
      </c>
      <c r="B226">
        <v>489</v>
      </c>
      <c r="C226">
        <f t="shared" si="44"/>
        <v>488</v>
      </c>
      <c r="D226">
        <f t="shared" si="45"/>
        <v>489</v>
      </c>
      <c r="E226">
        <f t="shared" si="46"/>
        <v>488</v>
      </c>
      <c r="F226">
        <f t="shared" si="50"/>
        <v>489</v>
      </c>
      <c r="G226">
        <f t="shared" si="47"/>
        <v>-362</v>
      </c>
      <c r="H226">
        <f t="shared" si="51"/>
        <v>0.57461809635722683</v>
      </c>
      <c r="I226">
        <f t="shared" si="48"/>
        <v>-0.42538190364277317</v>
      </c>
      <c r="J226">
        <f t="shared" si="52"/>
        <v>-236</v>
      </c>
      <c r="M226">
        <f t="shared" si="43"/>
        <v>2861093.1380747124</v>
      </c>
      <c r="N226">
        <f t="shared" si="49"/>
        <v>2248778.603553554</v>
      </c>
      <c r="O226">
        <f t="shared" si="53"/>
        <v>2035652.5501014385</v>
      </c>
      <c r="P226">
        <f t="shared" si="54"/>
        <v>2096545.7082306144</v>
      </c>
      <c r="Q226">
        <f t="shared" si="55"/>
        <v>2049184.3630190331</v>
      </c>
      <c r="R226">
        <f t="shared" si="56"/>
        <v>2204800.2115713716</v>
      </c>
    </row>
    <row r="227" spans="1:18" x14ac:dyDescent="0.2">
      <c r="A227" t="s">
        <v>229</v>
      </c>
      <c r="B227">
        <v>1153</v>
      </c>
      <c r="C227">
        <f t="shared" si="44"/>
        <v>1152</v>
      </c>
      <c r="D227">
        <f t="shared" si="45"/>
        <v>1153</v>
      </c>
      <c r="E227">
        <f t="shared" si="46"/>
        <v>1152</v>
      </c>
      <c r="F227">
        <f t="shared" si="50"/>
        <v>1153</v>
      </c>
      <c r="G227">
        <f t="shared" si="47"/>
        <v>664</v>
      </c>
      <c r="H227">
        <f t="shared" si="51"/>
        <v>2.3578732106339468</v>
      </c>
      <c r="I227">
        <f t="shared" si="48"/>
        <v>1.3578732106339468</v>
      </c>
      <c r="J227">
        <f t="shared" si="52"/>
        <v>1026</v>
      </c>
      <c r="M227">
        <f t="shared" si="43"/>
        <v>1055708.1937539997</v>
      </c>
      <c r="N227">
        <f t="shared" si="49"/>
        <v>1737952.665914356</v>
      </c>
      <c r="O227">
        <f t="shared" si="53"/>
        <v>1366006.1313931979</v>
      </c>
      <c r="P227">
        <f t="shared" si="54"/>
        <v>1236544.077941082</v>
      </c>
      <c r="Q227">
        <f t="shared" si="55"/>
        <v>1273533.2360702578</v>
      </c>
      <c r="R227">
        <f t="shared" si="56"/>
        <v>1244763.8908586768</v>
      </c>
    </row>
    <row r="228" spans="1:18" x14ac:dyDescent="0.2">
      <c r="A228" t="s">
        <v>230</v>
      </c>
      <c r="B228">
        <v>2028</v>
      </c>
      <c r="C228">
        <f t="shared" si="44"/>
        <v>2027</v>
      </c>
      <c r="D228">
        <f t="shared" si="45"/>
        <v>2028</v>
      </c>
      <c r="E228">
        <f t="shared" si="46"/>
        <v>2027</v>
      </c>
      <c r="F228">
        <f t="shared" si="50"/>
        <v>2028</v>
      </c>
      <c r="G228">
        <f t="shared" si="47"/>
        <v>875</v>
      </c>
      <c r="H228">
        <f t="shared" si="51"/>
        <v>1.758889852558543</v>
      </c>
      <c r="I228">
        <f t="shared" si="48"/>
        <v>0.75888985255854302</v>
      </c>
      <c r="J228">
        <f t="shared" si="52"/>
        <v>211</v>
      </c>
      <c r="M228">
        <f t="shared" si="43"/>
        <v>23249.118030168549</v>
      </c>
      <c r="N228">
        <f t="shared" si="49"/>
        <v>156666.15589208406</v>
      </c>
      <c r="O228">
        <f t="shared" si="53"/>
        <v>257910.6280524405</v>
      </c>
      <c r="P228">
        <f t="shared" si="54"/>
        <v>202714.09353128233</v>
      </c>
      <c r="Q228">
        <f t="shared" si="55"/>
        <v>183502.04007916647</v>
      </c>
      <c r="R228">
        <f t="shared" si="56"/>
        <v>188991.19820834242</v>
      </c>
    </row>
    <row r="229" spans="1:18" x14ac:dyDescent="0.2">
      <c r="A229" t="s">
        <v>231</v>
      </c>
      <c r="B229">
        <v>1673</v>
      </c>
      <c r="C229">
        <f t="shared" si="44"/>
        <v>1672</v>
      </c>
      <c r="D229">
        <f t="shared" si="45"/>
        <v>1673</v>
      </c>
      <c r="E229">
        <f t="shared" si="46"/>
        <v>1672</v>
      </c>
      <c r="F229">
        <f t="shared" si="50"/>
        <v>1673</v>
      </c>
      <c r="G229">
        <f t="shared" si="47"/>
        <v>-355</v>
      </c>
      <c r="H229">
        <f t="shared" si="51"/>
        <v>0.82495069033530577</v>
      </c>
      <c r="I229">
        <f t="shared" si="48"/>
        <v>-0.17504930966469423</v>
      </c>
      <c r="J229">
        <f t="shared" si="52"/>
        <v>-1230</v>
      </c>
      <c r="M229">
        <f t="shared" si="43"/>
        <v>257532.51446669427</v>
      </c>
      <c r="N229">
        <f t="shared" si="49"/>
        <v>77378.316248431409</v>
      </c>
      <c r="O229">
        <f t="shared" si="53"/>
        <v>521420.35411034693</v>
      </c>
      <c r="P229">
        <f t="shared" si="54"/>
        <v>858384.82627070334</v>
      </c>
      <c r="Q229">
        <f t="shared" si="55"/>
        <v>674678.29174954514</v>
      </c>
      <c r="R229">
        <f t="shared" si="56"/>
        <v>610736.2382974294</v>
      </c>
    </row>
    <row r="230" spans="1:18" x14ac:dyDescent="0.2">
      <c r="A230" t="s">
        <v>232</v>
      </c>
      <c r="B230">
        <v>1099</v>
      </c>
      <c r="C230">
        <f t="shared" si="44"/>
        <v>1098</v>
      </c>
      <c r="D230">
        <f t="shared" si="45"/>
        <v>1099</v>
      </c>
      <c r="E230">
        <f t="shared" si="46"/>
        <v>1098</v>
      </c>
      <c r="F230">
        <f t="shared" si="50"/>
        <v>1099</v>
      </c>
      <c r="G230">
        <f t="shared" si="47"/>
        <v>-574</v>
      </c>
      <c r="H230">
        <f t="shared" si="51"/>
        <v>0.65690376569037656</v>
      </c>
      <c r="I230">
        <f t="shared" si="48"/>
        <v>-0.34309623430962344</v>
      </c>
      <c r="J230">
        <f t="shared" si="52"/>
        <v>-219</v>
      </c>
      <c r="M230">
        <f t="shared" si="43"/>
        <v>1169591.6681415273</v>
      </c>
      <c r="N230">
        <f t="shared" si="49"/>
        <v>548824.09130411083</v>
      </c>
      <c r="O230">
        <f t="shared" si="53"/>
        <v>164899.89308584799</v>
      </c>
      <c r="P230">
        <f t="shared" si="54"/>
        <v>1111191.9309477634</v>
      </c>
      <c r="Q230">
        <f t="shared" si="55"/>
        <v>1829292.40310812</v>
      </c>
      <c r="R230">
        <f t="shared" si="56"/>
        <v>1437797.8685869616</v>
      </c>
    </row>
    <row r="231" spans="1:18" x14ac:dyDescent="0.2">
      <c r="A231" t="s">
        <v>233</v>
      </c>
      <c r="B231">
        <v>1547</v>
      </c>
      <c r="C231">
        <f t="shared" si="44"/>
        <v>1546</v>
      </c>
      <c r="D231">
        <f t="shared" si="45"/>
        <v>1547</v>
      </c>
      <c r="E231">
        <f t="shared" si="46"/>
        <v>1546</v>
      </c>
      <c r="F231">
        <f t="shared" si="50"/>
        <v>1547</v>
      </c>
      <c r="G231">
        <f t="shared" si="47"/>
        <v>448</v>
      </c>
      <c r="H231">
        <f t="shared" si="51"/>
        <v>1.4076433121019107</v>
      </c>
      <c r="I231">
        <f t="shared" si="48"/>
        <v>0.40764331210191074</v>
      </c>
      <c r="J231">
        <f t="shared" si="52"/>
        <v>1022</v>
      </c>
      <c r="M231">
        <f t="shared" si="43"/>
        <v>401292.62137092592</v>
      </c>
      <c r="N231">
        <f t="shared" si="49"/>
        <v>685090.14475622668</v>
      </c>
      <c r="O231">
        <f t="shared" si="53"/>
        <v>321474.56791881012</v>
      </c>
      <c r="P231">
        <f t="shared" si="54"/>
        <v>96590.369700547235</v>
      </c>
      <c r="Q231">
        <f t="shared" si="55"/>
        <v>650882.40756246273</v>
      </c>
      <c r="R231">
        <f t="shared" si="56"/>
        <v>1071510.8797228192</v>
      </c>
    </row>
    <row r="232" spans="1:18" x14ac:dyDescent="0.2">
      <c r="A232" t="s">
        <v>234</v>
      </c>
      <c r="B232">
        <v>1097</v>
      </c>
      <c r="C232">
        <f t="shared" si="44"/>
        <v>1096</v>
      </c>
      <c r="D232">
        <f t="shared" si="45"/>
        <v>1097</v>
      </c>
      <c r="E232">
        <f t="shared" si="46"/>
        <v>1096</v>
      </c>
      <c r="F232">
        <f t="shared" si="50"/>
        <v>1097</v>
      </c>
      <c r="G232">
        <f t="shared" si="47"/>
        <v>-450</v>
      </c>
      <c r="H232">
        <f t="shared" si="51"/>
        <v>0.70911441499676797</v>
      </c>
      <c r="I232">
        <f t="shared" si="48"/>
        <v>-0.29088558500323203</v>
      </c>
      <c r="J232">
        <f t="shared" si="52"/>
        <v>-898</v>
      </c>
      <c r="M232">
        <f t="shared" si="43"/>
        <v>1173921.5746003247</v>
      </c>
      <c r="N232">
        <f t="shared" si="49"/>
        <v>686357.09798562538</v>
      </c>
      <c r="O232">
        <f t="shared" si="53"/>
        <v>1171754.621370926</v>
      </c>
      <c r="P232">
        <f t="shared" si="54"/>
        <v>549839.04453350953</v>
      </c>
      <c r="Q232">
        <f t="shared" si="55"/>
        <v>165204.84631524666</v>
      </c>
      <c r="R232">
        <f t="shared" si="56"/>
        <v>1113246.8841771621</v>
      </c>
    </row>
    <row r="233" spans="1:18" x14ac:dyDescent="0.2">
      <c r="A233" t="s">
        <v>235</v>
      </c>
      <c r="B233">
        <v>1834</v>
      </c>
      <c r="C233">
        <f t="shared" si="44"/>
        <v>1833</v>
      </c>
      <c r="D233">
        <f t="shared" si="45"/>
        <v>1834</v>
      </c>
      <c r="E233">
        <f t="shared" si="46"/>
        <v>1833</v>
      </c>
      <c r="F233">
        <f t="shared" si="50"/>
        <v>1834</v>
      </c>
      <c r="G233">
        <f t="shared" si="47"/>
        <v>737</v>
      </c>
      <c r="H233">
        <f t="shared" si="51"/>
        <v>1.6718322698268004</v>
      </c>
      <c r="I233">
        <f t="shared" si="48"/>
        <v>0.67183226982680044</v>
      </c>
      <c r="J233">
        <f t="shared" si="52"/>
        <v>1187</v>
      </c>
      <c r="M233">
        <f t="shared" si="43"/>
        <v>120046.04453350937</v>
      </c>
      <c r="N233">
        <f t="shared" si="49"/>
        <v>375399.30956691707</v>
      </c>
      <c r="O233">
        <f t="shared" si="53"/>
        <v>219484.83295221766</v>
      </c>
      <c r="P233">
        <f t="shared" si="54"/>
        <v>374706.35633751837</v>
      </c>
      <c r="Q233">
        <f t="shared" si="55"/>
        <v>175828.77950010181</v>
      </c>
      <c r="R233">
        <f t="shared" si="56"/>
        <v>52829.58128183896</v>
      </c>
    </row>
    <row r="234" spans="1:18" x14ac:dyDescent="0.2">
      <c r="A234" t="s">
        <v>236</v>
      </c>
      <c r="B234">
        <v>1661</v>
      </c>
      <c r="C234">
        <f t="shared" si="44"/>
        <v>1660</v>
      </c>
      <c r="D234">
        <f t="shared" si="45"/>
        <v>1661</v>
      </c>
      <c r="E234">
        <f t="shared" si="46"/>
        <v>1660</v>
      </c>
      <c r="F234">
        <f t="shared" si="50"/>
        <v>1661</v>
      </c>
      <c r="G234">
        <f t="shared" si="47"/>
        <v>-173</v>
      </c>
      <c r="H234">
        <f t="shared" si="51"/>
        <v>0.90567066521264994</v>
      </c>
      <c r="I234">
        <f t="shared" si="48"/>
        <v>-9.4329334787350061E-2</v>
      </c>
      <c r="J234">
        <f t="shared" si="52"/>
        <v>-910</v>
      </c>
      <c r="M234">
        <f t="shared" si="43"/>
        <v>269855.95321947825</v>
      </c>
      <c r="N234">
        <f t="shared" si="49"/>
        <v>179986.4988764938</v>
      </c>
      <c r="O234">
        <f t="shared" si="53"/>
        <v>562840.76390990149</v>
      </c>
      <c r="P234">
        <f t="shared" si="54"/>
        <v>329076.28729520208</v>
      </c>
      <c r="Q234">
        <f t="shared" si="55"/>
        <v>561801.81068050279</v>
      </c>
      <c r="R234">
        <f t="shared" si="56"/>
        <v>263622.23384308623</v>
      </c>
    </row>
    <row r="235" spans="1:18" x14ac:dyDescent="0.2">
      <c r="A235" t="s">
        <v>237</v>
      </c>
      <c r="B235">
        <v>1881</v>
      </c>
      <c r="C235">
        <f t="shared" si="44"/>
        <v>1880</v>
      </c>
      <c r="D235">
        <f t="shared" si="45"/>
        <v>1881</v>
      </c>
      <c r="E235">
        <f t="shared" si="46"/>
        <v>1880</v>
      </c>
      <c r="F235">
        <f t="shared" si="50"/>
        <v>1881</v>
      </c>
      <c r="G235">
        <f t="shared" si="47"/>
        <v>220</v>
      </c>
      <c r="H235">
        <f t="shared" si="51"/>
        <v>1.1324503311258278</v>
      </c>
      <c r="I235">
        <f t="shared" si="48"/>
        <v>0.13245033112582782</v>
      </c>
      <c r="J235">
        <f t="shared" si="52"/>
        <v>393</v>
      </c>
      <c r="M235">
        <f t="shared" si="43"/>
        <v>89686.242751772152</v>
      </c>
      <c r="N235">
        <f t="shared" si="49"/>
        <v>155571.09798562521</v>
      </c>
      <c r="O235">
        <f t="shared" si="53"/>
        <v>103761.64364264076</v>
      </c>
      <c r="P235">
        <f t="shared" si="54"/>
        <v>324475.90867604845</v>
      </c>
      <c r="Q235">
        <f t="shared" si="55"/>
        <v>189711.43206134904</v>
      </c>
      <c r="R235">
        <f t="shared" si="56"/>
        <v>323876.95544664981</v>
      </c>
    </row>
    <row r="236" spans="1:18" x14ac:dyDescent="0.2">
      <c r="A236" t="s">
        <v>238</v>
      </c>
      <c r="B236">
        <v>2208</v>
      </c>
      <c r="C236">
        <f t="shared" si="44"/>
        <v>2207</v>
      </c>
      <c r="D236">
        <f t="shared" si="45"/>
        <v>2208</v>
      </c>
      <c r="E236">
        <f t="shared" si="46"/>
        <v>2207</v>
      </c>
      <c r="F236">
        <f t="shared" si="50"/>
        <v>2208</v>
      </c>
      <c r="G236">
        <f t="shared" si="47"/>
        <v>327</v>
      </c>
      <c r="H236">
        <f t="shared" si="51"/>
        <v>1.1738437001594897</v>
      </c>
      <c r="I236">
        <f t="shared" si="48"/>
        <v>0.17384370015948969</v>
      </c>
      <c r="J236">
        <f t="shared" si="52"/>
        <v>107</v>
      </c>
      <c r="M236">
        <f t="shared" si="43"/>
        <v>757.53673840902718</v>
      </c>
      <c r="N236">
        <f t="shared" si="49"/>
        <v>-8242.6102549094085</v>
      </c>
      <c r="O236">
        <f t="shared" si="53"/>
        <v>-14297.755021056368</v>
      </c>
      <c r="P236">
        <f t="shared" si="54"/>
        <v>-9536.2093640408038</v>
      </c>
      <c r="Q236">
        <f t="shared" si="55"/>
        <v>-29820.944330633116</v>
      </c>
      <c r="R236">
        <f t="shared" si="56"/>
        <v>-17435.42094533252</v>
      </c>
    </row>
    <row r="237" spans="1:18" x14ac:dyDescent="0.2">
      <c r="A237" t="s">
        <v>239</v>
      </c>
      <c r="B237">
        <v>1827</v>
      </c>
      <c r="C237">
        <f t="shared" si="44"/>
        <v>1826</v>
      </c>
      <c r="D237">
        <f t="shared" si="45"/>
        <v>1827</v>
      </c>
      <c r="E237">
        <f t="shared" si="46"/>
        <v>1826</v>
      </c>
      <c r="F237">
        <f t="shared" si="50"/>
        <v>1827</v>
      </c>
      <c r="G237">
        <f t="shared" si="47"/>
        <v>-381</v>
      </c>
      <c r="H237">
        <f t="shared" si="51"/>
        <v>0.82744565217391308</v>
      </c>
      <c r="I237">
        <f t="shared" si="48"/>
        <v>-0.17255434782608692</v>
      </c>
      <c r="J237">
        <f t="shared" si="52"/>
        <v>-708</v>
      </c>
      <c r="M237">
        <f t="shared" si="43"/>
        <v>124945.71713930002</v>
      </c>
      <c r="N237">
        <f t="shared" si="49"/>
        <v>-9728.8730611454794</v>
      </c>
      <c r="O237">
        <f t="shared" si="53"/>
        <v>105857.97994553609</v>
      </c>
      <c r="P237">
        <f t="shared" si="54"/>
        <v>183622.83517938913</v>
      </c>
      <c r="Q237">
        <f t="shared" si="55"/>
        <v>122471.38083640469</v>
      </c>
      <c r="R237">
        <f t="shared" si="56"/>
        <v>382983.6458698124</v>
      </c>
    </row>
    <row r="238" spans="1:18" x14ac:dyDescent="0.2">
      <c r="A238" t="s">
        <v>240</v>
      </c>
      <c r="B238">
        <v>1376</v>
      </c>
      <c r="C238">
        <f t="shared" si="44"/>
        <v>1375</v>
      </c>
      <c r="D238">
        <f t="shared" si="45"/>
        <v>1376</v>
      </c>
      <c r="E238">
        <f t="shared" si="46"/>
        <v>1375</v>
      </c>
      <c r="F238">
        <f t="shared" si="50"/>
        <v>1376</v>
      </c>
      <c r="G238">
        <f t="shared" si="47"/>
        <v>-451</v>
      </c>
      <c r="H238">
        <f t="shared" si="51"/>
        <v>0.75314723590585664</v>
      </c>
      <c r="I238">
        <f t="shared" si="48"/>
        <v>-0.24685276409414336</v>
      </c>
      <c r="J238">
        <f t="shared" si="52"/>
        <v>-70</v>
      </c>
      <c r="M238">
        <f t="shared" si="43"/>
        <v>647182.62359809747</v>
      </c>
      <c r="N238">
        <f t="shared" si="49"/>
        <v>284363.67036869877</v>
      </c>
      <c r="O238">
        <f t="shared" si="53"/>
        <v>-22141.919831746745</v>
      </c>
      <c r="P238">
        <f t="shared" si="54"/>
        <v>240921.93317493482</v>
      </c>
      <c r="Q238">
        <f t="shared" si="55"/>
        <v>417906.78840878786</v>
      </c>
      <c r="R238">
        <f t="shared" si="56"/>
        <v>278732.33406580344</v>
      </c>
    </row>
    <row r="239" spans="1:18" x14ac:dyDescent="0.2">
      <c r="A239" t="s">
        <v>241</v>
      </c>
      <c r="B239">
        <v>1174</v>
      </c>
      <c r="C239">
        <f t="shared" si="44"/>
        <v>1173</v>
      </c>
      <c r="D239">
        <f t="shared" si="45"/>
        <v>1174</v>
      </c>
      <c r="E239">
        <f t="shared" si="46"/>
        <v>1173</v>
      </c>
      <c r="F239">
        <f t="shared" si="50"/>
        <v>1174</v>
      </c>
      <c r="G239">
        <f t="shared" si="47"/>
        <v>-202</v>
      </c>
      <c r="H239">
        <f t="shared" si="51"/>
        <v>0.85319767441860461</v>
      </c>
      <c r="I239">
        <f t="shared" si="48"/>
        <v>-0.14680232558139539</v>
      </c>
      <c r="J239">
        <f t="shared" si="52"/>
        <v>249</v>
      </c>
      <c r="M239">
        <f t="shared" si="43"/>
        <v>1012995.1759366277</v>
      </c>
      <c r="N239">
        <f t="shared" si="49"/>
        <v>809686.89976736251</v>
      </c>
      <c r="O239">
        <f t="shared" si="53"/>
        <v>355765.94653796381</v>
      </c>
      <c r="P239">
        <f t="shared" si="54"/>
        <v>-27701.643662481682</v>
      </c>
      <c r="Q239">
        <f t="shared" si="55"/>
        <v>301416.20934419986</v>
      </c>
      <c r="R239">
        <f t="shared" si="56"/>
        <v>522841.0645780529</v>
      </c>
    </row>
    <row r="240" spans="1:18" x14ac:dyDescent="0.2">
      <c r="A240" t="s">
        <v>242</v>
      </c>
      <c r="B240">
        <v>1762</v>
      </c>
      <c r="C240">
        <f t="shared" si="44"/>
        <v>1761</v>
      </c>
      <c r="D240">
        <f t="shared" si="45"/>
        <v>1762</v>
      </c>
      <c r="E240">
        <f t="shared" si="46"/>
        <v>1761</v>
      </c>
      <c r="F240">
        <f t="shared" si="50"/>
        <v>1762</v>
      </c>
      <c r="G240">
        <f t="shared" si="47"/>
        <v>588</v>
      </c>
      <c r="H240">
        <f t="shared" si="51"/>
        <v>1.5008517887563884</v>
      </c>
      <c r="I240">
        <f t="shared" si="48"/>
        <v>0.50085178875638836</v>
      </c>
      <c r="J240">
        <f t="shared" si="52"/>
        <v>790</v>
      </c>
      <c r="M240">
        <f t="shared" si="43"/>
        <v>175122.67705021318</v>
      </c>
      <c r="N240">
        <f t="shared" si="49"/>
        <v>421186.92649342038</v>
      </c>
      <c r="O240">
        <f t="shared" si="53"/>
        <v>336654.65032415534</v>
      </c>
      <c r="P240">
        <f t="shared" si="54"/>
        <v>147921.69709475659</v>
      </c>
      <c r="Q240">
        <f t="shared" si="55"/>
        <v>-11517.8931056889</v>
      </c>
      <c r="R240">
        <f t="shared" si="56"/>
        <v>125323.95990099266</v>
      </c>
    </row>
    <row r="241" spans="1:18" x14ac:dyDescent="0.2">
      <c r="A241" t="s">
        <v>243</v>
      </c>
      <c r="B241">
        <v>1337</v>
      </c>
      <c r="C241">
        <f t="shared" si="44"/>
        <v>1336</v>
      </c>
      <c r="D241">
        <f t="shared" si="45"/>
        <v>1337</v>
      </c>
      <c r="E241">
        <f t="shared" si="46"/>
        <v>1336</v>
      </c>
      <c r="F241">
        <f t="shared" si="50"/>
        <v>1337</v>
      </c>
      <c r="G241">
        <f t="shared" si="47"/>
        <v>-425</v>
      </c>
      <c r="H241">
        <f t="shared" si="51"/>
        <v>0.75879682179341656</v>
      </c>
      <c r="I241">
        <f t="shared" si="48"/>
        <v>-0.24120317820658344</v>
      </c>
      <c r="J241">
        <f t="shared" si="52"/>
        <v>-1013</v>
      </c>
      <c r="M241">
        <f t="shared" si="43"/>
        <v>711452.79954464536</v>
      </c>
      <c r="N241">
        <f t="shared" si="49"/>
        <v>352975.23829742929</v>
      </c>
      <c r="O241">
        <f t="shared" si="53"/>
        <v>848939.48774063645</v>
      </c>
      <c r="P241">
        <f t="shared" si="54"/>
        <v>678557.21157137142</v>
      </c>
      <c r="Q241">
        <f t="shared" si="55"/>
        <v>298149.25834197272</v>
      </c>
      <c r="R241">
        <f t="shared" si="56"/>
        <v>-23215.331858472797</v>
      </c>
    </row>
    <row r="242" spans="1:18" x14ac:dyDescent="0.2">
      <c r="A242" t="s">
        <v>244</v>
      </c>
      <c r="B242">
        <v>2607</v>
      </c>
      <c r="C242">
        <f t="shared" si="44"/>
        <v>2606</v>
      </c>
      <c r="D242">
        <f t="shared" si="45"/>
        <v>2607</v>
      </c>
      <c r="E242">
        <f t="shared" si="46"/>
        <v>2606</v>
      </c>
      <c r="F242">
        <f t="shared" si="50"/>
        <v>2607</v>
      </c>
      <c r="G242">
        <f t="shared" si="47"/>
        <v>1270</v>
      </c>
      <c r="H242">
        <f t="shared" si="51"/>
        <v>1.9498878085265521</v>
      </c>
      <c r="I242">
        <f t="shared" si="48"/>
        <v>0.94988780852655208</v>
      </c>
      <c r="J242">
        <f t="shared" si="52"/>
        <v>1695</v>
      </c>
      <c r="M242">
        <f t="shared" si="43"/>
        <v>181922.1982083421</v>
      </c>
      <c r="N242">
        <f t="shared" si="49"/>
        <v>-359762.50112350628</v>
      </c>
      <c r="O242">
        <f t="shared" si="53"/>
        <v>-178490.06237072236</v>
      </c>
      <c r="P242">
        <f t="shared" si="54"/>
        <v>-429285.81292751513</v>
      </c>
      <c r="Q242">
        <f t="shared" si="55"/>
        <v>-343128.08909678023</v>
      </c>
      <c r="R242">
        <f t="shared" si="56"/>
        <v>-150766.04232617895</v>
      </c>
    </row>
    <row r="243" spans="1:18" x14ac:dyDescent="0.2">
      <c r="A243" t="s">
        <v>245</v>
      </c>
      <c r="B243">
        <v>3175</v>
      </c>
      <c r="C243">
        <f t="shared" si="44"/>
        <v>3174</v>
      </c>
      <c r="D243">
        <f t="shared" si="45"/>
        <v>3175</v>
      </c>
      <c r="E243">
        <f t="shared" si="46"/>
        <v>3174</v>
      </c>
      <c r="F243">
        <f t="shared" si="50"/>
        <v>3175</v>
      </c>
      <c r="G243">
        <f t="shared" si="47"/>
        <v>568</v>
      </c>
      <c r="H243">
        <f t="shared" si="51"/>
        <v>1.2178749520521672</v>
      </c>
      <c r="I243">
        <f t="shared" si="48"/>
        <v>0.21787495205216723</v>
      </c>
      <c r="J243">
        <f t="shared" si="52"/>
        <v>-702</v>
      </c>
      <c r="M243">
        <f t="shared" si="43"/>
        <v>989076.76390990091</v>
      </c>
      <c r="N243">
        <f t="shared" si="49"/>
        <v>424187.48105912149</v>
      </c>
      <c r="O243">
        <f t="shared" si="53"/>
        <v>-838857.21827272687</v>
      </c>
      <c r="P243">
        <f t="shared" si="54"/>
        <v>-416184.77951994294</v>
      </c>
      <c r="Q243">
        <f t="shared" si="55"/>
        <v>-1000964.5300767358</v>
      </c>
      <c r="R243">
        <f t="shared" si="56"/>
        <v>-800070.80624600081</v>
      </c>
    </row>
    <row r="244" spans="1:18" x14ac:dyDescent="0.2">
      <c r="A244" t="s">
        <v>246</v>
      </c>
      <c r="B244">
        <v>3389</v>
      </c>
      <c r="C244">
        <f t="shared" si="44"/>
        <v>3388</v>
      </c>
      <c r="D244">
        <f t="shared" si="45"/>
        <v>3389</v>
      </c>
      <c r="E244">
        <f t="shared" si="46"/>
        <v>3388</v>
      </c>
      <c r="F244">
        <f t="shared" si="50"/>
        <v>3389</v>
      </c>
      <c r="G244">
        <f t="shared" si="47"/>
        <v>214</v>
      </c>
      <c r="H244">
        <f t="shared" si="51"/>
        <v>1.0674015748031496</v>
      </c>
      <c r="I244">
        <f t="shared" si="48"/>
        <v>6.7401574803149567E-2</v>
      </c>
      <c r="J244">
        <f t="shared" si="52"/>
        <v>-354</v>
      </c>
      <c r="M244">
        <f t="shared" si="43"/>
        <v>1460528.7728185868</v>
      </c>
      <c r="N244">
        <f t="shared" si="49"/>
        <v>1201904.7683642439</v>
      </c>
      <c r="O244">
        <f t="shared" si="53"/>
        <v>515463.48551346449</v>
      </c>
      <c r="P244">
        <f t="shared" si="54"/>
        <v>-1019361.2138183839</v>
      </c>
      <c r="Q244">
        <f t="shared" si="55"/>
        <v>-505738.7750656</v>
      </c>
      <c r="R244">
        <f t="shared" si="56"/>
        <v>-1216350.5256223928</v>
      </c>
    </row>
    <row r="245" spans="1:18" x14ac:dyDescent="0.2">
      <c r="A245" t="s">
        <v>247</v>
      </c>
      <c r="B245">
        <v>2612</v>
      </c>
      <c r="C245">
        <f t="shared" si="44"/>
        <v>2611</v>
      </c>
      <c r="D245">
        <f t="shared" si="45"/>
        <v>2612</v>
      </c>
      <c r="E245">
        <f t="shared" si="46"/>
        <v>2611</v>
      </c>
      <c r="F245">
        <f t="shared" si="50"/>
        <v>2612</v>
      </c>
      <c r="G245">
        <f t="shared" si="47"/>
        <v>-777</v>
      </c>
      <c r="H245">
        <f t="shared" si="51"/>
        <v>0.77072882856299796</v>
      </c>
      <c r="I245">
        <f t="shared" si="48"/>
        <v>-0.22927117143700204</v>
      </c>
      <c r="J245">
        <f t="shared" si="52"/>
        <v>-991</v>
      </c>
      <c r="M245">
        <f t="shared" si="43"/>
        <v>186212.43206134878</v>
      </c>
      <c r="N245">
        <f t="shared" si="49"/>
        <v>521506.1024399678</v>
      </c>
      <c r="O245">
        <f t="shared" si="53"/>
        <v>429160.09798562486</v>
      </c>
      <c r="P245">
        <f t="shared" si="54"/>
        <v>184054.81513484544</v>
      </c>
      <c r="Q245">
        <f t="shared" si="55"/>
        <v>-363979.88419700292</v>
      </c>
      <c r="R245">
        <f t="shared" si="56"/>
        <v>-180582.44544421902</v>
      </c>
    </row>
    <row r="246" spans="1:18" x14ac:dyDescent="0.2">
      <c r="A246" t="s">
        <v>248</v>
      </c>
      <c r="B246">
        <v>1968</v>
      </c>
      <c r="C246">
        <f t="shared" si="44"/>
        <v>1967</v>
      </c>
      <c r="D246">
        <f t="shared" si="45"/>
        <v>1968</v>
      </c>
      <c r="E246">
        <f t="shared" si="46"/>
        <v>1967</v>
      </c>
      <c r="F246">
        <f t="shared" si="50"/>
        <v>1968</v>
      </c>
      <c r="G246">
        <f t="shared" si="47"/>
        <v>-644</v>
      </c>
      <c r="H246">
        <f t="shared" si="51"/>
        <v>0.75344563552833077</v>
      </c>
      <c r="I246">
        <f t="shared" si="48"/>
        <v>-0.24655436447166923</v>
      </c>
      <c r="J246">
        <f t="shared" si="52"/>
        <v>133</v>
      </c>
      <c r="M246">
        <f t="shared" si="43"/>
        <v>45146.311794088389</v>
      </c>
      <c r="N246">
        <f t="shared" si="49"/>
        <v>-91688.628072281426</v>
      </c>
      <c r="O246">
        <f t="shared" si="53"/>
        <v>-256782.95769366238</v>
      </c>
      <c r="P246">
        <f t="shared" si="54"/>
        <v>-211312.96214800535</v>
      </c>
      <c r="Q246">
        <f t="shared" si="55"/>
        <v>-90626.244998784765</v>
      </c>
      <c r="R246">
        <f t="shared" si="56"/>
        <v>179219.05566936688</v>
      </c>
    </row>
    <row r="247" spans="1:18" x14ac:dyDescent="0.2">
      <c r="A247" t="s">
        <v>249</v>
      </c>
      <c r="B247">
        <v>2088</v>
      </c>
      <c r="C247">
        <f t="shared" si="44"/>
        <v>2087</v>
      </c>
      <c r="D247">
        <f t="shared" si="45"/>
        <v>2088</v>
      </c>
      <c r="E247">
        <f t="shared" si="46"/>
        <v>2087</v>
      </c>
      <c r="F247">
        <f t="shared" si="50"/>
        <v>2088</v>
      </c>
      <c r="G247">
        <f t="shared" si="47"/>
        <v>120</v>
      </c>
      <c r="H247">
        <f t="shared" si="51"/>
        <v>1.0609756097560976</v>
      </c>
      <c r="I247">
        <f t="shared" si="48"/>
        <v>6.0975609756097615E-2</v>
      </c>
      <c r="J247">
        <f t="shared" si="52"/>
        <v>764</v>
      </c>
      <c r="M247">
        <f t="shared" si="43"/>
        <v>8551.9242662487086</v>
      </c>
      <c r="N247">
        <f t="shared" si="49"/>
        <v>19649.118030168549</v>
      </c>
      <c r="O247">
        <f t="shared" si="53"/>
        <v>-39905.821836201263</v>
      </c>
      <c r="P247">
        <f t="shared" si="54"/>
        <v>-111760.15145758222</v>
      </c>
      <c r="Q247">
        <f t="shared" si="55"/>
        <v>-91970.155911925176</v>
      </c>
      <c r="R247">
        <f t="shared" si="56"/>
        <v>-39443.438762704602</v>
      </c>
    </row>
    <row r="248" spans="1:18" x14ac:dyDescent="0.2">
      <c r="A248" t="s">
        <v>250</v>
      </c>
      <c r="B248">
        <v>3577</v>
      </c>
      <c r="C248">
        <f t="shared" si="44"/>
        <v>3576</v>
      </c>
      <c r="D248">
        <f t="shared" si="45"/>
        <v>3577</v>
      </c>
      <c r="E248">
        <f t="shared" si="46"/>
        <v>3576</v>
      </c>
      <c r="F248">
        <f t="shared" si="50"/>
        <v>3577</v>
      </c>
      <c r="G248">
        <f t="shared" si="47"/>
        <v>1489</v>
      </c>
      <c r="H248">
        <f t="shared" si="51"/>
        <v>1.7131226053639848</v>
      </c>
      <c r="I248">
        <f t="shared" si="48"/>
        <v>0.71312260536398475</v>
      </c>
      <c r="J248">
        <f t="shared" si="52"/>
        <v>1369</v>
      </c>
      <c r="M248">
        <f t="shared" si="43"/>
        <v>1950277.565691638</v>
      </c>
      <c r="N248">
        <f t="shared" si="49"/>
        <v>-129145.75502105664</v>
      </c>
      <c r="O248">
        <f t="shared" si="53"/>
        <v>-296728.56125713681</v>
      </c>
      <c r="P248">
        <f t="shared" si="54"/>
        <v>602632.49887649342</v>
      </c>
      <c r="Q248">
        <f t="shared" si="55"/>
        <v>1687731.1692551125</v>
      </c>
      <c r="R248">
        <f t="shared" si="56"/>
        <v>1388875.1648007694</v>
      </c>
    </row>
    <row r="249" spans="1:18" x14ac:dyDescent="0.2">
      <c r="A249" t="s">
        <v>251</v>
      </c>
      <c r="B249">
        <v>5728</v>
      </c>
      <c r="C249">
        <f t="shared" si="44"/>
        <v>5727</v>
      </c>
      <c r="D249">
        <f t="shared" si="45"/>
        <v>5728</v>
      </c>
      <c r="E249">
        <f t="shared" si="46"/>
        <v>5727</v>
      </c>
      <c r="F249">
        <f t="shared" si="50"/>
        <v>5728</v>
      </c>
      <c r="G249">
        <f t="shared" si="47"/>
        <v>2151</v>
      </c>
      <c r="H249">
        <f t="shared" si="51"/>
        <v>1.601341906625664</v>
      </c>
      <c r="I249">
        <f t="shared" si="48"/>
        <v>0.601341906625664</v>
      </c>
      <c r="J249">
        <f t="shared" si="52"/>
        <v>662</v>
      </c>
      <c r="M249">
        <f t="shared" si="43"/>
        <v>12584922.169255111</v>
      </c>
      <c r="N249">
        <f t="shared" si="49"/>
        <v>4954199.3674733751</v>
      </c>
      <c r="O249">
        <f t="shared" si="53"/>
        <v>-328062.95323931979</v>
      </c>
      <c r="P249">
        <f t="shared" si="54"/>
        <v>-753765.75947539997</v>
      </c>
      <c r="Q249">
        <f t="shared" si="55"/>
        <v>1530839.3006582302</v>
      </c>
      <c r="R249">
        <f t="shared" si="56"/>
        <v>4287264.9710368495</v>
      </c>
    </row>
    <row r="250" spans="1:18" x14ac:dyDescent="0.2">
      <c r="A250" t="s">
        <v>252</v>
      </c>
      <c r="B250">
        <v>5385</v>
      </c>
      <c r="C250">
        <f t="shared" si="44"/>
        <v>5384</v>
      </c>
      <c r="D250">
        <f t="shared" si="45"/>
        <v>5385</v>
      </c>
      <c r="E250">
        <f t="shared" si="46"/>
        <v>5384</v>
      </c>
      <c r="F250">
        <f t="shared" si="50"/>
        <v>5385</v>
      </c>
      <c r="G250">
        <f t="shared" si="47"/>
        <v>-343</v>
      </c>
      <c r="H250">
        <f t="shared" si="51"/>
        <v>0.94011871508379885</v>
      </c>
      <c r="I250">
        <f t="shared" si="48"/>
        <v>-5.988128491620115E-2</v>
      </c>
      <c r="J250">
        <f t="shared" si="52"/>
        <v>-2494</v>
      </c>
      <c r="M250">
        <f t="shared" si="43"/>
        <v>10268970.126938853</v>
      </c>
      <c r="N250">
        <f t="shared" si="49"/>
        <v>11368121.648096982</v>
      </c>
      <c r="O250">
        <f t="shared" si="53"/>
        <v>4475191.8463152461</v>
      </c>
      <c r="P250">
        <f t="shared" si="54"/>
        <v>-296343.47439744888</v>
      </c>
      <c r="Q250">
        <f t="shared" si="55"/>
        <v>-680886.28063352907</v>
      </c>
      <c r="R250">
        <f t="shared" si="56"/>
        <v>1382826.7795001012</v>
      </c>
    </row>
    <row r="251" spans="1:18" x14ac:dyDescent="0.2">
      <c r="A251" t="s">
        <v>253</v>
      </c>
      <c r="B251">
        <v>7950</v>
      </c>
      <c r="C251">
        <f t="shared" si="44"/>
        <v>7949</v>
      </c>
      <c r="D251">
        <f t="shared" si="45"/>
        <v>7950</v>
      </c>
      <c r="E251">
        <f t="shared" si="46"/>
        <v>7949</v>
      </c>
      <c r="F251">
        <f t="shared" si="50"/>
        <v>7950</v>
      </c>
      <c r="G251">
        <f t="shared" si="47"/>
        <v>2565</v>
      </c>
      <c r="H251">
        <f t="shared" si="51"/>
        <v>1.4763231197771587</v>
      </c>
      <c r="I251">
        <f t="shared" si="48"/>
        <v>0.47632311977715869</v>
      </c>
      <c r="J251">
        <f t="shared" si="52"/>
        <v>2908</v>
      </c>
      <c r="M251">
        <f t="shared" si="43"/>
        <v>33287400.093531284</v>
      </c>
      <c r="N251">
        <f t="shared" si="49"/>
        <v>18488572.610235069</v>
      </c>
      <c r="O251">
        <f t="shared" si="53"/>
        <v>20467519.131393198</v>
      </c>
      <c r="P251">
        <f t="shared" si="54"/>
        <v>8057274.3296114597</v>
      </c>
      <c r="Q251">
        <f t="shared" si="55"/>
        <v>-533545.9911012355</v>
      </c>
      <c r="R251">
        <f t="shared" si="56"/>
        <v>-1225888.7973373157</v>
      </c>
    </row>
    <row r="252" spans="1:18" x14ac:dyDescent="0.2">
      <c r="A252" t="s">
        <v>254</v>
      </c>
      <c r="B252">
        <v>5327</v>
      </c>
      <c r="C252">
        <f t="shared" si="44"/>
        <v>5326</v>
      </c>
      <c r="D252">
        <f t="shared" si="45"/>
        <v>5327</v>
      </c>
      <c r="E252">
        <f t="shared" si="46"/>
        <v>5326</v>
      </c>
      <c r="F252">
        <f t="shared" si="50"/>
        <v>5327</v>
      </c>
      <c r="G252">
        <f t="shared" si="47"/>
        <v>-2623</v>
      </c>
      <c r="H252">
        <f t="shared" si="51"/>
        <v>0.67006289308176104</v>
      </c>
      <c r="I252">
        <f t="shared" si="48"/>
        <v>-0.32993710691823896</v>
      </c>
      <c r="J252">
        <f t="shared" si="52"/>
        <v>-5188</v>
      </c>
      <c r="M252">
        <f t="shared" si="43"/>
        <v>9900609.4142439757</v>
      </c>
      <c r="N252">
        <f t="shared" si="49"/>
        <v>18153940.253887631</v>
      </c>
      <c r="O252">
        <f t="shared" si="53"/>
        <v>10083107.770591415</v>
      </c>
      <c r="P252">
        <f t="shared" si="54"/>
        <v>11162365.291749544</v>
      </c>
      <c r="Q252">
        <f t="shared" si="55"/>
        <v>4394193.4899678072</v>
      </c>
      <c r="R252">
        <f t="shared" si="56"/>
        <v>-290979.83074488764</v>
      </c>
    </row>
    <row r="253" spans="1:18" x14ac:dyDescent="0.2">
      <c r="A253" t="s">
        <v>255</v>
      </c>
      <c r="B253">
        <v>3622</v>
      </c>
      <c r="C253">
        <f t="shared" si="44"/>
        <v>3621</v>
      </c>
      <c r="D253">
        <f t="shared" si="45"/>
        <v>3622</v>
      </c>
      <c r="E253">
        <f t="shared" si="46"/>
        <v>3621</v>
      </c>
      <c r="F253">
        <f t="shared" si="50"/>
        <v>3622</v>
      </c>
      <c r="G253">
        <f t="shared" si="47"/>
        <v>-1705</v>
      </c>
      <c r="H253">
        <f t="shared" si="51"/>
        <v>0.67993241974845131</v>
      </c>
      <c r="I253">
        <f t="shared" si="48"/>
        <v>-0.32006758025154869</v>
      </c>
      <c r="J253">
        <f t="shared" si="52"/>
        <v>918</v>
      </c>
      <c r="M253">
        <f t="shared" si="43"/>
        <v>2077989.6703686982</v>
      </c>
      <c r="N253">
        <f t="shared" si="49"/>
        <v>4535787.0423063375</v>
      </c>
      <c r="O253">
        <f t="shared" si="53"/>
        <v>8316902.8819499901</v>
      </c>
      <c r="P253">
        <f t="shared" si="54"/>
        <v>4619395.3986537755</v>
      </c>
      <c r="Q253">
        <f t="shared" si="55"/>
        <v>5113837.9198119054</v>
      </c>
      <c r="R253">
        <f t="shared" si="56"/>
        <v>2013121.1180301681</v>
      </c>
    </row>
    <row r="254" spans="1:18" x14ac:dyDescent="0.2">
      <c r="A254" t="s">
        <v>256</v>
      </c>
      <c r="B254">
        <v>7360</v>
      </c>
      <c r="C254">
        <f t="shared" si="44"/>
        <v>7359</v>
      </c>
      <c r="D254">
        <f t="shared" si="45"/>
        <v>7360</v>
      </c>
      <c r="E254">
        <f t="shared" si="46"/>
        <v>7359</v>
      </c>
      <c r="F254">
        <f t="shared" si="50"/>
        <v>7360</v>
      </c>
      <c r="G254">
        <f t="shared" si="47"/>
        <v>3738</v>
      </c>
      <c r="H254">
        <f t="shared" si="51"/>
        <v>2.0320265046935395</v>
      </c>
      <c r="I254">
        <f t="shared" si="48"/>
        <v>1.0320265046935395</v>
      </c>
      <c r="J254">
        <f t="shared" si="52"/>
        <v>5443</v>
      </c>
      <c r="M254">
        <f t="shared" si="43"/>
        <v>26827462.498876497</v>
      </c>
      <c r="N254">
        <f t="shared" si="49"/>
        <v>7466404.0846225955</v>
      </c>
      <c r="O254">
        <f t="shared" si="53"/>
        <v>16297491.456560235</v>
      </c>
      <c r="P254">
        <f t="shared" si="54"/>
        <v>29883381.296203893</v>
      </c>
      <c r="Q254">
        <f t="shared" si="55"/>
        <v>16597903.812907673</v>
      </c>
      <c r="R254">
        <f t="shared" si="56"/>
        <v>18374480.334065802</v>
      </c>
    </row>
    <row r="255" spans="1:18" x14ac:dyDescent="0.2">
      <c r="A255" t="s">
        <v>257</v>
      </c>
      <c r="B255">
        <v>8271</v>
      </c>
      <c r="C255">
        <f t="shared" si="44"/>
        <v>8270</v>
      </c>
      <c r="D255">
        <f t="shared" si="45"/>
        <v>8271</v>
      </c>
      <c r="E255">
        <f t="shared" si="46"/>
        <v>8270</v>
      </c>
      <c r="F255">
        <f t="shared" si="50"/>
        <v>8271</v>
      </c>
      <c r="G255">
        <f t="shared" si="47"/>
        <v>911</v>
      </c>
      <c r="H255">
        <f t="shared" si="51"/>
        <v>1.1237771739130435</v>
      </c>
      <c r="I255">
        <f t="shared" si="48"/>
        <v>0.12377717391304355</v>
      </c>
      <c r="J255">
        <f t="shared" si="52"/>
        <v>-2827</v>
      </c>
      <c r="M255">
        <f t="shared" si="43"/>
        <v>37094475.106894314</v>
      </c>
      <c r="N255">
        <f t="shared" si="49"/>
        <v>31546008.302885406</v>
      </c>
      <c r="O255">
        <f t="shared" si="53"/>
        <v>8779631.888631504</v>
      </c>
      <c r="P255">
        <f t="shared" si="54"/>
        <v>19163974.260569144</v>
      </c>
      <c r="Q255">
        <f t="shared" si="55"/>
        <v>35139417.100212798</v>
      </c>
      <c r="R255">
        <f t="shared" si="56"/>
        <v>19517224.616916582</v>
      </c>
    </row>
    <row r="256" spans="1:18" x14ac:dyDescent="0.2">
      <c r="A256" t="s">
        <v>258</v>
      </c>
      <c r="B256">
        <v>10448</v>
      </c>
      <c r="C256">
        <f t="shared" si="44"/>
        <v>10447</v>
      </c>
      <c r="D256">
        <f t="shared" si="45"/>
        <v>10448</v>
      </c>
      <c r="E256">
        <f t="shared" si="46"/>
        <v>10447</v>
      </c>
      <c r="F256">
        <f t="shared" si="50"/>
        <v>10448</v>
      </c>
      <c r="G256">
        <f t="shared" si="47"/>
        <v>2177</v>
      </c>
      <c r="H256">
        <f t="shared" si="51"/>
        <v>1.2632088018377463</v>
      </c>
      <c r="I256">
        <f t="shared" si="48"/>
        <v>0.26320880183774631</v>
      </c>
      <c r="J256">
        <f t="shared" si="52"/>
        <v>1266</v>
      </c>
      <c r="M256">
        <f t="shared" si="43"/>
        <v>68351942.926493421</v>
      </c>
      <c r="N256">
        <f t="shared" si="49"/>
        <v>50353544.516693868</v>
      </c>
      <c r="O256">
        <f t="shared" si="53"/>
        <v>42821830.712684959</v>
      </c>
      <c r="P256">
        <f t="shared" si="54"/>
        <v>11917828.298431059</v>
      </c>
      <c r="Q256">
        <f t="shared" si="55"/>
        <v>26013955.670368697</v>
      </c>
      <c r="R256">
        <f t="shared" si="56"/>
        <v>47699669.510012358</v>
      </c>
    </row>
    <row r="257" spans="1:18" x14ac:dyDescent="0.2">
      <c r="A257" t="s">
        <v>259</v>
      </c>
      <c r="B257">
        <v>10192</v>
      </c>
      <c r="C257">
        <f t="shared" si="44"/>
        <v>10191</v>
      </c>
      <c r="D257">
        <f t="shared" si="45"/>
        <v>10192</v>
      </c>
      <c r="E257">
        <f t="shared" si="46"/>
        <v>10191</v>
      </c>
      <c r="F257">
        <f t="shared" si="50"/>
        <v>10192</v>
      </c>
      <c r="G257">
        <f t="shared" si="47"/>
        <v>-256</v>
      </c>
      <c r="H257">
        <f t="shared" si="51"/>
        <v>0.97549770290964777</v>
      </c>
      <c r="I257">
        <f t="shared" si="48"/>
        <v>-2.4502297090352232E-2</v>
      </c>
      <c r="J257">
        <f t="shared" si="52"/>
        <v>-2433</v>
      </c>
      <c r="M257">
        <f t="shared" si="43"/>
        <v>64184506.953219481</v>
      </c>
      <c r="N257">
        <f t="shared" si="49"/>
        <v>66235456.939856455</v>
      </c>
      <c r="O257">
        <f t="shared" si="53"/>
        <v>48794370.530056901</v>
      </c>
      <c r="P257">
        <f t="shared" si="54"/>
        <v>41495872.726047993</v>
      </c>
      <c r="Q257">
        <f t="shared" si="55"/>
        <v>11548798.311794087</v>
      </c>
      <c r="R257">
        <f t="shared" si="56"/>
        <v>25208445.683731727</v>
      </c>
    </row>
    <row r="258" spans="1:18" x14ac:dyDescent="0.2">
      <c r="A258" t="s">
        <v>260</v>
      </c>
      <c r="B258">
        <v>10964</v>
      </c>
      <c r="C258">
        <f t="shared" si="44"/>
        <v>10963</v>
      </c>
      <c r="D258">
        <f t="shared" si="45"/>
        <v>10964</v>
      </c>
      <c r="E258">
        <f t="shared" si="46"/>
        <v>10963</v>
      </c>
      <c r="F258">
        <f t="shared" si="50"/>
        <v>10964</v>
      </c>
      <c r="G258">
        <f t="shared" si="47"/>
        <v>772</v>
      </c>
      <c r="H258">
        <f t="shared" si="51"/>
        <v>1.0757456828885401</v>
      </c>
      <c r="I258">
        <f t="shared" si="48"/>
        <v>7.5745682888540111E-2</v>
      </c>
      <c r="J258">
        <f t="shared" si="52"/>
        <v>1028</v>
      </c>
      <c r="M258">
        <f t="shared" si="43"/>
        <v>77150283.060123712</v>
      </c>
      <c r="N258">
        <f t="shared" si="49"/>
        <v>70369403.006671593</v>
      </c>
      <c r="O258">
        <f t="shared" si="53"/>
        <v>72617984.993308574</v>
      </c>
      <c r="P258">
        <f t="shared" si="54"/>
        <v>53496254.583509013</v>
      </c>
      <c r="Q258">
        <f t="shared" si="55"/>
        <v>45494464.779500104</v>
      </c>
      <c r="R258">
        <f t="shared" si="56"/>
        <v>12661654.365246203</v>
      </c>
    </row>
    <row r="259" spans="1:18" x14ac:dyDescent="0.2">
      <c r="A259" t="s">
        <v>261</v>
      </c>
      <c r="B259">
        <v>9138</v>
      </c>
      <c r="C259">
        <f t="shared" si="44"/>
        <v>9137</v>
      </c>
      <c r="D259">
        <f t="shared" si="45"/>
        <v>9138</v>
      </c>
      <c r="E259">
        <f t="shared" si="46"/>
        <v>9137</v>
      </c>
      <c r="F259">
        <f t="shared" si="50"/>
        <v>9138</v>
      </c>
      <c r="G259">
        <f t="shared" si="47"/>
        <v>-1826</v>
      </c>
      <c r="H259">
        <f t="shared" si="51"/>
        <v>0.83345494345129512</v>
      </c>
      <c r="I259">
        <f t="shared" si="48"/>
        <v>-0.16654505654870488</v>
      </c>
      <c r="J259">
        <f t="shared" si="52"/>
        <v>-2598</v>
      </c>
      <c r="M259">
        <f t="shared" ref="M259:M322" si="57">($B259-$B$451)*($B259-$B$451)</f>
        <v>48407131.657005675</v>
      </c>
      <c r="N259">
        <f t="shared" si="49"/>
        <v>61111569.358564697</v>
      </c>
      <c r="O259">
        <f t="shared" si="53"/>
        <v>55740361.305112578</v>
      </c>
      <c r="P259">
        <f t="shared" si="54"/>
        <v>57521487.291749552</v>
      </c>
      <c r="Q259">
        <f t="shared" si="55"/>
        <v>42374958.881949991</v>
      </c>
      <c r="R259">
        <f t="shared" si="56"/>
        <v>36036655.077941082</v>
      </c>
    </row>
    <row r="260" spans="1:18" x14ac:dyDescent="0.2">
      <c r="A260" t="s">
        <v>262</v>
      </c>
      <c r="B260">
        <v>8227</v>
      </c>
      <c r="C260">
        <f t="shared" ref="C260:C323" si="58">B260-$B$2</f>
        <v>8226</v>
      </c>
      <c r="D260">
        <f t="shared" ref="D260:D323" si="59">B260/$B$2</f>
        <v>8227</v>
      </c>
      <c r="E260">
        <f t="shared" ref="E260:E323" si="60">D260-1</f>
        <v>8226</v>
      </c>
      <c r="F260">
        <f t="shared" si="50"/>
        <v>8227</v>
      </c>
      <c r="G260">
        <f t="shared" ref="G260:G323" si="61">B260-B259</f>
        <v>-911</v>
      </c>
      <c r="H260">
        <f t="shared" si="51"/>
        <v>0.90030641278179036</v>
      </c>
      <c r="I260">
        <f t="shared" ref="I260:I323" si="62">H260-1</f>
        <v>-9.9693587218209645E-2</v>
      </c>
      <c r="J260">
        <f t="shared" si="52"/>
        <v>915</v>
      </c>
      <c r="M260">
        <f t="shared" si="57"/>
        <v>36560445.048987858</v>
      </c>
      <c r="N260">
        <f t="shared" ref="N260:N323" si="63">($B260-$B$451)*($B259-$B$451)</f>
        <v>42068827.852996767</v>
      </c>
      <c r="O260">
        <f t="shared" si="53"/>
        <v>53109779.554555789</v>
      </c>
      <c r="P260">
        <f t="shared" si="54"/>
        <v>48441863.501103669</v>
      </c>
      <c r="Q260">
        <f t="shared" si="55"/>
        <v>49989773.487740643</v>
      </c>
      <c r="R260">
        <f t="shared" si="56"/>
        <v>36826492.077941082</v>
      </c>
    </row>
    <row r="261" spans="1:18" x14ac:dyDescent="0.2">
      <c r="A261" t="s">
        <v>263</v>
      </c>
      <c r="B261">
        <v>9679</v>
      </c>
      <c r="C261">
        <f t="shared" si="58"/>
        <v>9678</v>
      </c>
      <c r="D261">
        <f t="shared" si="59"/>
        <v>9679</v>
      </c>
      <c r="E261">
        <f t="shared" si="60"/>
        <v>9678</v>
      </c>
      <c r="F261">
        <f t="shared" ref="F261:F324" si="64">C261-C$3</f>
        <v>9679</v>
      </c>
      <c r="G261">
        <f t="shared" si="61"/>
        <v>1452</v>
      </c>
      <c r="H261">
        <f t="shared" ref="H261:H324" si="65">IF(OR(B261=0,B260=0),1,B261/B260)</f>
        <v>1.176492038410113</v>
      </c>
      <c r="I261">
        <f t="shared" si="62"/>
        <v>0.17649203841011296</v>
      </c>
      <c r="J261">
        <f t="shared" ref="J261:J324" si="66">G261-G260</f>
        <v>2363</v>
      </c>
      <c r="M261">
        <f t="shared" si="57"/>
        <v>56227852.959900998</v>
      </c>
      <c r="N261">
        <f t="shared" si="63"/>
        <v>45339997.004444428</v>
      </c>
      <c r="O261">
        <f t="shared" ref="O261:O324" si="67">($B261-$B$451)*($B259-$B$451)</f>
        <v>52171151.808453336</v>
      </c>
      <c r="P261">
        <f t="shared" si="54"/>
        <v>65863455.510012358</v>
      </c>
      <c r="Q261">
        <f t="shared" si="55"/>
        <v>60074595.456560239</v>
      </c>
      <c r="R261">
        <f t="shared" si="56"/>
        <v>61994217.443197213</v>
      </c>
    </row>
    <row r="262" spans="1:18" x14ac:dyDescent="0.2">
      <c r="A262" t="s">
        <v>264</v>
      </c>
      <c r="B262">
        <v>13227</v>
      </c>
      <c r="C262">
        <f t="shared" si="58"/>
        <v>13226</v>
      </c>
      <c r="D262">
        <f t="shared" si="59"/>
        <v>13227</v>
      </c>
      <c r="E262">
        <f t="shared" si="60"/>
        <v>13226</v>
      </c>
      <c r="F262">
        <f t="shared" si="64"/>
        <v>13227</v>
      </c>
      <c r="G262">
        <f t="shared" si="61"/>
        <v>3548</v>
      </c>
      <c r="H262">
        <f t="shared" si="65"/>
        <v>1.3665667940902986</v>
      </c>
      <c r="I262">
        <f t="shared" si="62"/>
        <v>0.36656679409029858</v>
      </c>
      <c r="J262">
        <f t="shared" si="66"/>
        <v>2096</v>
      </c>
      <c r="M262">
        <f t="shared" si="57"/>
        <v>122025678.90199454</v>
      </c>
      <c r="N262">
        <f t="shared" si="63"/>
        <v>82832613.930947766</v>
      </c>
      <c r="O262">
        <f t="shared" si="67"/>
        <v>66793061.975491196</v>
      </c>
      <c r="P262">
        <f t="shared" ref="P262:P325" si="68">($B262-$B$451)*($B259-$B$451)</f>
        <v>76856444.779500112</v>
      </c>
      <c r="Q262">
        <f t="shared" si="55"/>
        <v>97027396.481059134</v>
      </c>
      <c r="R262">
        <f t="shared" si="56"/>
        <v>88499480.427607015</v>
      </c>
    </row>
    <row r="263" spans="1:18" x14ac:dyDescent="0.2">
      <c r="A263" t="s">
        <v>265</v>
      </c>
      <c r="B263">
        <v>16746</v>
      </c>
      <c r="C263">
        <f t="shared" si="58"/>
        <v>16745</v>
      </c>
      <c r="D263">
        <f t="shared" si="59"/>
        <v>16746</v>
      </c>
      <c r="E263">
        <f t="shared" si="60"/>
        <v>16745</v>
      </c>
      <c r="F263">
        <f t="shared" si="64"/>
        <v>16746</v>
      </c>
      <c r="G263">
        <f t="shared" si="61"/>
        <v>3519</v>
      </c>
      <c r="H263">
        <f t="shared" si="65"/>
        <v>1.2660467226128373</v>
      </c>
      <c r="I263">
        <f t="shared" si="62"/>
        <v>0.26604672261283735</v>
      </c>
      <c r="J263">
        <f t="shared" si="66"/>
        <v>-29</v>
      </c>
      <c r="M263">
        <f t="shared" si="57"/>
        <v>212154471.48774064</v>
      </c>
      <c r="N263">
        <f t="shared" si="63"/>
        <v>160898394.69486758</v>
      </c>
      <c r="O263">
        <f t="shared" si="67"/>
        <v>109219917.72382082</v>
      </c>
      <c r="P263">
        <f t="shared" si="68"/>
        <v>88070777.768364251</v>
      </c>
      <c r="Q263">
        <f t="shared" ref="Q263:Q326" si="69">($B263-$B$451)*($B259-$B$451)</f>
        <v>101339969.57237317</v>
      </c>
      <c r="R263">
        <f t="shared" si="56"/>
        <v>127936615.27393217</v>
      </c>
    </row>
    <row r="264" spans="1:18" x14ac:dyDescent="0.2">
      <c r="A264" t="s">
        <v>266</v>
      </c>
      <c r="B264">
        <v>17568</v>
      </c>
      <c r="C264">
        <f t="shared" si="58"/>
        <v>17567</v>
      </c>
      <c r="D264">
        <f t="shared" si="59"/>
        <v>17568</v>
      </c>
      <c r="E264">
        <f t="shared" si="60"/>
        <v>17567</v>
      </c>
      <c r="F264">
        <f t="shared" si="64"/>
        <v>17568</v>
      </c>
      <c r="G264">
        <f t="shared" si="61"/>
        <v>822</v>
      </c>
      <c r="H264">
        <f t="shared" si="65"/>
        <v>1.0490863489788607</v>
      </c>
      <c r="I264">
        <f t="shared" si="62"/>
        <v>4.9086348978860661E-2</v>
      </c>
      <c r="J264">
        <f t="shared" si="66"/>
        <v>-2697</v>
      </c>
      <c r="M264">
        <f t="shared" si="57"/>
        <v>236775875.93317494</v>
      </c>
      <c r="N264">
        <f t="shared" si="63"/>
        <v>224127331.7104578</v>
      </c>
      <c r="O264">
        <f t="shared" si="67"/>
        <v>169978636.91758475</v>
      </c>
      <c r="P264">
        <f t="shared" si="68"/>
        <v>115383703.94653797</v>
      </c>
      <c r="Q264">
        <f t="shared" si="69"/>
        <v>93041019.991081402</v>
      </c>
      <c r="R264">
        <f t="shared" ref="R264:R327" si="70">($B264-$B$451)*($B259-$B$451)</f>
        <v>107059053.7950903</v>
      </c>
    </row>
    <row r="265" spans="1:18" x14ac:dyDescent="0.2">
      <c r="A265" t="s">
        <v>267</v>
      </c>
      <c r="B265">
        <v>17709</v>
      </c>
      <c r="C265">
        <f t="shared" si="58"/>
        <v>17708</v>
      </c>
      <c r="D265">
        <f t="shared" si="59"/>
        <v>17709</v>
      </c>
      <c r="E265">
        <f t="shared" si="60"/>
        <v>17708</v>
      </c>
      <c r="F265">
        <f t="shared" si="64"/>
        <v>17709</v>
      </c>
      <c r="G265">
        <f t="shared" si="61"/>
        <v>141</v>
      </c>
      <c r="H265">
        <f t="shared" si="65"/>
        <v>1.0080259562841529</v>
      </c>
      <c r="I265">
        <f t="shared" si="62"/>
        <v>8.0259562841529242E-3</v>
      </c>
      <c r="J265">
        <f t="shared" si="66"/>
        <v>-681</v>
      </c>
      <c r="M265">
        <f t="shared" si="57"/>
        <v>241135038.52782974</v>
      </c>
      <c r="N265">
        <f t="shared" si="63"/>
        <v>238945516.73050234</v>
      </c>
      <c r="O265">
        <f t="shared" si="67"/>
        <v>226181070.5077852</v>
      </c>
      <c r="P265">
        <f t="shared" si="68"/>
        <v>171536196.71491215</v>
      </c>
      <c r="Q265">
        <f t="shared" si="69"/>
        <v>116440995.74386537</v>
      </c>
      <c r="R265">
        <f t="shared" si="70"/>
        <v>93893579.788408801</v>
      </c>
    </row>
    <row r="266" spans="1:18" x14ac:dyDescent="0.2">
      <c r="A266" t="s">
        <v>268</v>
      </c>
      <c r="B266">
        <v>15622</v>
      </c>
      <c r="C266">
        <f t="shared" si="58"/>
        <v>15621</v>
      </c>
      <c r="D266">
        <f t="shared" si="59"/>
        <v>15622</v>
      </c>
      <c r="E266">
        <f t="shared" si="60"/>
        <v>15621</v>
      </c>
      <c r="F266">
        <f t="shared" si="64"/>
        <v>15622</v>
      </c>
      <c r="G266">
        <f t="shared" si="61"/>
        <v>-2087</v>
      </c>
      <c r="H266">
        <f t="shared" si="65"/>
        <v>0.8821503190468124</v>
      </c>
      <c r="I266">
        <f t="shared" si="62"/>
        <v>-0.1178496809531876</v>
      </c>
      <c r="J266">
        <f t="shared" si="66"/>
        <v>-2228</v>
      </c>
      <c r="M266">
        <f t="shared" si="57"/>
        <v>180674550.91758475</v>
      </c>
      <c r="N266">
        <f t="shared" si="63"/>
        <v>208727010.22270724</v>
      </c>
      <c r="O266">
        <f t="shared" si="67"/>
        <v>206831755.42537984</v>
      </c>
      <c r="P266">
        <f t="shared" si="68"/>
        <v>195782823.20266271</v>
      </c>
      <c r="Q266">
        <f t="shared" si="69"/>
        <v>148482102.40978965</v>
      </c>
      <c r="R266">
        <f t="shared" si="70"/>
        <v>100791577.43874288</v>
      </c>
    </row>
    <row r="267" spans="1:18" x14ac:dyDescent="0.2">
      <c r="A267" t="s">
        <v>269</v>
      </c>
      <c r="B267">
        <v>12687</v>
      </c>
      <c r="C267">
        <f t="shared" si="58"/>
        <v>12686</v>
      </c>
      <c r="D267">
        <f t="shared" si="59"/>
        <v>12687</v>
      </c>
      <c r="E267">
        <f t="shared" si="60"/>
        <v>12686</v>
      </c>
      <c r="F267">
        <f t="shared" si="64"/>
        <v>12687</v>
      </c>
      <c r="G267">
        <f t="shared" si="61"/>
        <v>-2935</v>
      </c>
      <c r="H267">
        <f t="shared" si="65"/>
        <v>0.81212392779413645</v>
      </c>
      <c r="I267">
        <f t="shared" si="62"/>
        <v>-0.18787607220586355</v>
      </c>
      <c r="J267">
        <f t="shared" si="66"/>
        <v>-848</v>
      </c>
      <c r="M267">
        <f t="shared" si="57"/>
        <v>110387033.64586982</v>
      </c>
      <c r="N267">
        <f t="shared" si="63"/>
        <v>141223679.78172728</v>
      </c>
      <c r="O267">
        <f t="shared" si="67"/>
        <v>163150794.08684978</v>
      </c>
      <c r="P267">
        <f t="shared" si="68"/>
        <v>161669374.28952238</v>
      </c>
      <c r="Q267">
        <f t="shared" si="69"/>
        <v>153033012.06680524</v>
      </c>
      <c r="R267">
        <f t="shared" si="70"/>
        <v>116060556.27393217</v>
      </c>
    </row>
    <row r="268" spans="1:18" x14ac:dyDescent="0.2">
      <c r="A268" t="s">
        <v>270</v>
      </c>
      <c r="B268">
        <v>13571</v>
      </c>
      <c r="C268">
        <f t="shared" si="58"/>
        <v>13570</v>
      </c>
      <c r="D268">
        <f t="shared" si="59"/>
        <v>13571</v>
      </c>
      <c r="E268">
        <f t="shared" si="60"/>
        <v>13570</v>
      </c>
      <c r="F268">
        <f t="shared" si="64"/>
        <v>13571</v>
      </c>
      <c r="G268">
        <f t="shared" si="61"/>
        <v>884</v>
      </c>
      <c r="H268">
        <f t="shared" si="65"/>
        <v>1.0696776227634586</v>
      </c>
      <c r="I268">
        <f t="shared" si="62"/>
        <v>6.9677622763458569E-2</v>
      </c>
      <c r="J268">
        <f t="shared" si="66"/>
        <v>3819</v>
      </c>
      <c r="M268">
        <f t="shared" si="57"/>
        <v>129744022.9910814</v>
      </c>
      <c r="N268">
        <f t="shared" si="63"/>
        <v>119674800.3184756</v>
      </c>
      <c r="O268">
        <f t="shared" si="67"/>
        <v>153105986.45433307</v>
      </c>
      <c r="P268">
        <f t="shared" si="68"/>
        <v>176878008.75945556</v>
      </c>
      <c r="Q268">
        <f t="shared" si="69"/>
        <v>175271944.96212816</v>
      </c>
      <c r="R268">
        <f t="shared" si="70"/>
        <v>165908934.73941103</v>
      </c>
    </row>
    <row r="269" spans="1:18" x14ac:dyDescent="0.2">
      <c r="A269" t="s">
        <v>271</v>
      </c>
      <c r="B269">
        <v>21048</v>
      </c>
      <c r="C269">
        <f t="shared" si="58"/>
        <v>21047</v>
      </c>
      <c r="D269">
        <f t="shared" si="59"/>
        <v>21048</v>
      </c>
      <c r="E269">
        <f t="shared" si="60"/>
        <v>21047</v>
      </c>
      <c r="F269">
        <f t="shared" si="64"/>
        <v>21048</v>
      </c>
      <c r="G269">
        <f t="shared" si="61"/>
        <v>7477</v>
      </c>
      <c r="H269">
        <f t="shared" si="65"/>
        <v>1.5509542406602315</v>
      </c>
      <c r="I269">
        <f t="shared" si="62"/>
        <v>0.55095424066023146</v>
      </c>
      <c r="J269">
        <f t="shared" si="66"/>
        <v>6593</v>
      </c>
      <c r="M269">
        <f t="shared" si="57"/>
        <v>355983438.69486761</v>
      </c>
      <c r="N269">
        <f t="shared" si="63"/>
        <v>214910966.34297448</v>
      </c>
      <c r="O269">
        <f t="shared" si="67"/>
        <v>198232075.6703687</v>
      </c>
      <c r="P269">
        <f t="shared" si="68"/>
        <v>253608256.80622616</v>
      </c>
      <c r="Q269">
        <f t="shared" si="69"/>
        <v>292984778.11134869</v>
      </c>
      <c r="R269">
        <f t="shared" si="70"/>
        <v>290324457.31402129</v>
      </c>
    </row>
    <row r="270" spans="1:18" x14ac:dyDescent="0.2">
      <c r="A270" t="s">
        <v>272</v>
      </c>
      <c r="B270">
        <v>23921</v>
      </c>
      <c r="C270">
        <f t="shared" si="58"/>
        <v>23920</v>
      </c>
      <c r="D270">
        <f t="shared" si="59"/>
        <v>23921</v>
      </c>
      <c r="E270">
        <f t="shared" si="60"/>
        <v>23920</v>
      </c>
      <c r="F270">
        <f t="shared" si="64"/>
        <v>23921</v>
      </c>
      <c r="G270">
        <f t="shared" si="61"/>
        <v>2873</v>
      </c>
      <c r="H270">
        <f t="shared" si="65"/>
        <v>1.1364975294564805</v>
      </c>
      <c r="I270">
        <f t="shared" si="62"/>
        <v>0.13649752945648053</v>
      </c>
      <c r="J270">
        <f t="shared" si="66"/>
        <v>-4604</v>
      </c>
      <c r="M270">
        <f t="shared" si="57"/>
        <v>472650357.06680524</v>
      </c>
      <c r="N270">
        <f t="shared" si="63"/>
        <v>410189833.38083643</v>
      </c>
      <c r="O270">
        <f t="shared" si="67"/>
        <v>247635940.02894333</v>
      </c>
      <c r="P270">
        <f t="shared" si="68"/>
        <v>228417317.35633752</v>
      </c>
      <c r="Q270">
        <f t="shared" si="69"/>
        <v>292225753.49219501</v>
      </c>
      <c r="R270">
        <f t="shared" si="70"/>
        <v>337598225.7973175</v>
      </c>
    </row>
    <row r="271" spans="1:18" x14ac:dyDescent="0.2">
      <c r="A271" t="s">
        <v>273</v>
      </c>
      <c r="B271">
        <v>20056</v>
      </c>
      <c r="C271">
        <f t="shared" si="58"/>
        <v>20055</v>
      </c>
      <c r="D271">
        <f t="shared" si="59"/>
        <v>20056</v>
      </c>
      <c r="E271">
        <f t="shared" si="60"/>
        <v>20055</v>
      </c>
      <c r="F271">
        <f t="shared" si="64"/>
        <v>20056</v>
      </c>
      <c r="G271">
        <f t="shared" si="61"/>
        <v>-3865</v>
      </c>
      <c r="H271">
        <f t="shared" si="65"/>
        <v>0.83842648718699053</v>
      </c>
      <c r="I271">
        <f t="shared" si="62"/>
        <v>-0.16157351281300947</v>
      </c>
      <c r="J271">
        <f t="shared" si="66"/>
        <v>-6738</v>
      </c>
      <c r="M271">
        <f t="shared" si="57"/>
        <v>319534336.2984311</v>
      </c>
      <c r="N271">
        <f t="shared" si="63"/>
        <v>388623234.18261814</v>
      </c>
      <c r="O271">
        <f t="shared" si="67"/>
        <v>337266855.49664932</v>
      </c>
      <c r="P271">
        <f t="shared" si="68"/>
        <v>203611567.14475623</v>
      </c>
      <c r="Q271">
        <f t="shared" si="69"/>
        <v>187809604.47215044</v>
      </c>
      <c r="R271">
        <f t="shared" si="70"/>
        <v>240274265.60800791</v>
      </c>
    </row>
    <row r="272" spans="1:18" x14ac:dyDescent="0.2">
      <c r="A272" t="s">
        <v>274</v>
      </c>
      <c r="B272">
        <v>16915</v>
      </c>
      <c r="C272">
        <f t="shared" si="58"/>
        <v>16914</v>
      </c>
      <c r="D272">
        <f t="shared" si="59"/>
        <v>16915</v>
      </c>
      <c r="E272">
        <f t="shared" si="60"/>
        <v>16914</v>
      </c>
      <c r="F272">
        <f t="shared" si="64"/>
        <v>16915</v>
      </c>
      <c r="G272">
        <f t="shared" si="61"/>
        <v>-3141</v>
      </c>
      <c r="H272">
        <f t="shared" si="65"/>
        <v>0.84338851216593536</v>
      </c>
      <c r="I272">
        <f t="shared" si="62"/>
        <v>-0.15661148783406464</v>
      </c>
      <c r="J272">
        <f t="shared" si="66"/>
        <v>724</v>
      </c>
      <c r="M272">
        <f t="shared" si="57"/>
        <v>217106179.39197227</v>
      </c>
      <c r="N272">
        <f t="shared" si="63"/>
        <v>263387317.34520167</v>
      </c>
      <c r="O272">
        <f t="shared" si="67"/>
        <v>320336250.22938877</v>
      </c>
      <c r="P272">
        <f t="shared" si="68"/>
        <v>278003964.54341996</v>
      </c>
      <c r="Q272">
        <f t="shared" si="69"/>
        <v>167833933.19152683</v>
      </c>
      <c r="R272">
        <f t="shared" si="70"/>
        <v>154808614.51892105</v>
      </c>
    </row>
    <row r="273" spans="1:18" x14ac:dyDescent="0.2">
      <c r="A273" t="s">
        <v>275</v>
      </c>
      <c r="B273">
        <v>11789</v>
      </c>
      <c r="C273">
        <f t="shared" si="58"/>
        <v>11788</v>
      </c>
      <c r="D273">
        <f t="shared" si="59"/>
        <v>11789</v>
      </c>
      <c r="E273">
        <f t="shared" si="60"/>
        <v>11788</v>
      </c>
      <c r="F273">
        <f t="shared" si="64"/>
        <v>11789</v>
      </c>
      <c r="G273">
        <f t="shared" si="61"/>
        <v>-5126</v>
      </c>
      <c r="H273">
        <f t="shared" si="65"/>
        <v>0.69695536506059708</v>
      </c>
      <c r="I273">
        <f t="shared" si="62"/>
        <v>-0.30304463493940292</v>
      </c>
      <c r="J273">
        <f t="shared" si="66"/>
        <v>-1985</v>
      </c>
      <c r="M273">
        <f t="shared" si="57"/>
        <v>92323721.645869821</v>
      </c>
      <c r="N273">
        <f t="shared" si="63"/>
        <v>141577012.51892105</v>
      </c>
      <c r="O273">
        <f t="shared" si="67"/>
        <v>171757384.47215044</v>
      </c>
      <c r="P273">
        <f t="shared" si="68"/>
        <v>208894327.35633752</v>
      </c>
      <c r="Q273">
        <f t="shared" si="69"/>
        <v>181289039.6703687</v>
      </c>
      <c r="R273">
        <f t="shared" si="70"/>
        <v>109446110.3184756</v>
      </c>
    </row>
    <row r="274" spans="1:18" x14ac:dyDescent="0.2">
      <c r="A274" t="s">
        <v>276</v>
      </c>
      <c r="B274">
        <v>6337</v>
      </c>
      <c r="C274">
        <f t="shared" si="58"/>
        <v>6336</v>
      </c>
      <c r="D274">
        <f t="shared" si="59"/>
        <v>6337</v>
      </c>
      <c r="E274">
        <f t="shared" si="60"/>
        <v>6336</v>
      </c>
      <c r="F274">
        <f t="shared" si="64"/>
        <v>6337</v>
      </c>
      <c r="G274">
        <f t="shared" si="61"/>
        <v>-5452</v>
      </c>
      <c r="H274">
        <f t="shared" si="65"/>
        <v>0.53753499024514373</v>
      </c>
      <c r="I274">
        <f t="shared" si="62"/>
        <v>-0.46246500975485627</v>
      </c>
      <c r="J274">
        <f t="shared" si="66"/>
        <v>-326</v>
      </c>
      <c r="M274">
        <f t="shared" si="57"/>
        <v>17276686.652551331</v>
      </c>
      <c r="N274">
        <f t="shared" si="63"/>
        <v>39938052.149210572</v>
      </c>
      <c r="O274">
        <f t="shared" si="67"/>
        <v>61244391.022261798</v>
      </c>
      <c r="P274">
        <f t="shared" si="68"/>
        <v>74300030.975491196</v>
      </c>
      <c r="Q274">
        <f t="shared" si="69"/>
        <v>90364993.859678283</v>
      </c>
      <c r="R274">
        <f t="shared" si="70"/>
        <v>78423302.173709467</v>
      </c>
    </row>
    <row r="275" spans="1:18" x14ac:dyDescent="0.2">
      <c r="A275" t="s">
        <v>277</v>
      </c>
      <c r="B275">
        <v>5186</v>
      </c>
      <c r="C275">
        <f t="shared" si="58"/>
        <v>5185</v>
      </c>
      <c r="D275">
        <f t="shared" si="59"/>
        <v>5186</v>
      </c>
      <c r="E275">
        <f t="shared" si="60"/>
        <v>5185</v>
      </c>
      <c r="F275">
        <f t="shared" si="64"/>
        <v>5186</v>
      </c>
      <c r="G275">
        <f t="shared" si="61"/>
        <v>-1151</v>
      </c>
      <c r="H275">
        <f t="shared" si="65"/>
        <v>0.81836831308189995</v>
      </c>
      <c r="I275">
        <f t="shared" si="62"/>
        <v>-0.18163168691810005</v>
      </c>
      <c r="J275">
        <f t="shared" si="66"/>
        <v>4301</v>
      </c>
      <c r="M275">
        <f t="shared" si="57"/>
        <v>9033170.8195891883</v>
      </c>
      <c r="N275">
        <f t="shared" si="63"/>
        <v>12492528.236070259</v>
      </c>
      <c r="O275">
        <f t="shared" si="67"/>
        <v>28878641.732729498</v>
      </c>
      <c r="P275">
        <f t="shared" si="68"/>
        <v>44284954.605780721</v>
      </c>
      <c r="Q275">
        <f t="shared" si="69"/>
        <v>53725303.559010126</v>
      </c>
      <c r="R275">
        <f t="shared" si="70"/>
        <v>65341651.443197206</v>
      </c>
    </row>
    <row r="276" spans="1:18" x14ac:dyDescent="0.2">
      <c r="A276" t="s">
        <v>278</v>
      </c>
      <c r="B276">
        <v>15672</v>
      </c>
      <c r="C276">
        <f t="shared" si="58"/>
        <v>15671</v>
      </c>
      <c r="D276">
        <f t="shared" si="59"/>
        <v>15672</v>
      </c>
      <c r="E276">
        <f t="shared" si="60"/>
        <v>15671</v>
      </c>
      <c r="F276">
        <f t="shared" si="64"/>
        <v>15672</v>
      </c>
      <c r="G276">
        <f t="shared" si="61"/>
        <v>10486</v>
      </c>
      <c r="H276">
        <f t="shared" si="65"/>
        <v>3.0219822599305823</v>
      </c>
      <c r="I276">
        <f t="shared" si="62"/>
        <v>2.0219822599305823</v>
      </c>
      <c r="J276">
        <f t="shared" si="66"/>
        <v>11637</v>
      </c>
      <c r="M276">
        <f t="shared" si="57"/>
        <v>182021203.25611481</v>
      </c>
      <c r="N276">
        <f t="shared" si="63"/>
        <v>40549089.037851997</v>
      </c>
      <c r="O276">
        <f t="shared" si="67"/>
        <v>56077832.454333067</v>
      </c>
      <c r="P276">
        <f t="shared" si="68"/>
        <v>129633617.95099232</v>
      </c>
      <c r="Q276">
        <f t="shared" si="69"/>
        <v>198791166.82404354</v>
      </c>
      <c r="R276">
        <f t="shared" si="70"/>
        <v>241168041.77727294</v>
      </c>
    </row>
    <row r="277" spans="1:18" x14ac:dyDescent="0.2">
      <c r="A277" t="s">
        <v>279</v>
      </c>
      <c r="B277">
        <v>11128</v>
      </c>
      <c r="C277">
        <f t="shared" si="58"/>
        <v>11127</v>
      </c>
      <c r="D277">
        <f t="shared" si="59"/>
        <v>11128</v>
      </c>
      <c r="E277">
        <f t="shared" si="60"/>
        <v>11127</v>
      </c>
      <c r="F277">
        <f t="shared" si="64"/>
        <v>11128</v>
      </c>
      <c r="G277">
        <f t="shared" si="61"/>
        <v>-4544</v>
      </c>
      <c r="H277">
        <f t="shared" si="65"/>
        <v>0.71005615109749876</v>
      </c>
      <c r="I277">
        <f t="shared" si="62"/>
        <v>-0.28994384890250124</v>
      </c>
      <c r="J277">
        <f t="shared" si="66"/>
        <v>-15030</v>
      </c>
      <c r="M277">
        <f t="shared" si="57"/>
        <v>80058174.730502337</v>
      </c>
      <c r="N277">
        <f t="shared" si="63"/>
        <v>120715720.99330857</v>
      </c>
      <c r="O277">
        <f t="shared" si="67"/>
        <v>26891990.77504576</v>
      </c>
      <c r="P277">
        <f t="shared" si="68"/>
        <v>37190590.19152683</v>
      </c>
      <c r="Q277">
        <f t="shared" si="69"/>
        <v>85972487.688186079</v>
      </c>
      <c r="R277">
        <f t="shared" si="70"/>
        <v>131837492.56123731</v>
      </c>
    </row>
    <row r="278" spans="1:18" x14ac:dyDescent="0.2">
      <c r="A278" t="s">
        <v>280</v>
      </c>
      <c r="B278">
        <v>8703</v>
      </c>
      <c r="C278">
        <f t="shared" si="58"/>
        <v>8702</v>
      </c>
      <c r="D278">
        <f t="shared" si="59"/>
        <v>8703</v>
      </c>
      <c r="E278">
        <f t="shared" si="60"/>
        <v>8702</v>
      </c>
      <c r="F278">
        <f t="shared" si="64"/>
        <v>8703</v>
      </c>
      <c r="G278">
        <f t="shared" si="61"/>
        <v>-2425</v>
      </c>
      <c r="H278">
        <f t="shared" si="65"/>
        <v>0.78208123652048889</v>
      </c>
      <c r="I278">
        <f t="shared" si="62"/>
        <v>-0.21791876347951111</v>
      </c>
      <c r="J278">
        <f t="shared" si="66"/>
        <v>2119</v>
      </c>
      <c r="M278">
        <f t="shared" si="57"/>
        <v>42543311.311794095</v>
      </c>
      <c r="N278">
        <f t="shared" si="63"/>
        <v>58360430.521148212</v>
      </c>
      <c r="O278">
        <f t="shared" si="67"/>
        <v>87998776.783954456</v>
      </c>
      <c r="P278">
        <f t="shared" si="68"/>
        <v>19603596.565691639</v>
      </c>
      <c r="Q278">
        <f t="shared" si="69"/>
        <v>27111020.982172709</v>
      </c>
      <c r="R278">
        <f t="shared" si="70"/>
        <v>62671818.478831954</v>
      </c>
    </row>
    <row r="279" spans="1:18" x14ac:dyDescent="0.2">
      <c r="A279" t="s">
        <v>281</v>
      </c>
      <c r="B279">
        <v>6124</v>
      </c>
      <c r="C279">
        <f t="shared" si="58"/>
        <v>6123</v>
      </c>
      <c r="D279">
        <f t="shared" si="59"/>
        <v>6124</v>
      </c>
      <c r="E279">
        <f t="shared" si="60"/>
        <v>6123</v>
      </c>
      <c r="F279">
        <f t="shared" si="64"/>
        <v>6124</v>
      </c>
      <c r="G279">
        <f t="shared" si="61"/>
        <v>-2579</v>
      </c>
      <c r="H279">
        <f t="shared" si="65"/>
        <v>0.70366540273468914</v>
      </c>
      <c r="I279">
        <f t="shared" si="62"/>
        <v>-0.29633459726531086</v>
      </c>
      <c r="J279">
        <f t="shared" si="66"/>
        <v>-154</v>
      </c>
      <c r="M279">
        <f t="shared" si="57"/>
        <v>15551376.69041324</v>
      </c>
      <c r="N279">
        <f t="shared" si="63"/>
        <v>25721723.501103666</v>
      </c>
      <c r="O279">
        <f t="shared" si="67"/>
        <v>35284767.710457787</v>
      </c>
      <c r="P279">
        <f t="shared" si="68"/>
        <v>53204137.973264024</v>
      </c>
      <c r="Q279">
        <f t="shared" si="69"/>
        <v>11852351.755001213</v>
      </c>
      <c r="R279">
        <f t="shared" si="70"/>
        <v>16391347.171482285</v>
      </c>
    </row>
    <row r="280" spans="1:18" x14ac:dyDescent="0.2">
      <c r="A280" t="s">
        <v>282</v>
      </c>
      <c r="B280">
        <v>6621</v>
      </c>
      <c r="C280">
        <f t="shared" si="58"/>
        <v>6620</v>
      </c>
      <c r="D280">
        <f t="shared" si="59"/>
        <v>6621</v>
      </c>
      <c r="E280">
        <f t="shared" si="60"/>
        <v>6620</v>
      </c>
      <c r="F280">
        <f t="shared" si="64"/>
        <v>6621</v>
      </c>
      <c r="G280">
        <f t="shared" si="61"/>
        <v>497</v>
      </c>
      <c r="H280">
        <f t="shared" si="65"/>
        <v>1.0811561071195297</v>
      </c>
      <c r="I280">
        <f t="shared" si="62"/>
        <v>8.1156107119529697E-2</v>
      </c>
      <c r="J280">
        <f t="shared" si="66"/>
        <v>3076</v>
      </c>
      <c r="M280">
        <f t="shared" si="57"/>
        <v>19718247.93540211</v>
      </c>
      <c r="N280">
        <f t="shared" si="63"/>
        <v>17511307.812907673</v>
      </c>
      <c r="O280">
        <f t="shared" si="67"/>
        <v>28963417.623598099</v>
      </c>
      <c r="P280">
        <f t="shared" si="68"/>
        <v>39731686.832952224</v>
      </c>
      <c r="Q280">
        <f t="shared" si="69"/>
        <v>59909425.09575846</v>
      </c>
      <c r="R280">
        <f t="shared" si="70"/>
        <v>13346096.877495648</v>
      </c>
    </row>
    <row r="281" spans="1:18" x14ac:dyDescent="0.2">
      <c r="A281" t="s">
        <v>283</v>
      </c>
      <c r="B281">
        <v>2393</v>
      </c>
      <c r="C281">
        <f t="shared" si="58"/>
        <v>2392</v>
      </c>
      <c r="D281">
        <f t="shared" si="59"/>
        <v>2393</v>
      </c>
      <c r="E281">
        <f t="shared" si="60"/>
        <v>2392</v>
      </c>
      <c r="F281">
        <f t="shared" si="64"/>
        <v>2393</v>
      </c>
      <c r="G281">
        <f t="shared" si="61"/>
        <v>-4228</v>
      </c>
      <c r="H281">
        <f t="shared" si="65"/>
        <v>0.3614257665005286</v>
      </c>
      <c r="I281">
        <f t="shared" si="62"/>
        <v>-0.6385742334994714</v>
      </c>
      <c r="J281">
        <f t="shared" si="66"/>
        <v>-4725</v>
      </c>
      <c r="M281">
        <f t="shared" si="57"/>
        <v>45166.189299656187</v>
      </c>
      <c r="N281">
        <f t="shared" si="63"/>
        <v>943715.06235088059</v>
      </c>
      <c r="O281">
        <f t="shared" si="67"/>
        <v>838090.93985644844</v>
      </c>
      <c r="P281">
        <f t="shared" si="68"/>
        <v>1386188.7505468715</v>
      </c>
      <c r="Q281">
        <f t="shared" si="69"/>
        <v>1901557.9599009913</v>
      </c>
      <c r="R281">
        <f t="shared" si="70"/>
        <v>2867264.2227072264</v>
      </c>
    </row>
    <row r="282" spans="1:18" x14ac:dyDescent="0.2">
      <c r="A282" t="s">
        <v>284</v>
      </c>
      <c r="B282">
        <v>4293</v>
      </c>
      <c r="C282">
        <f t="shared" si="58"/>
        <v>4292</v>
      </c>
      <c r="D282">
        <f t="shared" si="59"/>
        <v>4293</v>
      </c>
      <c r="E282">
        <f t="shared" si="60"/>
        <v>4292</v>
      </c>
      <c r="F282">
        <f t="shared" si="64"/>
        <v>4293</v>
      </c>
      <c r="G282">
        <f t="shared" si="61"/>
        <v>1900</v>
      </c>
      <c r="H282">
        <f t="shared" si="65"/>
        <v>1.7939824488090264</v>
      </c>
      <c r="I282">
        <f t="shared" si="62"/>
        <v>0.79398244880902635</v>
      </c>
      <c r="J282">
        <f t="shared" si="66"/>
        <v>6128</v>
      </c>
      <c r="M282">
        <f t="shared" si="57"/>
        <v>4462755.0534421941</v>
      </c>
      <c r="N282">
        <f t="shared" si="63"/>
        <v>448960.62137092539</v>
      </c>
      <c r="O282">
        <f t="shared" si="67"/>
        <v>9380709.4944221508</v>
      </c>
      <c r="P282">
        <f t="shared" si="68"/>
        <v>8330785.3719277177</v>
      </c>
      <c r="Q282">
        <f t="shared" si="69"/>
        <v>13778983.182618141</v>
      </c>
      <c r="R282">
        <f t="shared" si="70"/>
        <v>18901852.391972262</v>
      </c>
    </row>
    <row r="283" spans="1:18" x14ac:dyDescent="0.2">
      <c r="A283" t="s">
        <v>285</v>
      </c>
      <c r="B283">
        <v>7916</v>
      </c>
      <c r="C283">
        <f t="shared" si="58"/>
        <v>7915</v>
      </c>
      <c r="D283">
        <f t="shared" si="59"/>
        <v>7916</v>
      </c>
      <c r="E283">
        <f t="shared" si="60"/>
        <v>7915</v>
      </c>
      <c r="F283">
        <f t="shared" si="64"/>
        <v>7916</v>
      </c>
      <c r="G283">
        <f t="shared" si="61"/>
        <v>3623</v>
      </c>
      <c r="H283">
        <f t="shared" si="65"/>
        <v>1.8439319822967621</v>
      </c>
      <c r="I283">
        <f t="shared" si="62"/>
        <v>0.84393198229676214</v>
      </c>
      <c r="J283">
        <f t="shared" si="66"/>
        <v>1723</v>
      </c>
      <c r="M283">
        <f t="shared" si="57"/>
        <v>32896228.503330842</v>
      </c>
      <c r="N283">
        <f t="shared" si="63"/>
        <v>12116427.278386516</v>
      </c>
      <c r="O283">
        <f t="shared" si="67"/>
        <v>1218932.8463152456</v>
      </c>
      <c r="P283">
        <f t="shared" si="68"/>
        <v>25468725.719366476</v>
      </c>
      <c r="Q283">
        <f t="shared" si="69"/>
        <v>22618170.596872039</v>
      </c>
      <c r="R283">
        <f t="shared" si="70"/>
        <v>37410085.407562464</v>
      </c>
    </row>
    <row r="284" spans="1:18" x14ac:dyDescent="0.2">
      <c r="A284" t="s">
        <v>286</v>
      </c>
      <c r="B284">
        <v>5002</v>
      </c>
      <c r="C284">
        <f t="shared" si="58"/>
        <v>5001</v>
      </c>
      <c r="D284">
        <f t="shared" si="59"/>
        <v>5002</v>
      </c>
      <c r="E284">
        <f t="shared" si="60"/>
        <v>5001</v>
      </c>
      <c r="F284">
        <f t="shared" si="64"/>
        <v>5002</v>
      </c>
      <c r="G284">
        <f t="shared" si="61"/>
        <v>-2914</v>
      </c>
      <c r="H284">
        <f t="shared" si="65"/>
        <v>0.63188479029813038</v>
      </c>
      <c r="I284">
        <f t="shared" si="62"/>
        <v>-0.36811520970186962</v>
      </c>
      <c r="J284">
        <f t="shared" si="66"/>
        <v>-6537</v>
      </c>
      <c r="M284">
        <f t="shared" si="57"/>
        <v>7960994.2137985416</v>
      </c>
      <c r="N284">
        <f t="shared" si="63"/>
        <v>16182913.35856469</v>
      </c>
      <c r="O284">
        <f t="shared" si="67"/>
        <v>5960534.1336203683</v>
      </c>
      <c r="P284">
        <f t="shared" si="68"/>
        <v>599639.70154909894</v>
      </c>
      <c r="Q284">
        <f t="shared" si="69"/>
        <v>12529040.574600324</v>
      </c>
      <c r="R284">
        <f t="shared" si="70"/>
        <v>11126743.452105891</v>
      </c>
    </row>
    <row r="285" spans="1:18" x14ac:dyDescent="0.2">
      <c r="A285" t="s">
        <v>287</v>
      </c>
      <c r="B285">
        <v>4619</v>
      </c>
      <c r="C285">
        <f t="shared" si="58"/>
        <v>4618</v>
      </c>
      <c r="D285">
        <f t="shared" si="59"/>
        <v>4619</v>
      </c>
      <c r="E285">
        <f t="shared" si="60"/>
        <v>4618</v>
      </c>
      <c r="F285">
        <f t="shared" si="64"/>
        <v>4619</v>
      </c>
      <c r="G285">
        <f t="shared" si="61"/>
        <v>-383</v>
      </c>
      <c r="H285">
        <f t="shared" si="65"/>
        <v>0.92343062774890039</v>
      </c>
      <c r="I285">
        <f t="shared" si="62"/>
        <v>-7.656937225109961E-2</v>
      </c>
      <c r="J285">
        <f t="shared" si="66"/>
        <v>2531</v>
      </c>
      <c r="M285">
        <f t="shared" si="57"/>
        <v>5946396.3006582297</v>
      </c>
      <c r="N285">
        <f t="shared" si="63"/>
        <v>6880350.7572283857</v>
      </c>
      <c r="O285">
        <f t="shared" si="67"/>
        <v>13986207.901994534</v>
      </c>
      <c r="P285">
        <f t="shared" si="68"/>
        <v>5151437.6770502124</v>
      </c>
      <c r="Q285">
        <f t="shared" si="69"/>
        <v>518243.24497894314</v>
      </c>
      <c r="R285">
        <f t="shared" si="70"/>
        <v>10828320.118030168</v>
      </c>
    </row>
    <row r="286" spans="1:18" x14ac:dyDescent="0.2">
      <c r="A286" t="s">
        <v>288</v>
      </c>
      <c r="B286">
        <v>6268</v>
      </c>
      <c r="C286">
        <f t="shared" si="58"/>
        <v>6267</v>
      </c>
      <c r="D286">
        <f t="shared" si="59"/>
        <v>6268</v>
      </c>
      <c r="E286">
        <f t="shared" si="60"/>
        <v>6267</v>
      </c>
      <c r="F286">
        <f t="shared" si="64"/>
        <v>6268</v>
      </c>
      <c r="G286">
        <f t="shared" si="61"/>
        <v>1649</v>
      </c>
      <c r="H286">
        <f t="shared" si="65"/>
        <v>1.3570036804503138</v>
      </c>
      <c r="I286">
        <f t="shared" si="62"/>
        <v>0.35700368045031383</v>
      </c>
      <c r="J286">
        <f t="shared" si="66"/>
        <v>2032</v>
      </c>
      <c r="M286">
        <f t="shared" si="57"/>
        <v>16707847.425379833</v>
      </c>
      <c r="N286">
        <f t="shared" si="63"/>
        <v>9967521.3630190324</v>
      </c>
      <c r="O286">
        <f t="shared" si="67"/>
        <v>11533042.819589188</v>
      </c>
      <c r="P286">
        <f t="shared" si="68"/>
        <v>23444085.964355335</v>
      </c>
      <c r="Q286">
        <f t="shared" si="69"/>
        <v>8634988.7394110132</v>
      </c>
      <c r="R286">
        <f t="shared" si="70"/>
        <v>868694.30733974464</v>
      </c>
    </row>
    <row r="287" spans="1:18" x14ac:dyDescent="0.2">
      <c r="A287" t="s">
        <v>289</v>
      </c>
      <c r="B287">
        <v>4659</v>
      </c>
      <c r="C287">
        <f t="shared" si="58"/>
        <v>4658</v>
      </c>
      <c r="D287">
        <f t="shared" si="59"/>
        <v>4659</v>
      </c>
      <c r="E287">
        <f t="shared" si="60"/>
        <v>4658</v>
      </c>
      <c r="F287">
        <f t="shared" si="64"/>
        <v>4659</v>
      </c>
      <c r="G287">
        <f t="shared" si="61"/>
        <v>-1609</v>
      </c>
      <c r="H287">
        <f t="shared" si="65"/>
        <v>0.74329929802169747</v>
      </c>
      <c r="I287">
        <f t="shared" si="62"/>
        <v>-0.25670070197830253</v>
      </c>
      <c r="J287">
        <f t="shared" si="66"/>
        <v>-3258</v>
      </c>
      <c r="M287">
        <f t="shared" si="57"/>
        <v>6143078.1714822836</v>
      </c>
      <c r="N287">
        <f t="shared" si="63"/>
        <v>10131022.298431057</v>
      </c>
      <c r="O287">
        <f t="shared" si="67"/>
        <v>6043937.2360702567</v>
      </c>
      <c r="P287">
        <f t="shared" si="68"/>
        <v>6993211.6926404126</v>
      </c>
      <c r="Q287">
        <f t="shared" si="69"/>
        <v>14215628.837406561</v>
      </c>
      <c r="R287">
        <f t="shared" si="70"/>
        <v>5235938.6124622393</v>
      </c>
    </row>
    <row r="288" spans="1:18" x14ac:dyDescent="0.2">
      <c r="A288" t="s">
        <v>290</v>
      </c>
      <c r="B288">
        <v>1932</v>
      </c>
      <c r="C288">
        <f t="shared" si="58"/>
        <v>1931</v>
      </c>
      <c r="D288">
        <f t="shared" si="59"/>
        <v>1932</v>
      </c>
      <c r="E288">
        <f t="shared" si="60"/>
        <v>1931</v>
      </c>
      <c r="F288">
        <f t="shared" si="64"/>
        <v>1932</v>
      </c>
      <c r="G288">
        <f t="shared" si="61"/>
        <v>-2727</v>
      </c>
      <c r="H288">
        <f t="shared" si="65"/>
        <v>0.41468126207340633</v>
      </c>
      <c r="I288">
        <f t="shared" si="62"/>
        <v>-0.58531873792659361</v>
      </c>
      <c r="J288">
        <f t="shared" si="66"/>
        <v>-1118</v>
      </c>
      <c r="M288">
        <f t="shared" si="57"/>
        <v>61740.62805244029</v>
      </c>
      <c r="N288">
        <f t="shared" si="63"/>
        <v>-615855.10023263807</v>
      </c>
      <c r="O288">
        <f t="shared" si="67"/>
        <v>-1015653.9732838633</v>
      </c>
      <c r="P288">
        <f t="shared" si="68"/>
        <v>-605916.03564466478</v>
      </c>
      <c r="Q288">
        <f t="shared" si="69"/>
        <v>-701082.57907450898</v>
      </c>
      <c r="R288">
        <f t="shared" si="70"/>
        <v>-1425143.4343083624</v>
      </c>
    </row>
    <row r="289" spans="1:18" x14ac:dyDescent="0.2">
      <c r="A289" t="s">
        <v>291</v>
      </c>
      <c r="B289">
        <v>2734</v>
      </c>
      <c r="C289">
        <f t="shared" si="58"/>
        <v>2733</v>
      </c>
      <c r="D289">
        <f t="shared" si="59"/>
        <v>2734</v>
      </c>
      <c r="E289">
        <f t="shared" si="60"/>
        <v>2733</v>
      </c>
      <c r="F289">
        <f t="shared" si="64"/>
        <v>2734</v>
      </c>
      <c r="G289">
        <f t="shared" si="61"/>
        <v>802</v>
      </c>
      <c r="H289">
        <f t="shared" si="65"/>
        <v>1.4151138716356109</v>
      </c>
      <c r="I289">
        <f t="shared" si="62"/>
        <v>0.41511387163561086</v>
      </c>
      <c r="J289">
        <f t="shared" si="66"/>
        <v>3529</v>
      </c>
      <c r="M289">
        <f t="shared" si="57"/>
        <v>306388.13807471178</v>
      </c>
      <c r="N289">
        <f t="shared" si="63"/>
        <v>-137537.61693642396</v>
      </c>
      <c r="O289">
        <f t="shared" si="67"/>
        <v>1371920.6547784978</v>
      </c>
      <c r="P289">
        <f t="shared" si="68"/>
        <v>2262539.7817272726</v>
      </c>
      <c r="Q289">
        <f t="shared" si="69"/>
        <v>1349779.7193664708</v>
      </c>
      <c r="R289">
        <f t="shared" si="70"/>
        <v>1561779.1759366267</v>
      </c>
    </row>
    <row r="290" spans="1:18" x14ac:dyDescent="0.2">
      <c r="A290" t="s">
        <v>292</v>
      </c>
      <c r="B290">
        <v>5182</v>
      </c>
      <c r="C290">
        <f t="shared" si="58"/>
        <v>5181</v>
      </c>
      <c r="D290">
        <f t="shared" si="59"/>
        <v>5182</v>
      </c>
      <c r="E290">
        <f t="shared" si="60"/>
        <v>5181</v>
      </c>
      <c r="F290">
        <f t="shared" si="64"/>
        <v>5182</v>
      </c>
      <c r="G290">
        <f t="shared" si="61"/>
        <v>2448</v>
      </c>
      <c r="H290">
        <f t="shared" si="65"/>
        <v>1.8953913679590344</v>
      </c>
      <c r="I290">
        <f t="shared" si="62"/>
        <v>0.8953913679590344</v>
      </c>
      <c r="J290">
        <f t="shared" si="66"/>
        <v>1646</v>
      </c>
      <c r="M290">
        <f t="shared" si="57"/>
        <v>9009142.6325067822</v>
      </c>
      <c r="N290">
        <f t="shared" si="63"/>
        <v>1661413.385290747</v>
      </c>
      <c r="O290">
        <f t="shared" si="67"/>
        <v>-745808.36972038867</v>
      </c>
      <c r="P290">
        <f t="shared" si="68"/>
        <v>7439345.9019945329</v>
      </c>
      <c r="Q290">
        <f t="shared" si="69"/>
        <v>12268797.028943308</v>
      </c>
      <c r="R290">
        <f t="shared" si="70"/>
        <v>7319284.966582506</v>
      </c>
    </row>
    <row r="291" spans="1:18" x14ac:dyDescent="0.2">
      <c r="A291" t="s">
        <v>293</v>
      </c>
      <c r="B291">
        <v>4477</v>
      </c>
      <c r="C291">
        <f t="shared" si="58"/>
        <v>4476</v>
      </c>
      <c r="D291">
        <f t="shared" si="59"/>
        <v>4477</v>
      </c>
      <c r="E291">
        <f t="shared" si="60"/>
        <v>4476</v>
      </c>
      <c r="F291">
        <f t="shared" si="64"/>
        <v>4477</v>
      </c>
      <c r="G291">
        <f t="shared" si="61"/>
        <v>-705</v>
      </c>
      <c r="H291">
        <f t="shared" si="65"/>
        <v>0.86395214203010418</v>
      </c>
      <c r="I291">
        <f t="shared" si="62"/>
        <v>-0.13604785796989582</v>
      </c>
      <c r="J291">
        <f t="shared" si="66"/>
        <v>-3153</v>
      </c>
      <c r="M291">
        <f t="shared" si="57"/>
        <v>5274019.6592328399</v>
      </c>
      <c r="N291">
        <f t="shared" si="63"/>
        <v>6893068.6458698111</v>
      </c>
      <c r="O291">
        <f t="shared" si="67"/>
        <v>1271179.3986537762</v>
      </c>
      <c r="P291">
        <f t="shared" si="68"/>
        <v>-570632.35635735968</v>
      </c>
      <c r="Q291">
        <f t="shared" si="69"/>
        <v>5691986.9153575618</v>
      </c>
      <c r="R291">
        <f t="shared" si="70"/>
        <v>9387093.0423063375</v>
      </c>
    </row>
    <row r="292" spans="1:18" x14ac:dyDescent="0.2">
      <c r="A292" t="s">
        <v>294</v>
      </c>
      <c r="B292">
        <v>3416</v>
      </c>
      <c r="C292">
        <f t="shared" si="58"/>
        <v>3415</v>
      </c>
      <c r="D292">
        <f t="shared" si="59"/>
        <v>3416</v>
      </c>
      <c r="E292">
        <f t="shared" si="60"/>
        <v>3415</v>
      </c>
      <c r="F292">
        <f t="shared" si="64"/>
        <v>3416</v>
      </c>
      <c r="G292">
        <f t="shared" si="61"/>
        <v>-1061</v>
      </c>
      <c r="H292">
        <f t="shared" si="65"/>
        <v>0.76301094482912668</v>
      </c>
      <c r="I292">
        <f t="shared" si="62"/>
        <v>-0.23698905517087332</v>
      </c>
      <c r="J292">
        <f t="shared" si="66"/>
        <v>-356</v>
      </c>
      <c r="M292">
        <f t="shared" si="57"/>
        <v>1526518.0356248228</v>
      </c>
      <c r="N292">
        <f t="shared" si="63"/>
        <v>2837408.3474288317</v>
      </c>
      <c r="O292">
        <f t="shared" si="67"/>
        <v>3708452.3340658024</v>
      </c>
      <c r="P292">
        <f t="shared" si="68"/>
        <v>683891.08684976737</v>
      </c>
      <c r="Q292">
        <f t="shared" si="69"/>
        <v>-306998.6681613684</v>
      </c>
      <c r="R292">
        <f t="shared" si="70"/>
        <v>3062273.6035535531</v>
      </c>
    </row>
    <row r="293" spans="1:18" x14ac:dyDescent="0.2">
      <c r="A293" t="s">
        <v>295</v>
      </c>
      <c r="B293">
        <v>3224</v>
      </c>
      <c r="C293">
        <f t="shared" si="58"/>
        <v>3223</v>
      </c>
      <c r="D293">
        <f t="shared" si="59"/>
        <v>3224</v>
      </c>
      <c r="E293">
        <f t="shared" si="60"/>
        <v>3223</v>
      </c>
      <c r="F293">
        <f t="shared" si="64"/>
        <v>3224</v>
      </c>
      <c r="G293">
        <f t="shared" si="61"/>
        <v>-192</v>
      </c>
      <c r="H293">
        <f t="shared" si="65"/>
        <v>0.94379391100702581</v>
      </c>
      <c r="I293">
        <f t="shared" si="62"/>
        <v>-5.620608899297419E-2</v>
      </c>
      <c r="J293">
        <f t="shared" si="66"/>
        <v>869</v>
      </c>
      <c r="M293">
        <f t="shared" si="57"/>
        <v>1088941.0556693664</v>
      </c>
      <c r="N293">
        <f t="shared" si="63"/>
        <v>1289297.5456470947</v>
      </c>
      <c r="O293">
        <f t="shared" si="67"/>
        <v>2396475.8574511036</v>
      </c>
      <c r="P293">
        <f t="shared" si="68"/>
        <v>3132159.8440880743</v>
      </c>
      <c r="Q293">
        <f t="shared" si="69"/>
        <v>577614.59687203902</v>
      </c>
      <c r="R293">
        <f t="shared" si="70"/>
        <v>-259291.15813909666</v>
      </c>
    </row>
    <row r="294" spans="1:18" x14ac:dyDescent="0.2">
      <c r="A294" t="s">
        <v>296</v>
      </c>
      <c r="B294">
        <v>1875</v>
      </c>
      <c r="C294">
        <f t="shared" si="58"/>
        <v>1874</v>
      </c>
      <c r="D294">
        <f t="shared" si="59"/>
        <v>1875</v>
      </c>
      <c r="E294">
        <f t="shared" si="60"/>
        <v>1874</v>
      </c>
      <c r="F294">
        <f t="shared" si="64"/>
        <v>1875</v>
      </c>
      <c r="G294">
        <f t="shared" si="61"/>
        <v>-1349</v>
      </c>
      <c r="H294">
        <f t="shared" si="65"/>
        <v>0.58157568238213397</v>
      </c>
      <c r="I294">
        <f t="shared" si="62"/>
        <v>-0.41842431761786603</v>
      </c>
      <c r="J294">
        <f t="shared" si="66"/>
        <v>-1157</v>
      </c>
      <c r="M294">
        <f t="shared" si="57"/>
        <v>93315.962128164145</v>
      </c>
      <c r="N294">
        <f t="shared" si="63"/>
        <v>-318771.99110123474</v>
      </c>
      <c r="O294">
        <f t="shared" si="67"/>
        <v>-377423.50112350646</v>
      </c>
      <c r="P294">
        <f t="shared" si="68"/>
        <v>-701534.18931949779</v>
      </c>
      <c r="Q294">
        <f t="shared" si="69"/>
        <v>-916895.20268252678</v>
      </c>
      <c r="R294">
        <f t="shared" si="70"/>
        <v>-169088.44989856204</v>
      </c>
    </row>
    <row r="295" spans="1:18" x14ac:dyDescent="0.2">
      <c r="A295" t="s">
        <v>297</v>
      </c>
      <c r="B295">
        <v>1123</v>
      </c>
      <c r="C295">
        <f t="shared" si="58"/>
        <v>1122</v>
      </c>
      <c r="D295">
        <f t="shared" si="59"/>
        <v>1123</v>
      </c>
      <c r="E295">
        <f t="shared" si="60"/>
        <v>1122</v>
      </c>
      <c r="F295">
        <f t="shared" si="64"/>
        <v>1123</v>
      </c>
      <c r="G295">
        <f t="shared" si="61"/>
        <v>-752</v>
      </c>
      <c r="H295">
        <f t="shared" si="65"/>
        <v>0.59893333333333332</v>
      </c>
      <c r="I295">
        <f t="shared" si="62"/>
        <v>-0.40106666666666668</v>
      </c>
      <c r="J295">
        <f t="shared" si="66"/>
        <v>597</v>
      </c>
      <c r="M295">
        <f t="shared" si="57"/>
        <v>1118256.7906359595</v>
      </c>
      <c r="N295">
        <f t="shared" si="63"/>
        <v>323034.3763820618</v>
      </c>
      <c r="O295">
        <f t="shared" si="67"/>
        <v>-1103501.576847337</v>
      </c>
      <c r="P295">
        <f t="shared" si="68"/>
        <v>-1306537.0868696088</v>
      </c>
      <c r="Q295">
        <f t="shared" si="69"/>
        <v>-2428519.7750655999</v>
      </c>
      <c r="R295">
        <f t="shared" si="70"/>
        <v>-3174040.7884286293</v>
      </c>
    </row>
    <row r="296" spans="1:18" x14ac:dyDescent="0.2">
      <c r="A296" t="s">
        <v>298</v>
      </c>
      <c r="B296">
        <v>1901</v>
      </c>
      <c r="C296">
        <f t="shared" si="58"/>
        <v>1900</v>
      </c>
      <c r="D296">
        <f t="shared" si="59"/>
        <v>1901</v>
      </c>
      <c r="E296">
        <f t="shared" si="60"/>
        <v>1900</v>
      </c>
      <c r="F296">
        <f t="shared" si="64"/>
        <v>1901</v>
      </c>
      <c r="G296">
        <f t="shared" si="61"/>
        <v>778</v>
      </c>
      <c r="H296">
        <f t="shared" si="65"/>
        <v>1.692787177203918</v>
      </c>
      <c r="I296">
        <f t="shared" si="62"/>
        <v>0.69278717720391803</v>
      </c>
      <c r="J296">
        <f t="shared" si="66"/>
        <v>1530</v>
      </c>
      <c r="M296">
        <f t="shared" si="57"/>
        <v>78107.178163798875</v>
      </c>
      <c r="N296">
        <f t="shared" si="63"/>
        <v>295539.98439987918</v>
      </c>
      <c r="O296">
        <f t="shared" si="67"/>
        <v>85373.570145981503</v>
      </c>
      <c r="P296">
        <f t="shared" si="68"/>
        <v>-291640.38308341737</v>
      </c>
      <c r="Q296">
        <f t="shared" si="69"/>
        <v>-345299.89310568909</v>
      </c>
      <c r="R296">
        <f t="shared" si="70"/>
        <v>-641824.58130168042</v>
      </c>
    </row>
    <row r="297" spans="1:18" x14ac:dyDescent="0.2">
      <c r="A297" t="s">
        <v>299</v>
      </c>
      <c r="B297">
        <v>3164</v>
      </c>
      <c r="C297">
        <f t="shared" si="58"/>
        <v>3163</v>
      </c>
      <c r="D297">
        <f t="shared" si="59"/>
        <v>3164</v>
      </c>
      <c r="E297">
        <f t="shared" si="60"/>
        <v>3163</v>
      </c>
      <c r="F297">
        <f t="shared" si="64"/>
        <v>3164</v>
      </c>
      <c r="G297">
        <f t="shared" si="61"/>
        <v>1263</v>
      </c>
      <c r="H297">
        <f t="shared" si="65"/>
        <v>1.6643871646501842</v>
      </c>
      <c r="I297">
        <f t="shared" si="62"/>
        <v>0.66438716465018421</v>
      </c>
      <c r="J297">
        <f t="shared" si="66"/>
        <v>485</v>
      </c>
      <c r="M297">
        <f t="shared" si="57"/>
        <v>967318.24943328626</v>
      </c>
      <c r="N297">
        <f t="shared" si="63"/>
        <v>-274871.78620145743</v>
      </c>
      <c r="O297">
        <f t="shared" si="67"/>
        <v>-1040052.9799653771</v>
      </c>
      <c r="P297">
        <f t="shared" si="68"/>
        <v>-300443.39421927481</v>
      </c>
      <c r="Q297">
        <f t="shared" si="69"/>
        <v>1026329.6525513263</v>
      </c>
      <c r="R297">
        <f t="shared" si="70"/>
        <v>1215166.1425290545</v>
      </c>
    </row>
    <row r="298" spans="1:18" x14ac:dyDescent="0.2">
      <c r="A298" t="s">
        <v>300</v>
      </c>
      <c r="B298">
        <v>2565</v>
      </c>
      <c r="C298">
        <f t="shared" si="58"/>
        <v>2564</v>
      </c>
      <c r="D298">
        <f t="shared" si="59"/>
        <v>2565</v>
      </c>
      <c r="E298">
        <f t="shared" si="60"/>
        <v>2564</v>
      </c>
      <c r="F298">
        <f t="shared" si="64"/>
        <v>2565</v>
      </c>
      <c r="G298">
        <f t="shared" si="61"/>
        <v>-599</v>
      </c>
      <c r="H298">
        <f t="shared" si="65"/>
        <v>0.81068268015170675</v>
      </c>
      <c r="I298">
        <f t="shared" si="62"/>
        <v>-0.18931731984829325</v>
      </c>
      <c r="J298">
        <f t="shared" si="66"/>
        <v>-1862</v>
      </c>
      <c r="M298">
        <f t="shared" si="57"/>
        <v>147858.23384308597</v>
      </c>
      <c r="N298">
        <f t="shared" si="63"/>
        <v>378187.7416381861</v>
      </c>
      <c r="O298">
        <f t="shared" si="67"/>
        <v>-107465.29399655758</v>
      </c>
      <c r="P298">
        <f t="shared" si="68"/>
        <v>-406624.48776047729</v>
      </c>
      <c r="Q298">
        <f t="shared" si="69"/>
        <v>-117462.90201437494</v>
      </c>
      <c r="R298">
        <f t="shared" si="70"/>
        <v>401259.14475622616</v>
      </c>
    </row>
    <row r="299" spans="1:18" x14ac:dyDescent="0.2">
      <c r="A299" t="s">
        <v>301</v>
      </c>
      <c r="B299">
        <v>3297</v>
      </c>
      <c r="C299">
        <f t="shared" si="58"/>
        <v>3296</v>
      </c>
      <c r="D299">
        <f t="shared" si="59"/>
        <v>3297</v>
      </c>
      <c r="E299">
        <f t="shared" si="60"/>
        <v>3296</v>
      </c>
      <c r="F299">
        <f t="shared" si="64"/>
        <v>3297</v>
      </c>
      <c r="G299">
        <f t="shared" si="61"/>
        <v>732</v>
      </c>
      <c r="H299">
        <f t="shared" si="65"/>
        <v>1.2853801169590644</v>
      </c>
      <c r="I299">
        <f t="shared" si="62"/>
        <v>0.2853801169590644</v>
      </c>
      <c r="J299">
        <f t="shared" si="66"/>
        <v>1331</v>
      </c>
      <c r="M299">
        <f t="shared" si="57"/>
        <v>1246624.4699232639</v>
      </c>
      <c r="N299">
        <f t="shared" si="63"/>
        <v>429329.35188317497</v>
      </c>
      <c r="O299">
        <f t="shared" si="67"/>
        <v>1098126.8596782752</v>
      </c>
      <c r="P299">
        <f t="shared" si="68"/>
        <v>-312042.17595646862</v>
      </c>
      <c r="Q299">
        <f t="shared" si="69"/>
        <v>-1180697.3697203882</v>
      </c>
      <c r="R299">
        <f t="shared" si="70"/>
        <v>-341071.78397428599</v>
      </c>
    </row>
    <row r="300" spans="1:18" x14ac:dyDescent="0.2">
      <c r="A300" t="s">
        <v>302</v>
      </c>
      <c r="B300">
        <v>3619</v>
      </c>
      <c r="C300">
        <f t="shared" si="58"/>
        <v>3618</v>
      </c>
      <c r="D300">
        <f t="shared" si="59"/>
        <v>3619</v>
      </c>
      <c r="E300">
        <f t="shared" si="60"/>
        <v>3618</v>
      </c>
      <c r="F300">
        <f t="shared" si="64"/>
        <v>3619</v>
      </c>
      <c r="G300">
        <f t="shared" si="61"/>
        <v>322</v>
      </c>
      <c r="H300">
        <f t="shared" si="65"/>
        <v>1.0976645435244161</v>
      </c>
      <c r="I300">
        <f t="shared" si="62"/>
        <v>9.7664543524416114E-2</v>
      </c>
      <c r="J300">
        <f t="shared" si="66"/>
        <v>-410</v>
      </c>
      <c r="M300">
        <f t="shared" si="57"/>
        <v>2069349.5300568941</v>
      </c>
      <c r="N300">
        <f t="shared" si="63"/>
        <v>1606144.9999900791</v>
      </c>
      <c r="O300">
        <f t="shared" si="67"/>
        <v>553145.88194999006</v>
      </c>
      <c r="P300">
        <f t="shared" si="68"/>
        <v>1414821.3897450902</v>
      </c>
      <c r="Q300">
        <f t="shared" si="69"/>
        <v>-402033.64588965353</v>
      </c>
      <c r="R300">
        <f t="shared" si="70"/>
        <v>-1521204.8396535732</v>
      </c>
    </row>
    <row r="301" spans="1:18" x14ac:dyDescent="0.2">
      <c r="A301" t="s">
        <v>303</v>
      </c>
      <c r="B301">
        <v>2151</v>
      </c>
      <c r="C301">
        <f t="shared" si="58"/>
        <v>2150</v>
      </c>
      <c r="D301">
        <f t="shared" si="59"/>
        <v>2151</v>
      </c>
      <c r="E301">
        <f t="shared" si="60"/>
        <v>2150</v>
      </c>
      <c r="F301">
        <f t="shared" si="64"/>
        <v>2151</v>
      </c>
      <c r="G301">
        <f t="shared" si="61"/>
        <v>-1468</v>
      </c>
      <c r="H301">
        <f t="shared" si="65"/>
        <v>0.59436308372478586</v>
      </c>
      <c r="I301">
        <f t="shared" si="62"/>
        <v>-0.40563691627521414</v>
      </c>
      <c r="J301">
        <f t="shared" si="66"/>
        <v>-1790</v>
      </c>
      <c r="M301">
        <f t="shared" si="57"/>
        <v>868.87081413287558</v>
      </c>
      <c r="N301">
        <f t="shared" si="63"/>
        <v>-42402.799564486508</v>
      </c>
      <c r="O301">
        <f t="shared" si="67"/>
        <v>-32911.329631301604</v>
      </c>
      <c r="P301">
        <f t="shared" si="68"/>
        <v>-11334.447671390573</v>
      </c>
      <c r="Q301">
        <f t="shared" si="69"/>
        <v>-28990.939876290446</v>
      </c>
      <c r="R301">
        <f t="shared" si="70"/>
        <v>8238.024488965877</v>
      </c>
    </row>
    <row r="302" spans="1:18" x14ac:dyDescent="0.2">
      <c r="A302" t="s">
        <v>304</v>
      </c>
      <c r="B302">
        <v>746</v>
      </c>
      <c r="C302">
        <f t="shared" si="58"/>
        <v>745</v>
      </c>
      <c r="D302">
        <f t="shared" si="59"/>
        <v>746</v>
      </c>
      <c r="E302">
        <f t="shared" si="60"/>
        <v>745</v>
      </c>
      <c r="F302">
        <f t="shared" si="64"/>
        <v>746</v>
      </c>
      <c r="G302">
        <f t="shared" si="61"/>
        <v>-1405</v>
      </c>
      <c r="H302">
        <f t="shared" si="65"/>
        <v>0.34681543468154347</v>
      </c>
      <c r="I302">
        <f t="shared" si="62"/>
        <v>-0.65318456531845648</v>
      </c>
      <c r="J302">
        <f t="shared" si="66"/>
        <v>63</v>
      </c>
      <c r="M302">
        <f t="shared" si="57"/>
        <v>2057723.1581192559</v>
      </c>
      <c r="N302">
        <f t="shared" si="63"/>
        <v>42283.514466694338</v>
      </c>
      <c r="O302">
        <f t="shared" si="67"/>
        <v>-2063528.155911925</v>
      </c>
      <c r="P302">
        <f t="shared" si="68"/>
        <v>-1601626.6859787402</v>
      </c>
      <c r="Q302">
        <f t="shared" si="69"/>
        <v>-551589.80401882913</v>
      </c>
      <c r="R302">
        <f t="shared" si="70"/>
        <v>-1410841.2962237289</v>
      </c>
    </row>
    <row r="303" spans="1:18" x14ac:dyDescent="0.2">
      <c r="A303" t="s">
        <v>305</v>
      </c>
      <c r="B303">
        <v>1867</v>
      </c>
      <c r="C303">
        <f t="shared" si="58"/>
        <v>1866</v>
      </c>
      <c r="D303">
        <f t="shared" si="59"/>
        <v>1867</v>
      </c>
      <c r="E303">
        <f t="shared" si="60"/>
        <v>1866</v>
      </c>
      <c r="F303">
        <f t="shared" si="64"/>
        <v>1867</v>
      </c>
      <c r="G303">
        <f t="shared" si="61"/>
        <v>1121</v>
      </c>
      <c r="H303">
        <f t="shared" si="65"/>
        <v>2.5026809651474529</v>
      </c>
      <c r="I303">
        <f t="shared" si="62"/>
        <v>1.5026809651474529</v>
      </c>
      <c r="J303">
        <f t="shared" si="66"/>
        <v>2526</v>
      </c>
      <c r="M303">
        <f t="shared" si="57"/>
        <v>98267.58796335345</v>
      </c>
      <c r="N303">
        <f t="shared" si="63"/>
        <v>449674.87304130464</v>
      </c>
      <c r="O303">
        <f t="shared" si="67"/>
        <v>9240.2293887431642</v>
      </c>
      <c r="P303">
        <f t="shared" si="68"/>
        <v>-450943.44098987622</v>
      </c>
      <c r="Q303">
        <f t="shared" si="69"/>
        <v>-350003.97105669131</v>
      </c>
      <c r="R303">
        <f t="shared" si="70"/>
        <v>-120539.08909678028</v>
      </c>
    </row>
    <row r="304" spans="1:18" x14ac:dyDescent="0.2">
      <c r="A304" t="s">
        <v>306</v>
      </c>
      <c r="B304">
        <v>3040</v>
      </c>
      <c r="C304">
        <f t="shared" si="58"/>
        <v>3039</v>
      </c>
      <c r="D304">
        <f t="shared" si="59"/>
        <v>3040</v>
      </c>
      <c r="E304">
        <f t="shared" si="60"/>
        <v>3039</v>
      </c>
      <c r="F304">
        <f t="shared" si="64"/>
        <v>3040</v>
      </c>
      <c r="G304">
        <f t="shared" si="61"/>
        <v>1173</v>
      </c>
      <c r="H304">
        <f t="shared" si="65"/>
        <v>1.628280664167113</v>
      </c>
      <c r="I304">
        <f t="shared" si="62"/>
        <v>0.62828066416711303</v>
      </c>
      <c r="J304">
        <f t="shared" si="66"/>
        <v>52</v>
      </c>
      <c r="M304">
        <f t="shared" si="57"/>
        <v>738780.44987872057</v>
      </c>
      <c r="N304">
        <f t="shared" si="63"/>
        <v>-269440.48107896297</v>
      </c>
      <c r="O304">
        <f t="shared" si="67"/>
        <v>-1232966.1960010119</v>
      </c>
      <c r="P304">
        <f t="shared" si="68"/>
        <v>-25335.839653573275</v>
      </c>
      <c r="Q304">
        <f t="shared" si="69"/>
        <v>1236444.4899678074</v>
      </c>
      <c r="R304">
        <f t="shared" si="70"/>
        <v>959677.95990099222</v>
      </c>
    </row>
    <row r="305" spans="1:18" x14ac:dyDescent="0.2">
      <c r="A305" t="s">
        <v>307</v>
      </c>
      <c r="B305">
        <v>2605</v>
      </c>
      <c r="C305">
        <f t="shared" si="58"/>
        <v>2604</v>
      </c>
      <c r="D305">
        <f t="shared" si="59"/>
        <v>2605</v>
      </c>
      <c r="E305">
        <f t="shared" si="60"/>
        <v>2604</v>
      </c>
      <c r="F305">
        <f t="shared" si="64"/>
        <v>2605</v>
      </c>
      <c r="G305">
        <f t="shared" si="61"/>
        <v>-435</v>
      </c>
      <c r="H305">
        <f t="shared" si="65"/>
        <v>0.85690789473684215</v>
      </c>
      <c r="I305">
        <f t="shared" si="62"/>
        <v>-0.14309210526315785</v>
      </c>
      <c r="J305">
        <f t="shared" si="66"/>
        <v>-1608</v>
      </c>
      <c r="M305">
        <f t="shared" si="57"/>
        <v>180220.10466713941</v>
      </c>
      <c r="N305">
        <f t="shared" si="63"/>
        <v>364887.77727293002</v>
      </c>
      <c r="O305">
        <f t="shared" si="67"/>
        <v>-133078.15368475358</v>
      </c>
      <c r="P305">
        <f t="shared" si="68"/>
        <v>-608968.86860680243</v>
      </c>
      <c r="Q305">
        <f t="shared" si="69"/>
        <v>-12513.512259363853</v>
      </c>
      <c r="R305">
        <f t="shared" si="70"/>
        <v>610686.81736201677</v>
      </c>
    </row>
    <row r="306" spans="1:18" x14ac:dyDescent="0.2">
      <c r="A306" t="s">
        <v>308</v>
      </c>
      <c r="B306">
        <v>2582</v>
      </c>
      <c r="C306">
        <f t="shared" si="58"/>
        <v>2581</v>
      </c>
      <c r="D306">
        <f t="shared" si="59"/>
        <v>2582</v>
      </c>
      <c r="E306">
        <f t="shared" si="60"/>
        <v>2581</v>
      </c>
      <c r="F306">
        <f t="shared" si="64"/>
        <v>2582</v>
      </c>
      <c r="G306">
        <f t="shared" si="61"/>
        <v>-23</v>
      </c>
      <c r="H306">
        <f t="shared" si="65"/>
        <v>0.99117082533589251</v>
      </c>
      <c r="I306">
        <f t="shared" si="62"/>
        <v>-8.8291746641074864E-3</v>
      </c>
      <c r="J306">
        <f t="shared" si="66"/>
        <v>412</v>
      </c>
      <c r="M306">
        <f t="shared" si="57"/>
        <v>161221.02894330869</v>
      </c>
      <c r="N306">
        <f t="shared" si="63"/>
        <v>170456.06680522405</v>
      </c>
      <c r="O306">
        <f t="shared" si="67"/>
        <v>345118.73941101466</v>
      </c>
      <c r="P306">
        <f t="shared" si="68"/>
        <v>-125868.19154666892</v>
      </c>
      <c r="Q306">
        <f t="shared" si="69"/>
        <v>-575975.90646871773</v>
      </c>
      <c r="R306">
        <f t="shared" si="70"/>
        <v>-11835.550121279219</v>
      </c>
    </row>
    <row r="307" spans="1:18" x14ac:dyDescent="0.2">
      <c r="A307" t="s">
        <v>309</v>
      </c>
      <c r="B307">
        <v>2503</v>
      </c>
      <c r="C307">
        <f t="shared" si="58"/>
        <v>2502</v>
      </c>
      <c r="D307">
        <f t="shared" si="59"/>
        <v>2503</v>
      </c>
      <c r="E307">
        <f t="shared" si="60"/>
        <v>2502</v>
      </c>
      <c r="F307">
        <f t="shared" si="64"/>
        <v>2503</v>
      </c>
      <c r="G307">
        <f t="shared" si="61"/>
        <v>-79</v>
      </c>
      <c r="H307">
        <f t="shared" si="65"/>
        <v>0.96940356312935705</v>
      </c>
      <c r="I307">
        <f t="shared" si="62"/>
        <v>-3.0596436870642951E-2</v>
      </c>
      <c r="J307">
        <f t="shared" si="66"/>
        <v>-56</v>
      </c>
      <c r="M307">
        <f t="shared" si="57"/>
        <v>104021.33406580315</v>
      </c>
      <c r="N307">
        <f t="shared" si="63"/>
        <v>129500.68150455592</v>
      </c>
      <c r="O307">
        <f t="shared" si="67"/>
        <v>136918.71936647128</v>
      </c>
      <c r="P307">
        <f t="shared" si="68"/>
        <v>277216.39197226183</v>
      </c>
      <c r="Q307">
        <f t="shared" si="69"/>
        <v>-101103.53898542171</v>
      </c>
      <c r="R307">
        <f t="shared" si="70"/>
        <v>-462652.2539074705</v>
      </c>
    </row>
    <row r="308" spans="1:18" x14ac:dyDescent="0.2">
      <c r="A308" t="s">
        <v>310</v>
      </c>
      <c r="B308">
        <v>1814</v>
      </c>
      <c r="C308">
        <f t="shared" si="58"/>
        <v>1813</v>
      </c>
      <c r="D308">
        <f t="shared" si="59"/>
        <v>1814</v>
      </c>
      <c r="E308">
        <f t="shared" si="60"/>
        <v>1813</v>
      </c>
      <c r="F308">
        <f t="shared" si="64"/>
        <v>1814</v>
      </c>
      <c r="G308">
        <f t="shared" si="61"/>
        <v>-689</v>
      </c>
      <c r="H308">
        <f t="shared" si="65"/>
        <v>0.72473032361166601</v>
      </c>
      <c r="I308">
        <f t="shared" si="62"/>
        <v>-0.27526967638833399</v>
      </c>
      <c r="J308">
        <f t="shared" si="66"/>
        <v>-610</v>
      </c>
      <c r="M308">
        <f t="shared" si="57"/>
        <v>134305.10912148264</v>
      </c>
      <c r="N308">
        <f t="shared" si="63"/>
        <v>-118197.2784063571</v>
      </c>
      <c r="O308">
        <f t="shared" si="67"/>
        <v>-147148.93096760433</v>
      </c>
      <c r="P308">
        <f t="shared" si="68"/>
        <v>-155577.89310568897</v>
      </c>
      <c r="Q308">
        <f t="shared" si="69"/>
        <v>-314995.22049989837</v>
      </c>
      <c r="R308">
        <f t="shared" si="70"/>
        <v>114881.84854241805</v>
      </c>
    </row>
    <row r="309" spans="1:18" x14ac:dyDescent="0.2">
      <c r="A309" t="s">
        <v>311</v>
      </c>
      <c r="B309">
        <v>859</v>
      </c>
      <c r="C309">
        <f t="shared" si="58"/>
        <v>858</v>
      </c>
      <c r="D309">
        <f t="shared" si="59"/>
        <v>859</v>
      </c>
      <c r="E309">
        <f t="shared" si="60"/>
        <v>858</v>
      </c>
      <c r="F309">
        <f t="shared" si="64"/>
        <v>859</v>
      </c>
      <c r="G309">
        <f t="shared" si="61"/>
        <v>-955</v>
      </c>
      <c r="H309">
        <f t="shared" si="65"/>
        <v>0.47353914002205072</v>
      </c>
      <c r="I309">
        <f t="shared" si="62"/>
        <v>-0.52646085997794922</v>
      </c>
      <c r="J309">
        <f t="shared" si="66"/>
        <v>-266</v>
      </c>
      <c r="M309">
        <f t="shared" si="57"/>
        <v>1746300.4431972068</v>
      </c>
      <c r="N309">
        <f t="shared" si="63"/>
        <v>484290.27615934471</v>
      </c>
      <c r="O309">
        <f t="shared" si="67"/>
        <v>-426207.11136849504</v>
      </c>
      <c r="P309">
        <f t="shared" si="68"/>
        <v>-530603.76392974227</v>
      </c>
      <c r="Q309">
        <f t="shared" si="69"/>
        <v>-560997.72606782685</v>
      </c>
      <c r="R309">
        <f t="shared" si="70"/>
        <v>-1135840.0534620364</v>
      </c>
    </row>
    <row r="310" spans="1:18" x14ac:dyDescent="0.2">
      <c r="A310" t="s">
        <v>312</v>
      </c>
      <c r="B310">
        <v>1957</v>
      </c>
      <c r="C310">
        <f t="shared" si="58"/>
        <v>1956</v>
      </c>
      <c r="D310">
        <f t="shared" si="59"/>
        <v>1957</v>
      </c>
      <c r="E310">
        <f t="shared" si="60"/>
        <v>1956</v>
      </c>
      <c r="F310">
        <f t="shared" si="64"/>
        <v>1957</v>
      </c>
      <c r="G310">
        <f t="shared" si="61"/>
        <v>1098</v>
      </c>
      <c r="H310">
        <f t="shared" si="65"/>
        <v>2.278230500582072</v>
      </c>
      <c r="I310">
        <f t="shared" si="62"/>
        <v>1.278230500582072</v>
      </c>
      <c r="J310">
        <f t="shared" si="66"/>
        <v>2053</v>
      </c>
      <c r="M310">
        <f t="shared" si="57"/>
        <v>49941.797317473691</v>
      </c>
      <c r="N310">
        <f t="shared" si="63"/>
        <v>295319.12025734026</v>
      </c>
      <c r="O310">
        <f t="shared" si="67"/>
        <v>81898.953219478164</v>
      </c>
      <c r="P310">
        <f t="shared" si="68"/>
        <v>-72076.434308361582</v>
      </c>
      <c r="Q310">
        <f t="shared" si="69"/>
        <v>-89731.086869608815</v>
      </c>
      <c r="R310">
        <f t="shared" si="70"/>
        <v>-94871.049007693451</v>
      </c>
    </row>
    <row r="311" spans="1:18" x14ac:dyDescent="0.2">
      <c r="A311" t="s">
        <v>313</v>
      </c>
      <c r="B311">
        <v>3071</v>
      </c>
      <c r="C311">
        <f t="shared" si="58"/>
        <v>3070</v>
      </c>
      <c r="D311">
        <f t="shared" si="59"/>
        <v>3071</v>
      </c>
      <c r="E311">
        <f t="shared" si="60"/>
        <v>3070</v>
      </c>
      <c r="F311">
        <f t="shared" si="64"/>
        <v>3071</v>
      </c>
      <c r="G311">
        <f t="shared" si="61"/>
        <v>1114</v>
      </c>
      <c r="H311">
        <f t="shared" si="65"/>
        <v>1.569238630556975</v>
      </c>
      <c r="I311">
        <f t="shared" si="62"/>
        <v>0.56923863055697499</v>
      </c>
      <c r="J311">
        <f t="shared" si="66"/>
        <v>16</v>
      </c>
      <c r="M311">
        <f t="shared" si="57"/>
        <v>793031.89976736205</v>
      </c>
      <c r="N311">
        <f t="shared" si="63"/>
        <v>-199011.15145758216</v>
      </c>
      <c r="O311">
        <f t="shared" si="67"/>
        <v>-1176805.8285177157</v>
      </c>
      <c r="P311">
        <f t="shared" si="68"/>
        <v>-326355.99555557768</v>
      </c>
      <c r="Q311">
        <f t="shared" si="69"/>
        <v>287214.61691658257</v>
      </c>
      <c r="R311">
        <f t="shared" si="70"/>
        <v>357565.96435533534</v>
      </c>
    </row>
    <row r="312" spans="1:18" x14ac:dyDescent="0.2">
      <c r="A312" t="s">
        <v>314</v>
      </c>
      <c r="B312">
        <v>2754</v>
      </c>
      <c r="C312">
        <f t="shared" si="58"/>
        <v>2753</v>
      </c>
      <c r="D312">
        <f t="shared" si="59"/>
        <v>2754</v>
      </c>
      <c r="E312">
        <f t="shared" si="60"/>
        <v>2753</v>
      </c>
      <c r="F312">
        <f t="shared" si="64"/>
        <v>2754</v>
      </c>
      <c r="G312">
        <f t="shared" si="61"/>
        <v>-317</v>
      </c>
      <c r="H312">
        <f t="shared" si="65"/>
        <v>0.89677629436665585</v>
      </c>
      <c r="I312">
        <f t="shared" si="62"/>
        <v>-0.10322370563334415</v>
      </c>
      <c r="J312">
        <f t="shared" si="66"/>
        <v>-1431</v>
      </c>
      <c r="M312">
        <f t="shared" si="57"/>
        <v>328929.07348673849</v>
      </c>
      <c r="N312">
        <f t="shared" si="63"/>
        <v>510735.98662705021</v>
      </c>
      <c r="O312">
        <f t="shared" si="67"/>
        <v>-128169.06459789391</v>
      </c>
      <c r="P312">
        <f t="shared" si="68"/>
        <v>-757897.7416580274</v>
      </c>
      <c r="Q312">
        <f t="shared" si="69"/>
        <v>-210182.90869588943</v>
      </c>
      <c r="R312">
        <f t="shared" si="70"/>
        <v>184974.70377627082</v>
      </c>
    </row>
    <row r="313" spans="1:18" x14ac:dyDescent="0.2">
      <c r="A313" t="s">
        <v>315</v>
      </c>
      <c r="B313">
        <v>0</v>
      </c>
      <c r="C313">
        <f t="shared" si="58"/>
        <v>-1</v>
      </c>
      <c r="D313">
        <f t="shared" si="59"/>
        <v>0</v>
      </c>
      <c r="E313">
        <f t="shared" si="60"/>
        <v>-1</v>
      </c>
      <c r="F313">
        <f t="shared" si="64"/>
        <v>0</v>
      </c>
      <c r="G313">
        <f t="shared" si="61"/>
        <v>-2754</v>
      </c>
      <c r="H313">
        <f t="shared" si="65"/>
        <v>1</v>
      </c>
      <c r="I313">
        <f t="shared" si="62"/>
        <v>0</v>
      </c>
      <c r="J313">
        <f t="shared" si="66"/>
        <v>-2437</v>
      </c>
      <c r="M313">
        <f t="shared" si="57"/>
        <v>4754478.2672506589</v>
      </c>
      <c r="N313">
        <f t="shared" si="63"/>
        <v>-1250554.3296313011</v>
      </c>
      <c r="O313">
        <f t="shared" si="67"/>
        <v>-1941765.4164909895</v>
      </c>
      <c r="P313">
        <f t="shared" si="68"/>
        <v>487285.53228406643</v>
      </c>
      <c r="Q313">
        <f t="shared" si="69"/>
        <v>2881448.8552239328</v>
      </c>
      <c r="R313">
        <f t="shared" si="70"/>
        <v>799093.68818607088</v>
      </c>
    </row>
    <row r="314" spans="1:18" x14ac:dyDescent="0.2">
      <c r="A314" t="s">
        <v>316</v>
      </c>
      <c r="B314">
        <v>2762</v>
      </c>
      <c r="C314">
        <f t="shared" si="58"/>
        <v>2761</v>
      </c>
      <c r="D314">
        <f t="shared" si="59"/>
        <v>2762</v>
      </c>
      <c r="E314">
        <f t="shared" si="60"/>
        <v>2761</v>
      </c>
      <c r="F314">
        <f t="shared" si="64"/>
        <v>2762</v>
      </c>
      <c r="G314">
        <f t="shared" si="61"/>
        <v>2762</v>
      </c>
      <c r="H314">
        <f t="shared" si="65"/>
        <v>1</v>
      </c>
      <c r="I314">
        <f t="shared" si="62"/>
        <v>0</v>
      </c>
      <c r="J314">
        <f t="shared" si="66"/>
        <v>5516</v>
      </c>
      <c r="M314">
        <f t="shared" si="57"/>
        <v>338169.44765154918</v>
      </c>
      <c r="N314">
        <f t="shared" si="63"/>
        <v>-1267998.1425488959</v>
      </c>
      <c r="O314">
        <f t="shared" si="67"/>
        <v>333517.26056914381</v>
      </c>
      <c r="P314">
        <f t="shared" si="68"/>
        <v>517860.17370945559</v>
      </c>
      <c r="Q314">
        <f t="shared" si="69"/>
        <v>-129956.87751548857</v>
      </c>
      <c r="R314">
        <f t="shared" si="70"/>
        <v>-768469.55457562208</v>
      </c>
    </row>
    <row r="315" spans="1:18" x14ac:dyDescent="0.2">
      <c r="A315" t="s">
        <v>317</v>
      </c>
      <c r="B315">
        <v>4978</v>
      </c>
      <c r="C315">
        <f t="shared" si="58"/>
        <v>4977</v>
      </c>
      <c r="D315">
        <f t="shared" si="59"/>
        <v>4978</v>
      </c>
      <c r="E315">
        <f t="shared" si="60"/>
        <v>4977</v>
      </c>
      <c r="F315">
        <f t="shared" si="64"/>
        <v>4978</v>
      </c>
      <c r="G315">
        <f t="shared" si="61"/>
        <v>2216</v>
      </c>
      <c r="H315">
        <f t="shared" si="65"/>
        <v>1.8023171614771905</v>
      </c>
      <c r="I315">
        <f t="shared" si="62"/>
        <v>0.80231716147719045</v>
      </c>
      <c r="J315">
        <f t="shared" si="66"/>
        <v>-546</v>
      </c>
      <c r="M315">
        <f t="shared" si="57"/>
        <v>7826137.0913041094</v>
      </c>
      <c r="N315">
        <f t="shared" si="63"/>
        <v>1626825.2694778293</v>
      </c>
      <c r="O315">
        <f t="shared" si="67"/>
        <v>-6099934.3207226153</v>
      </c>
      <c r="P315">
        <f t="shared" si="68"/>
        <v>1604445.0823954241</v>
      </c>
      <c r="Q315">
        <f t="shared" si="69"/>
        <v>2491259.995535736</v>
      </c>
      <c r="R315">
        <f t="shared" si="70"/>
        <v>-625181.05568920833</v>
      </c>
    </row>
    <row r="316" spans="1:18" x14ac:dyDescent="0.2">
      <c r="A316" t="s">
        <v>318</v>
      </c>
      <c r="B316">
        <v>1074</v>
      </c>
      <c r="C316">
        <f t="shared" si="58"/>
        <v>1073</v>
      </c>
      <c r="D316">
        <f t="shared" si="59"/>
        <v>1074</v>
      </c>
      <c r="E316">
        <f t="shared" si="60"/>
        <v>1073</v>
      </c>
      <c r="F316">
        <f t="shared" si="64"/>
        <v>1074</v>
      </c>
      <c r="G316">
        <f t="shared" si="61"/>
        <v>-3904</v>
      </c>
      <c r="H316">
        <f t="shared" si="65"/>
        <v>0.21574929690638811</v>
      </c>
      <c r="I316">
        <f t="shared" si="62"/>
        <v>-0.78425070309361189</v>
      </c>
      <c r="J316">
        <f t="shared" si="66"/>
        <v>-6120</v>
      </c>
      <c r="M316">
        <f t="shared" si="57"/>
        <v>1224290.4988764941</v>
      </c>
      <c r="N316">
        <f t="shared" si="63"/>
        <v>-3095394.2049096981</v>
      </c>
      <c r="O316">
        <f t="shared" si="67"/>
        <v>-643442.02673597843</v>
      </c>
      <c r="P316">
        <f t="shared" si="68"/>
        <v>2412646.3830635766</v>
      </c>
      <c r="Q316">
        <f t="shared" si="69"/>
        <v>-634590.21381838375</v>
      </c>
      <c r="R316">
        <f t="shared" si="70"/>
        <v>-985343.30067807203</v>
      </c>
    </row>
    <row r="317" spans="1:18" x14ac:dyDescent="0.2">
      <c r="A317" t="s">
        <v>319</v>
      </c>
      <c r="B317">
        <v>2211</v>
      </c>
      <c r="C317">
        <f t="shared" si="58"/>
        <v>2210</v>
      </c>
      <c r="D317">
        <f t="shared" si="59"/>
        <v>2211</v>
      </c>
      <c r="E317">
        <f t="shared" si="60"/>
        <v>2210</v>
      </c>
      <c r="F317">
        <f t="shared" si="64"/>
        <v>2211</v>
      </c>
      <c r="G317">
        <f t="shared" si="61"/>
        <v>1137</v>
      </c>
      <c r="H317">
        <f t="shared" si="65"/>
        <v>2.058659217877095</v>
      </c>
      <c r="I317">
        <f t="shared" si="62"/>
        <v>1.058659217877095</v>
      </c>
      <c r="J317">
        <f t="shared" si="66"/>
        <v>5041</v>
      </c>
      <c r="M317">
        <f t="shared" si="57"/>
        <v>931.67705021303516</v>
      </c>
      <c r="N317">
        <f t="shared" si="63"/>
        <v>-33773.412036646478</v>
      </c>
      <c r="O317">
        <f t="shared" si="67"/>
        <v>85389.884177161381</v>
      </c>
      <c r="P317">
        <f t="shared" si="68"/>
        <v>17750.0623508811</v>
      </c>
      <c r="Q317">
        <f t="shared" si="69"/>
        <v>-66555.527849563907</v>
      </c>
      <c r="R317">
        <f t="shared" si="70"/>
        <v>17505.875268475756</v>
      </c>
    </row>
    <row r="318" spans="1:18" x14ac:dyDescent="0.2">
      <c r="A318" t="s">
        <v>320</v>
      </c>
      <c r="B318">
        <v>3636</v>
      </c>
      <c r="C318">
        <f t="shared" si="58"/>
        <v>3635</v>
      </c>
      <c r="D318">
        <f t="shared" si="59"/>
        <v>3636</v>
      </c>
      <c r="E318">
        <f t="shared" si="60"/>
        <v>3635</v>
      </c>
      <c r="F318">
        <f t="shared" si="64"/>
        <v>3636</v>
      </c>
      <c r="G318">
        <f t="shared" si="61"/>
        <v>1425</v>
      </c>
      <c r="H318">
        <f t="shared" si="65"/>
        <v>1.644504748982361</v>
      </c>
      <c r="I318">
        <f t="shared" si="62"/>
        <v>0.64450474898236099</v>
      </c>
      <c r="J318">
        <f t="shared" si="66"/>
        <v>288</v>
      </c>
      <c r="M318">
        <f t="shared" si="57"/>
        <v>2118548.3251571166</v>
      </c>
      <c r="N318">
        <f t="shared" si="63"/>
        <v>44427.50110366493</v>
      </c>
      <c r="O318">
        <f t="shared" si="67"/>
        <v>-1610502.5879831945</v>
      </c>
      <c r="P318">
        <f t="shared" si="68"/>
        <v>4071860.7082306133</v>
      </c>
      <c r="Q318">
        <f t="shared" si="69"/>
        <v>846420.88640433305</v>
      </c>
      <c r="R318">
        <f t="shared" si="70"/>
        <v>-3173734.703796112</v>
      </c>
    </row>
    <row r="319" spans="1:18" x14ac:dyDescent="0.2">
      <c r="A319" t="s">
        <v>321</v>
      </c>
      <c r="B319">
        <v>3146</v>
      </c>
      <c r="C319">
        <f t="shared" si="58"/>
        <v>3145</v>
      </c>
      <c r="D319">
        <f t="shared" si="59"/>
        <v>3146</v>
      </c>
      <c r="E319">
        <f t="shared" si="60"/>
        <v>3145</v>
      </c>
      <c r="F319">
        <f t="shared" si="64"/>
        <v>3146</v>
      </c>
      <c r="G319">
        <f t="shared" si="61"/>
        <v>-490</v>
      </c>
      <c r="H319">
        <f t="shared" si="65"/>
        <v>0.86523652365236525</v>
      </c>
      <c r="I319">
        <f t="shared" si="62"/>
        <v>-0.13476347634763475</v>
      </c>
      <c r="J319">
        <f t="shared" si="66"/>
        <v>-1915</v>
      </c>
      <c r="M319">
        <f t="shared" si="57"/>
        <v>932235.40756246215</v>
      </c>
      <c r="N319">
        <f t="shared" si="63"/>
        <v>1405341.8663597896</v>
      </c>
      <c r="O319">
        <f t="shared" si="67"/>
        <v>29471.042306337611</v>
      </c>
      <c r="P319">
        <f t="shared" si="68"/>
        <v>-1068329.046780522</v>
      </c>
      <c r="Q319">
        <f t="shared" si="69"/>
        <v>2701074.249433286</v>
      </c>
      <c r="R319">
        <f t="shared" si="70"/>
        <v>561474.42760700569</v>
      </c>
    </row>
    <row r="320" spans="1:18" x14ac:dyDescent="0.2">
      <c r="A320" t="s">
        <v>322</v>
      </c>
      <c r="B320">
        <v>2835</v>
      </c>
      <c r="C320">
        <f t="shared" si="58"/>
        <v>2834</v>
      </c>
      <c r="D320">
        <f t="shared" si="59"/>
        <v>2835</v>
      </c>
      <c r="E320">
        <f t="shared" si="60"/>
        <v>2834</v>
      </c>
      <c r="F320">
        <f t="shared" si="64"/>
        <v>2835</v>
      </c>
      <c r="G320">
        <f t="shared" si="61"/>
        <v>-311</v>
      </c>
      <c r="H320">
        <f t="shared" si="65"/>
        <v>0.90114431023521935</v>
      </c>
      <c r="I320">
        <f t="shared" si="62"/>
        <v>-9.8855689764780652E-2</v>
      </c>
      <c r="J320">
        <f t="shared" si="66"/>
        <v>179</v>
      </c>
      <c r="M320">
        <f t="shared" si="57"/>
        <v>428400.86190544668</v>
      </c>
      <c r="N320">
        <f t="shared" si="63"/>
        <v>631957.63473395444</v>
      </c>
      <c r="O320">
        <f t="shared" si="67"/>
        <v>952674.0935312818</v>
      </c>
      <c r="P320">
        <f t="shared" si="68"/>
        <v>19978.269477829865</v>
      </c>
      <c r="Q320">
        <f t="shared" si="69"/>
        <v>-724214.81960902968</v>
      </c>
      <c r="R320">
        <f t="shared" si="70"/>
        <v>1831044.4766047783</v>
      </c>
    </row>
    <row r="321" spans="1:18" x14ac:dyDescent="0.2">
      <c r="A321" t="s">
        <v>323</v>
      </c>
      <c r="B321">
        <v>2721</v>
      </c>
      <c r="C321">
        <f t="shared" si="58"/>
        <v>2720</v>
      </c>
      <c r="D321">
        <f t="shared" si="59"/>
        <v>2721</v>
      </c>
      <c r="E321">
        <f t="shared" si="60"/>
        <v>2720</v>
      </c>
      <c r="F321">
        <f t="shared" si="64"/>
        <v>2721</v>
      </c>
      <c r="G321">
        <f t="shared" si="61"/>
        <v>-114</v>
      </c>
      <c r="H321">
        <f t="shared" si="65"/>
        <v>0.95978835978835975</v>
      </c>
      <c r="I321">
        <f t="shared" si="62"/>
        <v>-4.0211640211640254E-2</v>
      </c>
      <c r="J321">
        <f t="shared" si="66"/>
        <v>197</v>
      </c>
      <c r="M321">
        <f t="shared" si="57"/>
        <v>292165.53005689441</v>
      </c>
      <c r="N321">
        <f t="shared" si="63"/>
        <v>353785.19598117052</v>
      </c>
      <c r="O321">
        <f t="shared" si="67"/>
        <v>521887.96880967828</v>
      </c>
      <c r="P321">
        <f t="shared" si="68"/>
        <v>786744.42760700558</v>
      </c>
      <c r="Q321">
        <f t="shared" si="69"/>
        <v>16498.603553553712</v>
      </c>
      <c r="R321">
        <f t="shared" si="70"/>
        <v>-598076.48553330579</v>
      </c>
    </row>
    <row r="322" spans="1:18" x14ac:dyDescent="0.2">
      <c r="A322" t="s">
        <v>324</v>
      </c>
      <c r="B322">
        <v>2170</v>
      </c>
      <c r="C322">
        <f t="shared" si="58"/>
        <v>2169</v>
      </c>
      <c r="D322">
        <f t="shared" si="59"/>
        <v>2170</v>
      </c>
      <c r="E322">
        <f t="shared" si="60"/>
        <v>2169</v>
      </c>
      <c r="F322">
        <f t="shared" si="64"/>
        <v>2170</v>
      </c>
      <c r="G322">
        <f t="shared" si="61"/>
        <v>-551</v>
      </c>
      <c r="H322">
        <f t="shared" si="65"/>
        <v>0.79750091877986029</v>
      </c>
      <c r="I322">
        <f t="shared" si="62"/>
        <v>-0.20249908122013971</v>
      </c>
      <c r="J322">
        <f t="shared" si="66"/>
        <v>-437</v>
      </c>
      <c r="M322">
        <f t="shared" si="57"/>
        <v>109.7594555582594</v>
      </c>
      <c r="N322">
        <f t="shared" si="63"/>
        <v>-5662.8552437736744</v>
      </c>
      <c r="O322">
        <f t="shared" si="67"/>
        <v>-6857.1893194975228</v>
      </c>
      <c r="P322">
        <f t="shared" si="68"/>
        <v>-10115.416490989775</v>
      </c>
      <c r="Q322">
        <f t="shared" si="69"/>
        <v>-15248.957693662458</v>
      </c>
      <c r="R322">
        <f t="shared" si="70"/>
        <v>-319.78174711435275</v>
      </c>
    </row>
    <row r="323" spans="1:18" x14ac:dyDescent="0.2">
      <c r="A323" t="s">
        <v>325</v>
      </c>
      <c r="B323">
        <v>981</v>
      </c>
      <c r="C323">
        <f t="shared" si="58"/>
        <v>980</v>
      </c>
      <c r="D323">
        <f t="shared" si="59"/>
        <v>981</v>
      </c>
      <c r="E323">
        <f t="shared" si="60"/>
        <v>980</v>
      </c>
      <c r="F323">
        <f t="shared" si="64"/>
        <v>981</v>
      </c>
      <c r="G323">
        <f t="shared" si="61"/>
        <v>-1189</v>
      </c>
      <c r="H323">
        <f t="shared" si="65"/>
        <v>0.45207373271889401</v>
      </c>
      <c r="I323">
        <f t="shared" si="62"/>
        <v>-0.54792626728110605</v>
      </c>
      <c r="J323">
        <f t="shared" si="66"/>
        <v>-638</v>
      </c>
      <c r="M323">
        <f t="shared" ref="M323:M386" si="71">($B323-$B$451)*($B323-$B$451)</f>
        <v>1438744.1492105697</v>
      </c>
      <c r="N323">
        <f t="shared" si="63"/>
        <v>12566.454333064012</v>
      </c>
      <c r="O323">
        <f t="shared" si="67"/>
        <v>-648345.1603662679</v>
      </c>
      <c r="P323">
        <f t="shared" si="68"/>
        <v>-785085.49444199179</v>
      </c>
      <c r="Q323">
        <f t="shared" si="69"/>
        <v>-1158122.721613484</v>
      </c>
      <c r="R323">
        <f t="shared" si="70"/>
        <v>-1745866.2628161567</v>
      </c>
    </row>
    <row r="324" spans="1:18" x14ac:dyDescent="0.2">
      <c r="A324" t="s">
        <v>326</v>
      </c>
      <c r="B324">
        <v>2198</v>
      </c>
      <c r="C324">
        <f t="shared" ref="C324:C387" si="72">B324-$B$2</f>
        <v>2197</v>
      </c>
      <c r="D324">
        <f t="shared" ref="D324:D387" si="73">B324/$B$2</f>
        <v>2198</v>
      </c>
      <c r="E324">
        <f t="shared" ref="E324:E387" si="74">D324-1</f>
        <v>2197</v>
      </c>
      <c r="F324">
        <f t="shared" si="64"/>
        <v>2198</v>
      </c>
      <c r="G324">
        <f t="shared" ref="G324:G387" si="75">B324-B323</f>
        <v>1217</v>
      </c>
      <c r="H324">
        <f t="shared" si="65"/>
        <v>2.2405708460754332</v>
      </c>
      <c r="I324">
        <f t="shared" ref="I324:I387" si="76">H324-1</f>
        <v>1.2405708460754332</v>
      </c>
      <c r="J324">
        <f t="shared" si="66"/>
        <v>2406</v>
      </c>
      <c r="M324">
        <f t="shared" si="71"/>
        <v>307.06903239566719</v>
      </c>
      <c r="N324">
        <f t="shared" ref="N324:N387" si="77">($B324-$B$451)*($B323-$B$451)</f>
        <v>-21018.890878517286</v>
      </c>
      <c r="O324">
        <f t="shared" si="67"/>
        <v>-183.58575602303668</v>
      </c>
      <c r="P324">
        <f t="shared" si="68"/>
        <v>9471.7995446450295</v>
      </c>
      <c r="Q324">
        <f t="shared" si="69"/>
        <v>11469.46546892118</v>
      </c>
      <c r="R324">
        <f t="shared" si="70"/>
        <v>16919.238297428928</v>
      </c>
    </row>
    <row r="325" spans="1:18" x14ac:dyDescent="0.2">
      <c r="A325" t="s">
        <v>327</v>
      </c>
      <c r="B325">
        <v>3212</v>
      </c>
      <c r="C325">
        <f t="shared" si="72"/>
        <v>3211</v>
      </c>
      <c r="D325">
        <f t="shared" si="73"/>
        <v>3212</v>
      </c>
      <c r="E325">
        <f t="shared" si="74"/>
        <v>3211</v>
      </c>
      <c r="F325">
        <f t="shared" ref="F325:F388" si="78">C325-C$3</f>
        <v>3212</v>
      </c>
      <c r="G325">
        <f t="shared" si="75"/>
        <v>1014</v>
      </c>
      <c r="H325">
        <f t="shared" ref="H325:H388" si="79">IF(OR(B325=0,B324=0),1,B325/B324)</f>
        <v>1.4613284804367608</v>
      </c>
      <c r="I325">
        <f t="shared" si="76"/>
        <v>0.46132848043676078</v>
      </c>
      <c r="J325">
        <f t="shared" ref="J325:J388" si="80">G325-G324</f>
        <v>-203</v>
      </c>
      <c r="M325">
        <f t="shared" si="71"/>
        <v>1064040.4944221503</v>
      </c>
      <c r="N325">
        <f t="shared" si="77"/>
        <v>18075.781727273017</v>
      </c>
      <c r="O325">
        <f t="shared" ref="O325:O388" si="81">($B325-$B$451)*($B323-$B$451)</f>
        <v>-1237288.1781836399</v>
      </c>
      <c r="P325">
        <f t="shared" si="68"/>
        <v>-10806.873061145689</v>
      </c>
      <c r="Q325">
        <f t="shared" si="69"/>
        <v>557562.51223952242</v>
      </c>
      <c r="R325">
        <f t="shared" si="70"/>
        <v>675156.17816379853</v>
      </c>
    </row>
    <row r="326" spans="1:18" x14ac:dyDescent="0.2">
      <c r="A326" t="s">
        <v>328</v>
      </c>
      <c r="B326">
        <v>2583</v>
      </c>
      <c r="C326">
        <f t="shared" si="72"/>
        <v>2582</v>
      </c>
      <c r="D326">
        <f t="shared" si="73"/>
        <v>2583</v>
      </c>
      <c r="E326">
        <f t="shared" si="74"/>
        <v>2582</v>
      </c>
      <c r="F326">
        <f t="shared" si="78"/>
        <v>2583</v>
      </c>
      <c r="G326">
        <f t="shared" si="75"/>
        <v>-629</v>
      </c>
      <c r="H326">
        <f t="shared" si="79"/>
        <v>0.80417185554171855</v>
      </c>
      <c r="I326">
        <f t="shared" si="76"/>
        <v>-0.19582814445828145</v>
      </c>
      <c r="J326">
        <f t="shared" si="80"/>
        <v>-1643</v>
      </c>
      <c r="M326">
        <f t="shared" si="71"/>
        <v>162025.07571391002</v>
      </c>
      <c r="N326">
        <f t="shared" si="77"/>
        <v>415212.28506803018</v>
      </c>
      <c r="O326">
        <f t="shared" si="81"/>
        <v>7053.572373152846</v>
      </c>
      <c r="P326">
        <f t="shared" ref="P326:P389" si="82">($B326-$B$451)*($B323-$B$451)</f>
        <v>-482817.38753776008</v>
      </c>
      <c r="Q326">
        <f t="shared" si="69"/>
        <v>-4217.0824152658579</v>
      </c>
      <c r="R326">
        <f t="shared" si="70"/>
        <v>217573.3028854022</v>
      </c>
    </row>
    <row r="327" spans="1:18" x14ac:dyDescent="0.2">
      <c r="A327" t="s">
        <v>329</v>
      </c>
      <c r="B327">
        <v>2342</v>
      </c>
      <c r="C327">
        <f t="shared" si="72"/>
        <v>2341</v>
      </c>
      <c r="D327">
        <f t="shared" si="73"/>
        <v>2342</v>
      </c>
      <c r="E327">
        <f t="shared" si="74"/>
        <v>2341</v>
      </c>
      <c r="F327">
        <f t="shared" si="78"/>
        <v>2342</v>
      </c>
      <c r="G327">
        <f t="shared" si="75"/>
        <v>-241</v>
      </c>
      <c r="H327">
        <f t="shared" si="79"/>
        <v>0.90669763840495543</v>
      </c>
      <c r="I327">
        <f t="shared" si="76"/>
        <v>-9.3302361595044569E-2</v>
      </c>
      <c r="J327">
        <f t="shared" si="80"/>
        <v>388</v>
      </c>
      <c r="M327">
        <f t="shared" si="71"/>
        <v>26089.803998988049</v>
      </c>
      <c r="N327">
        <f t="shared" si="77"/>
        <v>65016.93985644904</v>
      </c>
      <c r="O327">
        <f t="shared" si="81"/>
        <v>166615.14921056922</v>
      </c>
      <c r="P327">
        <f t="shared" si="82"/>
        <v>2830.4365156918589</v>
      </c>
      <c r="Q327">
        <f t="shared" ref="Q327:Q390" si="83">($B327-$B$451)*($B323-$B$451)</f>
        <v>-193743.5233952211</v>
      </c>
      <c r="R327">
        <f t="shared" si="70"/>
        <v>-1692.2182727268453</v>
      </c>
    </row>
    <row r="328" spans="1:18" x14ac:dyDescent="0.2">
      <c r="A328" t="s">
        <v>330</v>
      </c>
      <c r="B328">
        <v>784</v>
      </c>
      <c r="C328">
        <f t="shared" si="72"/>
        <v>783</v>
      </c>
      <c r="D328">
        <f t="shared" si="73"/>
        <v>784</v>
      </c>
      <c r="E328">
        <f t="shared" si="74"/>
        <v>783</v>
      </c>
      <c r="F328">
        <f t="shared" si="78"/>
        <v>784</v>
      </c>
      <c r="G328">
        <f t="shared" si="75"/>
        <v>-1558</v>
      </c>
      <c r="H328">
        <f t="shared" si="79"/>
        <v>0.33475661827497866</v>
      </c>
      <c r="I328">
        <f t="shared" si="76"/>
        <v>-0.6652433817250214</v>
      </c>
      <c r="J328">
        <f t="shared" si="80"/>
        <v>-1317</v>
      </c>
      <c r="M328">
        <f t="shared" si="71"/>
        <v>1950146.9354021065</v>
      </c>
      <c r="N328">
        <f t="shared" si="77"/>
        <v>-225563.63029945269</v>
      </c>
      <c r="O328">
        <f t="shared" si="81"/>
        <v>-562114.49444199167</v>
      </c>
      <c r="P328">
        <f t="shared" si="82"/>
        <v>-1440498.2850878716</v>
      </c>
      <c r="Q328">
        <f t="shared" si="83"/>
        <v>-24470.99778274888</v>
      </c>
      <c r="R328">
        <f t="shared" ref="R328:R391" si="84">($B328-$B$451)*($B323-$B$451)</f>
        <v>1675041.0423063382</v>
      </c>
    </row>
    <row r="329" spans="1:18" x14ac:dyDescent="0.2">
      <c r="A329" t="s">
        <v>331</v>
      </c>
      <c r="B329">
        <v>847</v>
      </c>
      <c r="C329">
        <f t="shared" si="72"/>
        <v>846</v>
      </c>
      <c r="D329">
        <f t="shared" si="73"/>
        <v>847</v>
      </c>
      <c r="E329">
        <f t="shared" si="74"/>
        <v>846</v>
      </c>
      <c r="F329">
        <f t="shared" si="78"/>
        <v>847</v>
      </c>
      <c r="G329">
        <f t="shared" si="75"/>
        <v>63</v>
      </c>
      <c r="H329">
        <f t="shared" si="79"/>
        <v>1.0803571428571428</v>
      </c>
      <c r="I329">
        <f t="shared" si="76"/>
        <v>8.0357142857142794E-2</v>
      </c>
      <c r="J329">
        <f t="shared" si="80"/>
        <v>1621</v>
      </c>
      <c r="M329">
        <f t="shared" si="71"/>
        <v>1778159.8819499908</v>
      </c>
      <c r="N329">
        <f t="shared" si="77"/>
        <v>1862168.9086760487</v>
      </c>
      <c r="O329">
        <f t="shared" si="81"/>
        <v>-215387.65702551059</v>
      </c>
      <c r="P329">
        <f t="shared" si="82"/>
        <v>-536755.52116804966</v>
      </c>
      <c r="Q329">
        <f t="shared" si="83"/>
        <v>-1375512.3118139294</v>
      </c>
      <c r="R329">
        <f t="shared" si="84"/>
        <v>-23367.024508806797</v>
      </c>
    </row>
    <row r="330" spans="1:18" x14ac:dyDescent="0.2">
      <c r="A330" t="s">
        <v>332</v>
      </c>
      <c r="B330">
        <v>857</v>
      </c>
      <c r="C330">
        <f t="shared" si="72"/>
        <v>856</v>
      </c>
      <c r="D330">
        <f t="shared" si="73"/>
        <v>857</v>
      </c>
      <c r="E330">
        <f t="shared" si="74"/>
        <v>856</v>
      </c>
      <c r="F330">
        <f t="shared" si="78"/>
        <v>857</v>
      </c>
      <c r="G330">
        <f t="shared" si="75"/>
        <v>10</v>
      </c>
      <c r="H330">
        <f t="shared" si="79"/>
        <v>1.0118063754427391</v>
      </c>
      <c r="I330">
        <f t="shared" si="76"/>
        <v>1.1806375442739103E-2</v>
      </c>
      <c r="J330">
        <f t="shared" si="80"/>
        <v>-53</v>
      </c>
      <c r="M330">
        <f t="shared" si="71"/>
        <v>1751590.349656004</v>
      </c>
      <c r="N330">
        <f t="shared" si="77"/>
        <v>1764825.1158029975</v>
      </c>
      <c r="O330">
        <f t="shared" si="81"/>
        <v>1848204.1425290552</v>
      </c>
      <c r="P330">
        <f t="shared" si="82"/>
        <v>-213772.42317250391</v>
      </c>
      <c r="Q330">
        <f t="shared" si="83"/>
        <v>-532730.28731504292</v>
      </c>
      <c r="R330">
        <f t="shared" si="84"/>
        <v>-1365197.0779609228</v>
      </c>
    </row>
    <row r="331" spans="1:18" x14ac:dyDescent="0.2">
      <c r="A331" t="s">
        <v>333</v>
      </c>
      <c r="B331">
        <v>1677</v>
      </c>
      <c r="C331">
        <f t="shared" si="72"/>
        <v>1676</v>
      </c>
      <c r="D331">
        <f t="shared" si="73"/>
        <v>1677</v>
      </c>
      <c r="E331">
        <f t="shared" si="74"/>
        <v>1676</v>
      </c>
      <c r="F331">
        <f t="shared" si="78"/>
        <v>1677</v>
      </c>
      <c r="G331">
        <f t="shared" si="75"/>
        <v>820</v>
      </c>
      <c r="H331">
        <f t="shared" si="79"/>
        <v>1.956826137689615</v>
      </c>
      <c r="I331">
        <f t="shared" si="76"/>
        <v>0.956826137689615</v>
      </c>
      <c r="J331">
        <f t="shared" si="80"/>
        <v>810</v>
      </c>
      <c r="M331">
        <f t="shared" si="71"/>
        <v>253488.70154909961</v>
      </c>
      <c r="N331">
        <f t="shared" si="77"/>
        <v>666339.52560255188</v>
      </c>
      <c r="O331">
        <f t="shared" si="81"/>
        <v>671374.29174954514</v>
      </c>
      <c r="P331">
        <f t="shared" si="82"/>
        <v>703093.31847560313</v>
      </c>
      <c r="Q331">
        <f t="shared" si="83"/>
        <v>-81323.247225956162</v>
      </c>
      <c r="R331">
        <f t="shared" si="84"/>
        <v>-202661.11136849519</v>
      </c>
    </row>
    <row r="332" spans="1:18" x14ac:dyDescent="0.2">
      <c r="A332" t="s">
        <v>334</v>
      </c>
      <c r="B332">
        <v>2831</v>
      </c>
      <c r="C332">
        <f t="shared" si="72"/>
        <v>2830</v>
      </c>
      <c r="D332">
        <f t="shared" si="73"/>
        <v>2831</v>
      </c>
      <c r="E332">
        <f t="shared" si="74"/>
        <v>2830</v>
      </c>
      <c r="F332">
        <f t="shared" si="78"/>
        <v>2831</v>
      </c>
      <c r="G332">
        <f t="shared" si="75"/>
        <v>1154</v>
      </c>
      <c r="H332">
        <f t="shared" si="79"/>
        <v>1.6881335718545021</v>
      </c>
      <c r="I332">
        <f t="shared" si="76"/>
        <v>0.68813357185450208</v>
      </c>
      <c r="J332">
        <f t="shared" si="80"/>
        <v>334</v>
      </c>
      <c r="M332">
        <f t="shared" si="71"/>
        <v>423180.67482304137</v>
      </c>
      <c r="N332">
        <f t="shared" si="77"/>
        <v>-327523.31181392953</v>
      </c>
      <c r="O332">
        <f t="shared" si="81"/>
        <v>-860952.48776047723</v>
      </c>
      <c r="P332">
        <f t="shared" si="82"/>
        <v>-867457.72161348397</v>
      </c>
      <c r="Q332">
        <f t="shared" si="83"/>
        <v>-908440.69488742598</v>
      </c>
      <c r="R332">
        <f t="shared" si="84"/>
        <v>105074.7394110147</v>
      </c>
    </row>
    <row r="333" spans="1:18" x14ac:dyDescent="0.2">
      <c r="A333" t="s">
        <v>335</v>
      </c>
      <c r="B333">
        <v>2254</v>
      </c>
      <c r="C333">
        <f t="shared" si="72"/>
        <v>2253</v>
      </c>
      <c r="D333">
        <f t="shared" si="73"/>
        <v>2254</v>
      </c>
      <c r="E333">
        <f t="shared" si="74"/>
        <v>2253</v>
      </c>
      <c r="F333">
        <f t="shared" si="78"/>
        <v>2254</v>
      </c>
      <c r="G333">
        <f t="shared" si="75"/>
        <v>-577</v>
      </c>
      <c r="H333">
        <f t="shared" si="79"/>
        <v>0.79618509360649947</v>
      </c>
      <c r="I333">
        <f t="shared" si="76"/>
        <v>-0.20381490639350053</v>
      </c>
      <c r="J333">
        <f t="shared" si="80"/>
        <v>-1731</v>
      </c>
      <c r="M333">
        <f t="shared" si="71"/>
        <v>5405.6881860704825</v>
      </c>
      <c r="N333">
        <f t="shared" si="77"/>
        <v>47828.68150455592</v>
      </c>
      <c r="O333">
        <f t="shared" si="81"/>
        <v>-37017.305132414949</v>
      </c>
      <c r="P333">
        <f t="shared" si="82"/>
        <v>-97306.481078962708</v>
      </c>
      <c r="Q333">
        <f t="shared" si="83"/>
        <v>-98041.714931969385</v>
      </c>
      <c r="R333">
        <f t="shared" si="84"/>
        <v>-102673.68820591147</v>
      </c>
    </row>
    <row r="334" spans="1:18" x14ac:dyDescent="0.2">
      <c r="A334" t="s">
        <v>336</v>
      </c>
      <c r="B334">
        <v>1793</v>
      </c>
      <c r="C334">
        <f t="shared" si="72"/>
        <v>1792</v>
      </c>
      <c r="D334">
        <f t="shared" si="73"/>
        <v>1793</v>
      </c>
      <c r="E334">
        <f t="shared" si="74"/>
        <v>1792</v>
      </c>
      <c r="F334">
        <f t="shared" si="78"/>
        <v>1793</v>
      </c>
      <c r="G334">
        <f t="shared" si="75"/>
        <v>-461</v>
      </c>
      <c r="H334">
        <f t="shared" si="79"/>
        <v>0.79547471162377992</v>
      </c>
      <c r="I334">
        <f t="shared" si="76"/>
        <v>-0.20452528837622008</v>
      </c>
      <c r="J334">
        <f t="shared" si="80"/>
        <v>116</v>
      </c>
      <c r="M334">
        <f t="shared" si="71"/>
        <v>150138.12693885458</v>
      </c>
      <c r="N334">
        <f t="shared" si="77"/>
        <v>-28488.592437537463</v>
      </c>
      <c r="O334">
        <f t="shared" si="81"/>
        <v>-252062.59911905203</v>
      </c>
      <c r="P334">
        <f t="shared" si="82"/>
        <v>195085.41424397711</v>
      </c>
      <c r="Q334">
        <f t="shared" si="83"/>
        <v>512816.23829742934</v>
      </c>
      <c r="R334">
        <f t="shared" si="84"/>
        <v>516691.00444442267</v>
      </c>
    </row>
    <row r="335" spans="1:18" x14ac:dyDescent="0.2">
      <c r="A335" t="s">
        <v>337</v>
      </c>
      <c r="B335">
        <v>880</v>
      </c>
      <c r="C335">
        <f t="shared" si="72"/>
        <v>879</v>
      </c>
      <c r="D335">
        <f t="shared" si="73"/>
        <v>880</v>
      </c>
      <c r="E335">
        <f t="shared" si="74"/>
        <v>879</v>
      </c>
      <c r="F335">
        <f t="shared" si="78"/>
        <v>880</v>
      </c>
      <c r="G335">
        <f t="shared" si="75"/>
        <v>-913</v>
      </c>
      <c r="H335">
        <f t="shared" si="79"/>
        <v>0.49079754601226994</v>
      </c>
      <c r="I335">
        <f t="shared" si="76"/>
        <v>-0.50920245398773001</v>
      </c>
      <c r="J335">
        <f t="shared" si="80"/>
        <v>-452</v>
      </c>
      <c r="M335">
        <f t="shared" si="71"/>
        <v>1691239.4253798348</v>
      </c>
      <c r="N335">
        <f t="shared" si="77"/>
        <v>503904.27615934471</v>
      </c>
      <c r="O335">
        <f t="shared" si="81"/>
        <v>-95615.443217047345</v>
      </c>
      <c r="P335">
        <f t="shared" si="82"/>
        <v>-845990.44989856193</v>
      </c>
      <c r="Q335">
        <f t="shared" si="83"/>
        <v>654759.56346446718</v>
      </c>
      <c r="R335">
        <f t="shared" si="84"/>
        <v>1721150.3875179195</v>
      </c>
    </row>
    <row r="336" spans="1:18" x14ac:dyDescent="0.2">
      <c r="A336" t="s">
        <v>338</v>
      </c>
      <c r="B336">
        <v>842</v>
      </c>
      <c r="C336">
        <f t="shared" si="72"/>
        <v>841</v>
      </c>
      <c r="D336">
        <f t="shared" si="73"/>
        <v>842</v>
      </c>
      <c r="E336">
        <f t="shared" si="74"/>
        <v>841</v>
      </c>
      <c r="F336">
        <f t="shared" si="78"/>
        <v>842</v>
      </c>
      <c r="G336">
        <f t="shared" si="75"/>
        <v>-38</v>
      </c>
      <c r="H336">
        <f t="shared" si="79"/>
        <v>0.95681818181818179</v>
      </c>
      <c r="I336">
        <f t="shared" si="76"/>
        <v>-4.318181818181821E-2</v>
      </c>
      <c r="J336">
        <f t="shared" si="80"/>
        <v>875</v>
      </c>
      <c r="M336">
        <f t="shared" si="71"/>
        <v>1791519.648096984</v>
      </c>
      <c r="N336">
        <f t="shared" si="77"/>
        <v>1740657.5367384094</v>
      </c>
      <c r="O336">
        <f t="shared" si="81"/>
        <v>518628.3875179193</v>
      </c>
      <c r="P336">
        <f t="shared" si="82"/>
        <v>-98409.331858472724</v>
      </c>
      <c r="Q336">
        <f t="shared" si="83"/>
        <v>-870710.33853998734</v>
      </c>
      <c r="R336">
        <f t="shared" si="84"/>
        <v>673891.67482304189</v>
      </c>
    </row>
    <row r="337" spans="1:18" x14ac:dyDescent="0.2">
      <c r="A337" t="s">
        <v>339</v>
      </c>
      <c r="B337">
        <v>876</v>
      </c>
      <c r="C337">
        <f t="shared" si="72"/>
        <v>875</v>
      </c>
      <c r="D337">
        <f t="shared" si="73"/>
        <v>876</v>
      </c>
      <c r="E337">
        <f t="shared" si="74"/>
        <v>875</v>
      </c>
      <c r="F337">
        <f t="shared" si="78"/>
        <v>876</v>
      </c>
      <c r="G337">
        <f t="shared" si="75"/>
        <v>34</v>
      </c>
      <c r="H337">
        <f t="shared" si="79"/>
        <v>1.0403800475059382</v>
      </c>
      <c r="I337">
        <f t="shared" si="76"/>
        <v>4.0380047505938155E-2</v>
      </c>
      <c r="J337">
        <f t="shared" si="80"/>
        <v>72</v>
      </c>
      <c r="M337">
        <f t="shared" si="71"/>
        <v>1701659.2382974294</v>
      </c>
      <c r="N337">
        <f t="shared" si="77"/>
        <v>1746011.4431972068</v>
      </c>
      <c r="O337">
        <f t="shared" si="81"/>
        <v>1696441.3318386322</v>
      </c>
      <c r="P337">
        <f t="shared" si="82"/>
        <v>505454.18261814205</v>
      </c>
      <c r="Q337">
        <f t="shared" si="83"/>
        <v>-95909.536758250018</v>
      </c>
      <c r="R337">
        <f t="shared" si="84"/>
        <v>-848592.54343976453</v>
      </c>
    </row>
    <row r="338" spans="1:18" x14ac:dyDescent="0.2">
      <c r="A338" t="s">
        <v>340</v>
      </c>
      <c r="B338">
        <v>1848</v>
      </c>
      <c r="C338">
        <f t="shared" si="72"/>
        <v>1847</v>
      </c>
      <c r="D338">
        <f t="shared" si="73"/>
        <v>1848</v>
      </c>
      <c r="E338">
        <f t="shared" si="74"/>
        <v>1847</v>
      </c>
      <c r="F338">
        <f t="shared" si="78"/>
        <v>1848</v>
      </c>
      <c r="G338">
        <f t="shared" si="75"/>
        <v>972</v>
      </c>
      <c r="H338">
        <f t="shared" si="79"/>
        <v>2.1095890410958904</v>
      </c>
      <c r="I338">
        <f t="shared" si="76"/>
        <v>1.1095890410958904</v>
      </c>
      <c r="J338">
        <f t="shared" si="80"/>
        <v>938</v>
      </c>
      <c r="M338">
        <f t="shared" si="71"/>
        <v>110540.69932192807</v>
      </c>
      <c r="N338">
        <f t="shared" si="77"/>
        <v>433707.9688096788</v>
      </c>
      <c r="O338">
        <f t="shared" si="81"/>
        <v>445012.17370945605</v>
      </c>
      <c r="P338">
        <f t="shared" si="82"/>
        <v>432378.06235088146</v>
      </c>
      <c r="Q338">
        <f t="shared" si="83"/>
        <v>128826.91313039133</v>
      </c>
      <c r="R338">
        <f t="shared" si="84"/>
        <v>-24444.806246000724</v>
      </c>
    </row>
    <row r="339" spans="1:18" x14ac:dyDescent="0.2">
      <c r="A339" t="s">
        <v>341</v>
      </c>
      <c r="B339">
        <v>2997</v>
      </c>
      <c r="C339">
        <f t="shared" si="72"/>
        <v>2996</v>
      </c>
      <c r="D339">
        <f t="shared" si="73"/>
        <v>2997</v>
      </c>
      <c r="E339">
        <f t="shared" si="74"/>
        <v>2996</v>
      </c>
      <c r="F339">
        <f t="shared" si="78"/>
        <v>2997</v>
      </c>
      <c r="G339">
        <f t="shared" si="75"/>
        <v>1149</v>
      </c>
      <c r="H339">
        <f t="shared" si="79"/>
        <v>1.6217532467532467</v>
      </c>
      <c r="I339">
        <f t="shared" si="76"/>
        <v>0.62175324675324672</v>
      </c>
      <c r="J339">
        <f t="shared" si="80"/>
        <v>177</v>
      </c>
      <c r="M339">
        <f t="shared" si="71"/>
        <v>666710.43874286313</v>
      </c>
      <c r="N339">
        <f t="shared" si="77"/>
        <v>-271474.93096760439</v>
      </c>
      <c r="O339">
        <f t="shared" si="81"/>
        <v>-1065135.6614798538</v>
      </c>
      <c r="P339">
        <f t="shared" si="82"/>
        <v>-1092897.4565800764</v>
      </c>
      <c r="Q339">
        <f t="shared" si="83"/>
        <v>-1061869.567938651</v>
      </c>
      <c r="R339">
        <f t="shared" si="84"/>
        <v>-316383.71715914115</v>
      </c>
    </row>
    <row r="340" spans="1:18" x14ac:dyDescent="0.2">
      <c r="A340" t="s">
        <v>342</v>
      </c>
      <c r="B340">
        <v>2923</v>
      </c>
      <c r="C340">
        <f t="shared" si="72"/>
        <v>2922</v>
      </c>
      <c r="D340">
        <f t="shared" si="73"/>
        <v>2923</v>
      </c>
      <c r="E340">
        <f t="shared" si="74"/>
        <v>2922</v>
      </c>
      <c r="F340">
        <f t="shared" si="78"/>
        <v>2923</v>
      </c>
      <c r="G340">
        <f t="shared" si="75"/>
        <v>-74</v>
      </c>
      <c r="H340">
        <f t="shared" si="79"/>
        <v>0.97530864197530864</v>
      </c>
      <c r="I340">
        <f t="shared" si="76"/>
        <v>-2.4691358024691357E-2</v>
      </c>
      <c r="J340">
        <f t="shared" si="80"/>
        <v>-1223</v>
      </c>
      <c r="M340">
        <f t="shared" si="71"/>
        <v>551340.97771836421</v>
      </c>
      <c r="N340">
        <f t="shared" si="77"/>
        <v>606287.70823061373</v>
      </c>
      <c r="O340">
        <f t="shared" si="81"/>
        <v>-246871.66147985382</v>
      </c>
      <c r="P340">
        <f t="shared" si="82"/>
        <v>-968604.39199210308</v>
      </c>
      <c r="Q340">
        <f t="shared" si="83"/>
        <v>-993850.18709232588</v>
      </c>
      <c r="R340">
        <f t="shared" si="84"/>
        <v>-965634.29845090047</v>
      </c>
    </row>
    <row r="341" spans="1:18" x14ac:dyDescent="0.2">
      <c r="A341" t="s">
        <v>343</v>
      </c>
      <c r="B341">
        <v>2048</v>
      </c>
      <c r="C341">
        <f t="shared" si="72"/>
        <v>2047</v>
      </c>
      <c r="D341">
        <f t="shared" si="73"/>
        <v>2048</v>
      </c>
      <c r="E341">
        <f t="shared" si="74"/>
        <v>2047</v>
      </c>
      <c r="F341">
        <f t="shared" si="78"/>
        <v>2048</v>
      </c>
      <c r="G341">
        <f t="shared" si="75"/>
        <v>-875</v>
      </c>
      <c r="H341">
        <f t="shared" si="79"/>
        <v>0.70065001710571329</v>
      </c>
      <c r="I341">
        <f t="shared" si="76"/>
        <v>-0.29934998289428671</v>
      </c>
      <c r="J341">
        <f t="shared" si="80"/>
        <v>-801</v>
      </c>
      <c r="M341">
        <f t="shared" si="71"/>
        <v>17550.053442195269</v>
      </c>
      <c r="N341">
        <f t="shared" si="77"/>
        <v>-98366.984419720233</v>
      </c>
      <c r="O341">
        <f t="shared" si="81"/>
        <v>-108170.2539074708</v>
      </c>
      <c r="P341">
        <f t="shared" si="82"/>
        <v>44045.376382061666</v>
      </c>
      <c r="Q341">
        <f t="shared" si="83"/>
        <v>172812.64586981238</v>
      </c>
      <c r="R341">
        <f t="shared" si="84"/>
        <v>177316.85076958966</v>
      </c>
    </row>
    <row r="342" spans="1:18" x14ac:dyDescent="0.2">
      <c r="A342" t="s">
        <v>344</v>
      </c>
      <c r="B342">
        <v>1991</v>
      </c>
      <c r="C342">
        <f t="shared" si="72"/>
        <v>1990</v>
      </c>
      <c r="D342">
        <f t="shared" si="73"/>
        <v>1991</v>
      </c>
      <c r="E342">
        <f t="shared" si="74"/>
        <v>1990</v>
      </c>
      <c r="F342">
        <f t="shared" si="78"/>
        <v>1991</v>
      </c>
      <c r="G342">
        <f t="shared" si="75"/>
        <v>-57</v>
      </c>
      <c r="H342">
        <f t="shared" si="79"/>
        <v>0.97216796875</v>
      </c>
      <c r="I342">
        <f t="shared" si="76"/>
        <v>-2.783203125E-2</v>
      </c>
      <c r="J342">
        <f t="shared" si="80"/>
        <v>818</v>
      </c>
      <c r="M342">
        <f t="shared" si="71"/>
        <v>35901.387517919116</v>
      </c>
      <c r="N342">
        <f t="shared" si="77"/>
        <v>25101.220480057193</v>
      </c>
      <c r="O342">
        <f t="shared" si="81"/>
        <v>-140690.8173818583</v>
      </c>
      <c r="P342">
        <f t="shared" si="82"/>
        <v>-154712.08686960887</v>
      </c>
      <c r="Q342">
        <f t="shared" si="83"/>
        <v>62996.54341992359</v>
      </c>
      <c r="R342">
        <f t="shared" si="84"/>
        <v>247167.81290767429</v>
      </c>
    </row>
    <row r="343" spans="1:18" x14ac:dyDescent="0.2">
      <c r="A343" t="s">
        <v>345</v>
      </c>
      <c r="B343">
        <v>1569</v>
      </c>
      <c r="C343">
        <f t="shared" si="72"/>
        <v>1568</v>
      </c>
      <c r="D343">
        <f t="shared" si="73"/>
        <v>1569</v>
      </c>
      <c r="E343">
        <f t="shared" si="74"/>
        <v>1568</v>
      </c>
      <c r="F343">
        <f t="shared" si="78"/>
        <v>1569</v>
      </c>
      <c r="G343">
        <f t="shared" si="75"/>
        <v>-422</v>
      </c>
      <c r="H343">
        <f t="shared" si="79"/>
        <v>0.78804620793571067</v>
      </c>
      <c r="I343">
        <f t="shared" si="76"/>
        <v>-0.21195379206428933</v>
      </c>
      <c r="J343">
        <f t="shared" si="80"/>
        <v>-365</v>
      </c>
      <c r="M343">
        <f t="shared" si="71"/>
        <v>373903.65032415534</v>
      </c>
      <c r="N343">
        <f t="shared" si="77"/>
        <v>115860.51892103722</v>
      </c>
      <c r="O343">
        <f t="shared" si="81"/>
        <v>81006.351883175303</v>
      </c>
      <c r="P343">
        <f t="shared" si="82"/>
        <v>-454035.68597874022</v>
      </c>
      <c r="Q343">
        <f t="shared" si="83"/>
        <v>-499284.95546649076</v>
      </c>
      <c r="R343">
        <f t="shared" si="84"/>
        <v>203301.67482304169</v>
      </c>
    </row>
    <row r="344" spans="1:18" x14ac:dyDescent="0.2">
      <c r="A344" t="s">
        <v>346</v>
      </c>
      <c r="B344">
        <v>960</v>
      </c>
      <c r="C344">
        <f t="shared" si="72"/>
        <v>959</v>
      </c>
      <c r="D344">
        <f t="shared" si="73"/>
        <v>960</v>
      </c>
      <c r="E344">
        <f t="shared" si="74"/>
        <v>959</v>
      </c>
      <c r="F344">
        <f t="shared" si="78"/>
        <v>960</v>
      </c>
      <c r="G344">
        <f t="shared" si="75"/>
        <v>-609</v>
      </c>
      <c r="H344">
        <f t="shared" si="79"/>
        <v>0.6118546845124283</v>
      </c>
      <c r="I344">
        <f t="shared" si="76"/>
        <v>-0.3881453154875717</v>
      </c>
      <c r="J344">
        <f t="shared" si="80"/>
        <v>-187</v>
      </c>
      <c r="M344">
        <f t="shared" si="71"/>
        <v>1489563.1670279417</v>
      </c>
      <c r="N344">
        <f t="shared" si="77"/>
        <v>746292.90867604851</v>
      </c>
      <c r="O344">
        <f t="shared" si="81"/>
        <v>231251.7772729304</v>
      </c>
      <c r="P344">
        <f t="shared" si="82"/>
        <v>161684.61023506848</v>
      </c>
      <c r="Q344">
        <f t="shared" si="83"/>
        <v>-906232.42762684706</v>
      </c>
      <c r="R344">
        <f t="shared" si="84"/>
        <v>-996547.69711459754</v>
      </c>
    </row>
    <row r="345" spans="1:18" x14ac:dyDescent="0.2">
      <c r="A345" t="s">
        <v>347</v>
      </c>
      <c r="B345">
        <v>2099</v>
      </c>
      <c r="C345">
        <f t="shared" si="72"/>
        <v>2098</v>
      </c>
      <c r="D345">
        <f t="shared" si="73"/>
        <v>2099</v>
      </c>
      <c r="E345">
        <f t="shared" si="74"/>
        <v>2098</v>
      </c>
      <c r="F345">
        <f t="shared" si="78"/>
        <v>2099</v>
      </c>
      <c r="G345">
        <f t="shared" si="75"/>
        <v>1139</v>
      </c>
      <c r="H345">
        <f t="shared" si="79"/>
        <v>2.1864583333333334</v>
      </c>
      <c r="I345">
        <f t="shared" si="76"/>
        <v>1.1864583333333334</v>
      </c>
      <c r="J345">
        <f t="shared" si="80"/>
        <v>1748</v>
      </c>
      <c r="M345">
        <f t="shared" si="71"/>
        <v>6638.4387428634036</v>
      </c>
      <c r="N345">
        <f t="shared" si="77"/>
        <v>99440.302885402562</v>
      </c>
      <c r="O345">
        <f t="shared" si="81"/>
        <v>49821.044533509368</v>
      </c>
      <c r="P345">
        <f t="shared" si="82"/>
        <v>15437.91313039126</v>
      </c>
      <c r="Q345">
        <f t="shared" si="83"/>
        <v>10793.746092529336</v>
      </c>
      <c r="R345">
        <f t="shared" si="84"/>
        <v>-60498.291769386167</v>
      </c>
    </row>
    <row r="346" spans="1:18" x14ac:dyDescent="0.2">
      <c r="A346" t="s">
        <v>348</v>
      </c>
      <c r="B346">
        <v>2927</v>
      </c>
      <c r="C346">
        <f t="shared" si="72"/>
        <v>2926</v>
      </c>
      <c r="D346">
        <f t="shared" si="73"/>
        <v>2927</v>
      </c>
      <c r="E346">
        <f t="shared" si="74"/>
        <v>2926</v>
      </c>
      <c r="F346">
        <f t="shared" si="78"/>
        <v>2927</v>
      </c>
      <c r="G346">
        <f t="shared" si="75"/>
        <v>828</v>
      </c>
      <c r="H346">
        <f t="shared" si="79"/>
        <v>1.3944735588375416</v>
      </c>
      <c r="I346">
        <f t="shared" si="76"/>
        <v>0.39447355883754165</v>
      </c>
      <c r="J346">
        <f t="shared" si="80"/>
        <v>-311</v>
      </c>
      <c r="M346">
        <f t="shared" si="71"/>
        <v>557297.16480076965</v>
      </c>
      <c r="N346">
        <f t="shared" si="77"/>
        <v>-60824.198228183493</v>
      </c>
      <c r="O346">
        <f t="shared" si="81"/>
        <v>-911114.33408564434</v>
      </c>
      <c r="P346">
        <f t="shared" si="82"/>
        <v>-456481.59243753756</v>
      </c>
      <c r="Q346">
        <f t="shared" si="83"/>
        <v>-141448.72384065564</v>
      </c>
      <c r="R346">
        <f t="shared" si="84"/>
        <v>-98896.890878517559</v>
      </c>
    </row>
    <row r="347" spans="1:18" x14ac:dyDescent="0.2">
      <c r="A347" t="s">
        <v>349</v>
      </c>
      <c r="B347">
        <v>2637</v>
      </c>
      <c r="C347">
        <f t="shared" si="72"/>
        <v>2636</v>
      </c>
      <c r="D347">
        <f t="shared" si="73"/>
        <v>2637</v>
      </c>
      <c r="E347">
        <f t="shared" si="74"/>
        <v>2636</v>
      </c>
      <c r="F347">
        <f t="shared" si="78"/>
        <v>2637</v>
      </c>
      <c r="G347">
        <f t="shared" si="75"/>
        <v>-290</v>
      </c>
      <c r="H347">
        <f t="shared" si="79"/>
        <v>0.90092244619063888</v>
      </c>
      <c r="I347">
        <f t="shared" si="76"/>
        <v>-9.9077553809361119E-2</v>
      </c>
      <c r="J347">
        <f t="shared" si="80"/>
        <v>-1118</v>
      </c>
      <c r="M347">
        <f t="shared" si="71"/>
        <v>208413.60132638217</v>
      </c>
      <c r="N347">
        <f t="shared" si="77"/>
        <v>340805.38306357589</v>
      </c>
      <c r="O347">
        <f t="shared" si="81"/>
        <v>-37195.979965377213</v>
      </c>
      <c r="P347">
        <f t="shared" si="82"/>
        <v>-557176.11582283804</v>
      </c>
      <c r="Q347">
        <f t="shared" si="83"/>
        <v>-279153.37417473126</v>
      </c>
      <c r="R347">
        <f t="shared" si="84"/>
        <v>-86500.505577849355</v>
      </c>
    </row>
    <row r="348" spans="1:18" x14ac:dyDescent="0.2">
      <c r="A348" t="s">
        <v>350</v>
      </c>
      <c r="B348">
        <v>2203</v>
      </c>
      <c r="C348">
        <f t="shared" si="72"/>
        <v>2202</v>
      </c>
      <c r="D348">
        <f t="shared" si="73"/>
        <v>2203</v>
      </c>
      <c r="E348">
        <f t="shared" si="74"/>
        <v>2202</v>
      </c>
      <c r="F348">
        <f t="shared" si="78"/>
        <v>2203</v>
      </c>
      <c r="G348">
        <f t="shared" si="75"/>
        <v>-434</v>
      </c>
      <c r="H348">
        <f t="shared" si="79"/>
        <v>0.83541903678422447</v>
      </c>
      <c r="I348">
        <f t="shared" si="76"/>
        <v>-0.16458096321577553</v>
      </c>
      <c r="J348">
        <f t="shared" si="80"/>
        <v>-144</v>
      </c>
      <c r="M348">
        <f t="shared" si="71"/>
        <v>507.30288540234716</v>
      </c>
      <c r="N348">
        <f t="shared" si="77"/>
        <v>10282.452105892258</v>
      </c>
      <c r="O348">
        <f t="shared" si="81"/>
        <v>16814.233843085978</v>
      </c>
      <c r="P348">
        <f t="shared" si="82"/>
        <v>-1835.1291858671245</v>
      </c>
      <c r="Q348">
        <f t="shared" si="83"/>
        <v>-27489.265043327974</v>
      </c>
      <c r="R348">
        <f t="shared" si="84"/>
        <v>-13772.523395221162</v>
      </c>
    </row>
    <row r="349" spans="1:18" x14ac:dyDescent="0.2">
      <c r="A349" t="s">
        <v>351</v>
      </c>
      <c r="B349">
        <v>2120</v>
      </c>
      <c r="C349">
        <f t="shared" si="72"/>
        <v>2119</v>
      </c>
      <c r="D349">
        <f t="shared" si="73"/>
        <v>2120</v>
      </c>
      <c r="E349">
        <f t="shared" si="74"/>
        <v>2119</v>
      </c>
      <c r="F349">
        <f t="shared" si="78"/>
        <v>2120</v>
      </c>
      <c r="G349">
        <f t="shared" si="75"/>
        <v>-83</v>
      </c>
      <c r="H349">
        <f t="shared" si="79"/>
        <v>0.96232410349523378</v>
      </c>
      <c r="I349">
        <f t="shared" si="76"/>
        <v>-3.7675896504766215E-2</v>
      </c>
      <c r="J349">
        <f t="shared" si="80"/>
        <v>351</v>
      </c>
      <c r="M349">
        <f t="shared" si="71"/>
        <v>3657.4209254914599</v>
      </c>
      <c r="N349">
        <f t="shared" si="77"/>
        <v>-1362.1380945530966</v>
      </c>
      <c r="O349">
        <f t="shared" si="81"/>
        <v>-27608.988874063187</v>
      </c>
      <c r="P349">
        <f t="shared" si="82"/>
        <v>-45147.207136869467</v>
      </c>
      <c r="Q349">
        <f t="shared" si="83"/>
        <v>4927.429834177432</v>
      </c>
      <c r="R349">
        <f t="shared" si="84"/>
        <v>73810.293976716581</v>
      </c>
    </row>
    <row r="350" spans="1:18" x14ac:dyDescent="0.2">
      <c r="A350" t="s">
        <v>352</v>
      </c>
      <c r="B350">
        <v>1630</v>
      </c>
      <c r="C350">
        <f t="shared" si="72"/>
        <v>1629</v>
      </c>
      <c r="D350">
        <f t="shared" si="73"/>
        <v>1630</v>
      </c>
      <c r="E350">
        <f t="shared" si="74"/>
        <v>1629</v>
      </c>
      <c r="F350">
        <f t="shared" si="78"/>
        <v>1630</v>
      </c>
      <c r="G350">
        <f t="shared" si="75"/>
        <v>-490</v>
      </c>
      <c r="H350">
        <f t="shared" si="79"/>
        <v>0.76886792452830188</v>
      </c>
      <c r="I350">
        <f t="shared" si="76"/>
        <v>-0.23113207547169812</v>
      </c>
      <c r="J350">
        <f t="shared" si="80"/>
        <v>-407</v>
      </c>
      <c r="M350">
        <f t="shared" si="71"/>
        <v>303024.50333083683</v>
      </c>
      <c r="N350">
        <f t="shared" si="77"/>
        <v>33290.962128164145</v>
      </c>
      <c r="O350">
        <f t="shared" si="81"/>
        <v>-12398.596891880416</v>
      </c>
      <c r="P350">
        <f t="shared" si="82"/>
        <v>-251305.44767139052</v>
      </c>
      <c r="Q350">
        <f t="shared" si="83"/>
        <v>-410943.66593419679</v>
      </c>
      <c r="R350">
        <f t="shared" si="84"/>
        <v>44850.971036850111</v>
      </c>
    </row>
    <row r="351" spans="1:18" x14ac:dyDescent="0.2">
      <c r="A351" t="s">
        <v>353</v>
      </c>
      <c r="B351">
        <v>932</v>
      </c>
      <c r="C351">
        <f t="shared" si="72"/>
        <v>931</v>
      </c>
      <c r="D351">
        <f t="shared" si="73"/>
        <v>932</v>
      </c>
      <c r="E351">
        <f t="shared" si="74"/>
        <v>931</v>
      </c>
      <c r="F351">
        <f t="shared" si="78"/>
        <v>932</v>
      </c>
      <c r="G351">
        <f t="shared" si="75"/>
        <v>-698</v>
      </c>
      <c r="H351">
        <f t="shared" si="79"/>
        <v>0.57177914110429451</v>
      </c>
      <c r="I351">
        <f t="shared" si="76"/>
        <v>-0.42822085889570549</v>
      </c>
      <c r="J351">
        <f t="shared" si="80"/>
        <v>-208</v>
      </c>
      <c r="M351">
        <f t="shared" si="71"/>
        <v>1558693.8574511043</v>
      </c>
      <c r="N351">
        <f t="shared" si="77"/>
        <v>687257.18039097055</v>
      </c>
      <c r="O351">
        <f t="shared" si="81"/>
        <v>75503.639188297879</v>
      </c>
      <c r="P351">
        <f t="shared" si="82"/>
        <v>-28119.919831746676</v>
      </c>
      <c r="Q351">
        <f t="shared" si="83"/>
        <v>-569958.77061125671</v>
      </c>
      <c r="R351">
        <f t="shared" si="84"/>
        <v>-932016.98887406301</v>
      </c>
    </row>
    <row r="352" spans="1:18" x14ac:dyDescent="0.2">
      <c r="A352" t="s">
        <v>354</v>
      </c>
      <c r="B352">
        <v>1479</v>
      </c>
      <c r="C352">
        <f t="shared" si="72"/>
        <v>1478</v>
      </c>
      <c r="D352">
        <f t="shared" si="73"/>
        <v>1479</v>
      </c>
      <c r="E352">
        <f t="shared" si="74"/>
        <v>1478</v>
      </c>
      <c r="F352">
        <f t="shared" si="78"/>
        <v>1479</v>
      </c>
      <c r="G352">
        <f t="shared" si="75"/>
        <v>547</v>
      </c>
      <c r="H352">
        <f t="shared" si="79"/>
        <v>1.5869098712446352</v>
      </c>
      <c r="I352">
        <f t="shared" si="76"/>
        <v>0.58690987124463523</v>
      </c>
      <c r="J352">
        <f t="shared" si="80"/>
        <v>1245</v>
      </c>
      <c r="M352">
        <f t="shared" si="71"/>
        <v>492069.4409700351</v>
      </c>
      <c r="N352">
        <f t="shared" si="77"/>
        <v>875777.14921056968</v>
      </c>
      <c r="O352">
        <f t="shared" si="81"/>
        <v>386146.47215043596</v>
      </c>
      <c r="P352">
        <f t="shared" si="82"/>
        <v>42422.930947763271</v>
      </c>
      <c r="Q352">
        <f t="shared" si="83"/>
        <v>-15799.628072281283</v>
      </c>
      <c r="R352">
        <f t="shared" si="84"/>
        <v>-320240.47885179135</v>
      </c>
    </row>
    <row r="353" spans="1:18" x14ac:dyDescent="0.2">
      <c r="A353" t="s">
        <v>355</v>
      </c>
      <c r="B353">
        <v>3006</v>
      </c>
      <c r="C353">
        <f t="shared" si="72"/>
        <v>3005</v>
      </c>
      <c r="D353">
        <f t="shared" si="73"/>
        <v>3006</v>
      </c>
      <c r="E353">
        <f t="shared" si="74"/>
        <v>3005</v>
      </c>
      <c r="F353">
        <f t="shared" si="78"/>
        <v>3006</v>
      </c>
      <c r="G353">
        <f t="shared" si="75"/>
        <v>1527</v>
      </c>
      <c r="H353">
        <f t="shared" si="79"/>
        <v>2.032454361054767</v>
      </c>
      <c r="I353">
        <f t="shared" si="76"/>
        <v>1.032454361054767</v>
      </c>
      <c r="J353">
        <f t="shared" si="80"/>
        <v>980</v>
      </c>
      <c r="M353">
        <f t="shared" si="71"/>
        <v>681488.85967827518</v>
      </c>
      <c r="N353">
        <f t="shared" si="77"/>
        <v>-579085.34967584489</v>
      </c>
      <c r="O353">
        <f t="shared" si="81"/>
        <v>-1030646.6414353102</v>
      </c>
      <c r="P353">
        <f t="shared" si="82"/>
        <v>-454431.31849544402</v>
      </c>
      <c r="Q353">
        <f t="shared" si="83"/>
        <v>-49924.859698116692</v>
      </c>
      <c r="R353">
        <f t="shared" si="84"/>
        <v>18593.581281838749</v>
      </c>
    </row>
    <row r="354" spans="1:18" x14ac:dyDescent="0.2">
      <c r="A354" t="s">
        <v>356</v>
      </c>
      <c r="B354">
        <v>2571</v>
      </c>
      <c r="C354">
        <f t="shared" si="72"/>
        <v>2570</v>
      </c>
      <c r="D354">
        <f t="shared" si="73"/>
        <v>2571</v>
      </c>
      <c r="E354">
        <f t="shared" si="74"/>
        <v>2570</v>
      </c>
      <c r="F354">
        <f t="shared" si="78"/>
        <v>2571</v>
      </c>
      <c r="G354">
        <f t="shared" si="75"/>
        <v>-435</v>
      </c>
      <c r="H354">
        <f t="shared" si="79"/>
        <v>0.85528942115768458</v>
      </c>
      <c r="I354">
        <f t="shared" si="76"/>
        <v>-0.14471057884231542</v>
      </c>
      <c r="J354">
        <f t="shared" si="80"/>
        <v>-1962</v>
      </c>
      <c r="M354">
        <f t="shared" si="71"/>
        <v>152508.514466694</v>
      </c>
      <c r="N354">
        <f t="shared" si="77"/>
        <v>322386.18707248458</v>
      </c>
      <c r="O354">
        <f t="shared" si="81"/>
        <v>-273943.02228163544</v>
      </c>
      <c r="P354">
        <f t="shared" si="82"/>
        <v>-487559.31404110085</v>
      </c>
      <c r="Q354">
        <f t="shared" si="83"/>
        <v>-214973.9911012346</v>
      </c>
      <c r="R354">
        <f t="shared" si="84"/>
        <v>-23617.532303907275</v>
      </c>
    </row>
    <row r="355" spans="1:18" x14ac:dyDescent="0.2">
      <c r="A355" t="s">
        <v>357</v>
      </c>
      <c r="B355">
        <v>2444</v>
      </c>
      <c r="C355">
        <f t="shared" si="72"/>
        <v>2443</v>
      </c>
      <c r="D355">
        <f t="shared" si="73"/>
        <v>2444</v>
      </c>
      <c r="E355">
        <f t="shared" si="74"/>
        <v>2443</v>
      </c>
      <c r="F355">
        <f t="shared" si="78"/>
        <v>2444</v>
      </c>
      <c r="G355">
        <f t="shared" si="75"/>
        <v>-127</v>
      </c>
      <c r="H355">
        <f t="shared" si="79"/>
        <v>0.95060287825748735</v>
      </c>
      <c r="I355">
        <f t="shared" si="76"/>
        <v>-4.9397121742512651E-2</v>
      </c>
      <c r="J355">
        <f t="shared" si="80"/>
        <v>308</v>
      </c>
      <c r="M355">
        <f t="shared" si="71"/>
        <v>69444.574600324326</v>
      </c>
      <c r="N355">
        <f t="shared" si="77"/>
        <v>102912.04453350915</v>
      </c>
      <c r="O355">
        <f t="shared" si="81"/>
        <v>217544.71713929973</v>
      </c>
      <c r="P355">
        <f t="shared" si="82"/>
        <v>-184855.49221482029</v>
      </c>
      <c r="Q355">
        <f t="shared" si="83"/>
        <v>-329002.7839742857</v>
      </c>
      <c r="R355">
        <f t="shared" si="84"/>
        <v>-145063.46103441942</v>
      </c>
    </row>
    <row r="356" spans="1:18" x14ac:dyDescent="0.2">
      <c r="A356" t="s">
        <v>358</v>
      </c>
      <c r="B356">
        <v>2583</v>
      </c>
      <c r="C356">
        <f t="shared" si="72"/>
        <v>2582</v>
      </c>
      <c r="D356">
        <f t="shared" si="73"/>
        <v>2583</v>
      </c>
      <c r="E356">
        <f t="shared" si="74"/>
        <v>2582</v>
      </c>
      <c r="F356">
        <f t="shared" si="78"/>
        <v>2583</v>
      </c>
      <c r="G356">
        <f t="shared" si="75"/>
        <v>139</v>
      </c>
      <c r="H356">
        <f t="shared" si="79"/>
        <v>1.056873977086743</v>
      </c>
      <c r="I356">
        <f t="shared" si="76"/>
        <v>5.6873977086743022E-2</v>
      </c>
      <c r="J356">
        <f t="shared" si="80"/>
        <v>266</v>
      </c>
      <c r="M356">
        <f t="shared" si="71"/>
        <v>162025.07571391002</v>
      </c>
      <c r="N356">
        <f t="shared" si="77"/>
        <v>106074.32515711717</v>
      </c>
      <c r="O356">
        <f t="shared" si="81"/>
        <v>157194.79509030201</v>
      </c>
      <c r="P356">
        <f t="shared" si="82"/>
        <v>332292.46769609262</v>
      </c>
      <c r="Q356">
        <f t="shared" si="83"/>
        <v>-282360.74165802746</v>
      </c>
      <c r="R356">
        <f t="shared" si="84"/>
        <v>-502541.03341749281</v>
      </c>
    </row>
    <row r="357" spans="1:18" x14ac:dyDescent="0.2">
      <c r="A357" t="s">
        <v>359</v>
      </c>
      <c r="B357">
        <v>1812</v>
      </c>
      <c r="C357">
        <f t="shared" si="72"/>
        <v>1811</v>
      </c>
      <c r="D357">
        <f t="shared" si="73"/>
        <v>1812</v>
      </c>
      <c r="E357">
        <f t="shared" si="74"/>
        <v>1811</v>
      </c>
      <c r="F357">
        <f t="shared" si="78"/>
        <v>1812</v>
      </c>
      <c r="G357">
        <f t="shared" si="75"/>
        <v>-771</v>
      </c>
      <c r="H357">
        <f t="shared" si="79"/>
        <v>0.70150987224157957</v>
      </c>
      <c r="I357">
        <f t="shared" si="76"/>
        <v>-0.29849012775842043</v>
      </c>
      <c r="J357">
        <f t="shared" si="80"/>
        <v>-910</v>
      </c>
      <c r="M357">
        <f t="shared" si="71"/>
        <v>135775.01558027999</v>
      </c>
      <c r="N357">
        <f t="shared" si="77"/>
        <v>-148320.45435290501</v>
      </c>
      <c r="O357">
        <f t="shared" si="81"/>
        <v>-97102.204909697859</v>
      </c>
      <c r="P357">
        <f t="shared" si="82"/>
        <v>-143898.73497651302</v>
      </c>
      <c r="Q357">
        <f t="shared" si="83"/>
        <v>-304186.06237072241</v>
      </c>
      <c r="R357">
        <f t="shared" si="84"/>
        <v>258477.72827515754</v>
      </c>
    </row>
    <row r="358" spans="1:18" x14ac:dyDescent="0.2">
      <c r="A358" t="s">
        <v>360</v>
      </c>
      <c r="B358">
        <v>1192</v>
      </c>
      <c r="C358">
        <f t="shared" si="72"/>
        <v>1191</v>
      </c>
      <c r="D358">
        <f t="shared" si="73"/>
        <v>1192</v>
      </c>
      <c r="E358">
        <f t="shared" si="74"/>
        <v>1191</v>
      </c>
      <c r="F358">
        <f t="shared" si="78"/>
        <v>1192</v>
      </c>
      <c r="G358">
        <f t="shared" si="75"/>
        <v>-620</v>
      </c>
      <c r="H358">
        <f t="shared" si="79"/>
        <v>0.65783664459161151</v>
      </c>
      <c r="I358">
        <f t="shared" si="76"/>
        <v>-0.34216335540838849</v>
      </c>
      <c r="J358">
        <f t="shared" si="80"/>
        <v>151</v>
      </c>
      <c r="M358">
        <f t="shared" si="71"/>
        <v>977086.01780745166</v>
      </c>
      <c r="N358">
        <f t="shared" si="77"/>
        <v>364230.51669386582</v>
      </c>
      <c r="O358">
        <f t="shared" si="81"/>
        <v>-397884.95323931915</v>
      </c>
      <c r="P358">
        <f t="shared" si="82"/>
        <v>-260486.70379611201</v>
      </c>
      <c r="Q358">
        <f t="shared" si="83"/>
        <v>-386023.23386292718</v>
      </c>
      <c r="R358">
        <f t="shared" si="84"/>
        <v>-816010.56125713664</v>
      </c>
    </row>
    <row r="359" spans="1:18" x14ac:dyDescent="0.2">
      <c r="A359" t="s">
        <v>361</v>
      </c>
      <c r="B359">
        <v>1784</v>
      </c>
      <c r="C359">
        <f t="shared" si="72"/>
        <v>1783</v>
      </c>
      <c r="D359">
        <f t="shared" si="73"/>
        <v>1784</v>
      </c>
      <c r="E359">
        <f t="shared" si="74"/>
        <v>1783</v>
      </c>
      <c r="F359">
        <f t="shared" si="78"/>
        <v>1784</v>
      </c>
      <c r="G359">
        <f t="shared" si="75"/>
        <v>592</v>
      </c>
      <c r="H359">
        <f t="shared" si="79"/>
        <v>1.4966442953020134</v>
      </c>
      <c r="I359">
        <f t="shared" si="76"/>
        <v>0.49664429530201337</v>
      </c>
      <c r="J359">
        <f t="shared" si="80"/>
        <v>1212</v>
      </c>
      <c r="M359">
        <f t="shared" si="71"/>
        <v>157193.70600344255</v>
      </c>
      <c r="N359">
        <f t="shared" si="77"/>
        <v>391907.86190544709</v>
      </c>
      <c r="O359">
        <f t="shared" si="81"/>
        <v>146092.36079186128</v>
      </c>
      <c r="P359">
        <f t="shared" si="82"/>
        <v>-159591.10914132372</v>
      </c>
      <c r="Q359">
        <f t="shared" si="83"/>
        <v>-104480.85969811656</v>
      </c>
      <c r="R359">
        <f t="shared" si="84"/>
        <v>-154833.38976493172</v>
      </c>
    </row>
    <row r="360" spans="1:18" x14ac:dyDescent="0.2">
      <c r="A360" t="s">
        <v>362</v>
      </c>
      <c r="B360">
        <v>3020</v>
      </c>
      <c r="C360">
        <f t="shared" si="72"/>
        <v>3019</v>
      </c>
      <c r="D360">
        <f t="shared" si="73"/>
        <v>3020</v>
      </c>
      <c r="E360">
        <f t="shared" si="74"/>
        <v>3019</v>
      </c>
      <c r="F360">
        <f t="shared" si="78"/>
        <v>3020</v>
      </c>
      <c r="G360">
        <f t="shared" si="75"/>
        <v>1236</v>
      </c>
      <c r="H360">
        <f t="shared" si="79"/>
        <v>1.6928251121076232</v>
      </c>
      <c r="I360">
        <f t="shared" si="76"/>
        <v>0.69282511210762321</v>
      </c>
      <c r="J360">
        <f t="shared" si="80"/>
        <v>644</v>
      </c>
      <c r="M360">
        <f t="shared" si="71"/>
        <v>704799.51446669386</v>
      </c>
      <c r="N360">
        <f t="shared" si="77"/>
        <v>-332851.38976493181</v>
      </c>
      <c r="O360">
        <f t="shared" si="81"/>
        <v>-829849.2338629273</v>
      </c>
      <c r="P360">
        <f t="shared" si="82"/>
        <v>-309344.73497651308</v>
      </c>
      <c r="Q360">
        <f t="shared" si="83"/>
        <v>337927.79509030195</v>
      </c>
      <c r="R360">
        <f t="shared" si="84"/>
        <v>221234.04453350909</v>
      </c>
    </row>
    <row r="361" spans="1:18" x14ac:dyDescent="0.2">
      <c r="A361" t="s">
        <v>363</v>
      </c>
      <c r="B361">
        <v>2775</v>
      </c>
      <c r="C361">
        <f t="shared" si="72"/>
        <v>2774</v>
      </c>
      <c r="D361">
        <f t="shared" si="73"/>
        <v>2775</v>
      </c>
      <c r="E361">
        <f t="shared" si="74"/>
        <v>2774</v>
      </c>
      <c r="F361">
        <f t="shared" si="78"/>
        <v>2775</v>
      </c>
      <c r="G361">
        <f t="shared" si="75"/>
        <v>-245</v>
      </c>
      <c r="H361">
        <f t="shared" si="79"/>
        <v>0.91887417218543044</v>
      </c>
      <c r="I361">
        <f t="shared" si="76"/>
        <v>-8.1125827814569562E-2</v>
      </c>
      <c r="J361">
        <f t="shared" si="80"/>
        <v>-1481</v>
      </c>
      <c r="M361">
        <f t="shared" si="71"/>
        <v>353458.05566936656</v>
      </c>
      <c r="N361">
        <f t="shared" si="77"/>
        <v>499116.28506803018</v>
      </c>
      <c r="O361">
        <f t="shared" si="81"/>
        <v>-235714.61916359546</v>
      </c>
      <c r="P361">
        <f t="shared" si="82"/>
        <v>-587672.46326159092</v>
      </c>
      <c r="Q361">
        <f t="shared" si="83"/>
        <v>-219067.96437517676</v>
      </c>
      <c r="R361">
        <f t="shared" si="84"/>
        <v>239309.56569163827</v>
      </c>
    </row>
    <row r="362" spans="1:18" x14ac:dyDescent="0.2">
      <c r="A362" t="s">
        <v>364</v>
      </c>
      <c r="B362">
        <v>2683</v>
      </c>
      <c r="C362">
        <f t="shared" si="72"/>
        <v>2682</v>
      </c>
      <c r="D362">
        <f t="shared" si="73"/>
        <v>2683</v>
      </c>
      <c r="E362">
        <f t="shared" si="74"/>
        <v>2682</v>
      </c>
      <c r="F362">
        <f t="shared" si="78"/>
        <v>2683</v>
      </c>
      <c r="G362">
        <f t="shared" si="75"/>
        <v>-92</v>
      </c>
      <c r="H362">
        <f t="shared" si="79"/>
        <v>0.96684684684684685</v>
      </c>
      <c r="I362">
        <f t="shared" si="76"/>
        <v>-3.3153153153153148E-2</v>
      </c>
      <c r="J362">
        <f t="shared" si="80"/>
        <v>153</v>
      </c>
      <c r="M362">
        <f t="shared" si="71"/>
        <v>252529.75277404362</v>
      </c>
      <c r="N362">
        <f t="shared" si="77"/>
        <v>298761.9042217051</v>
      </c>
      <c r="O362">
        <f t="shared" si="81"/>
        <v>421880.13362036872</v>
      </c>
      <c r="P362">
        <f t="shared" si="82"/>
        <v>-199238.77061125691</v>
      </c>
      <c r="Q362">
        <f t="shared" si="83"/>
        <v>-496732.61470925238</v>
      </c>
      <c r="R362">
        <f t="shared" si="84"/>
        <v>-185168.11582283821</v>
      </c>
    </row>
    <row r="363" spans="1:18" x14ac:dyDescent="0.2">
      <c r="A363" t="s">
        <v>365</v>
      </c>
      <c r="B363">
        <v>2717</v>
      </c>
      <c r="C363">
        <f t="shared" si="72"/>
        <v>2716</v>
      </c>
      <c r="D363">
        <f t="shared" si="73"/>
        <v>2717</v>
      </c>
      <c r="E363">
        <f t="shared" si="74"/>
        <v>2716</v>
      </c>
      <c r="F363">
        <f t="shared" si="78"/>
        <v>2717</v>
      </c>
      <c r="G363">
        <f t="shared" si="75"/>
        <v>34</v>
      </c>
      <c r="H363">
        <f t="shared" si="79"/>
        <v>1.0126723816623182</v>
      </c>
      <c r="I363">
        <f t="shared" si="76"/>
        <v>1.2672381662318211E-2</v>
      </c>
      <c r="J363">
        <f t="shared" si="80"/>
        <v>126</v>
      </c>
      <c r="M363">
        <f t="shared" si="71"/>
        <v>287857.34297448903</v>
      </c>
      <c r="N363">
        <f t="shared" si="77"/>
        <v>269615.54787426634</v>
      </c>
      <c r="O363">
        <f t="shared" si="81"/>
        <v>318975.69932192779</v>
      </c>
      <c r="P363">
        <f t="shared" si="82"/>
        <v>450423.92872059147</v>
      </c>
      <c r="Q363">
        <f t="shared" si="83"/>
        <v>-212718.97551103419</v>
      </c>
      <c r="R363">
        <f t="shared" si="84"/>
        <v>-530340.81960902968</v>
      </c>
    </row>
    <row r="364" spans="1:18" x14ac:dyDescent="0.2">
      <c r="A364" t="s">
        <v>366</v>
      </c>
      <c r="B364">
        <v>2316</v>
      </c>
      <c r="C364">
        <f t="shared" si="72"/>
        <v>2315</v>
      </c>
      <c r="D364">
        <f t="shared" si="73"/>
        <v>2316</v>
      </c>
      <c r="E364">
        <f t="shared" si="74"/>
        <v>2315</v>
      </c>
      <c r="F364">
        <f t="shared" si="78"/>
        <v>2316</v>
      </c>
      <c r="G364">
        <f t="shared" si="75"/>
        <v>-401</v>
      </c>
      <c r="H364">
        <f t="shared" si="79"/>
        <v>0.85241074714758924</v>
      </c>
      <c r="I364">
        <f t="shared" si="76"/>
        <v>-0.14758925285241076</v>
      </c>
      <c r="J364">
        <f t="shared" si="80"/>
        <v>-435</v>
      </c>
      <c r="M364">
        <f t="shared" si="71"/>
        <v>18366.587963353315</v>
      </c>
      <c r="N364">
        <f t="shared" si="77"/>
        <v>72711.465468921175</v>
      </c>
      <c r="O364">
        <f t="shared" si="81"/>
        <v>68103.670368698469</v>
      </c>
      <c r="P364">
        <f t="shared" si="82"/>
        <v>80571.821816359923</v>
      </c>
      <c r="Q364">
        <f t="shared" si="83"/>
        <v>113775.05121502359</v>
      </c>
      <c r="R364">
        <f t="shared" si="84"/>
        <v>-53731.853016602057</v>
      </c>
    </row>
    <row r="365" spans="1:18" x14ac:dyDescent="0.2">
      <c r="A365" t="s">
        <v>367</v>
      </c>
      <c r="B365">
        <v>1264</v>
      </c>
      <c r="C365">
        <f t="shared" si="72"/>
        <v>1263</v>
      </c>
      <c r="D365">
        <f t="shared" si="73"/>
        <v>1264</v>
      </c>
      <c r="E365">
        <f t="shared" si="74"/>
        <v>1263</v>
      </c>
      <c r="F365">
        <f t="shared" si="78"/>
        <v>1264</v>
      </c>
      <c r="G365">
        <f t="shared" si="75"/>
        <v>-1052</v>
      </c>
      <c r="H365">
        <f t="shared" si="79"/>
        <v>0.54576856649395511</v>
      </c>
      <c r="I365">
        <f t="shared" si="76"/>
        <v>-0.45423143350604489</v>
      </c>
      <c r="J365">
        <f t="shared" si="80"/>
        <v>-651</v>
      </c>
      <c r="M365">
        <f t="shared" si="71"/>
        <v>839929.38529074786</v>
      </c>
      <c r="N365">
        <f t="shared" si="77"/>
        <v>-124204.01337294941</v>
      </c>
      <c r="O365">
        <f t="shared" si="81"/>
        <v>-491711.13586738153</v>
      </c>
      <c r="P365">
        <f t="shared" si="82"/>
        <v>-460550.93096760428</v>
      </c>
      <c r="Q365">
        <f t="shared" si="83"/>
        <v>-544866.77951994282</v>
      </c>
      <c r="R365">
        <f t="shared" si="84"/>
        <v>-769403.5501212792</v>
      </c>
    </row>
    <row r="366" spans="1:18" x14ac:dyDescent="0.2">
      <c r="A366" t="s">
        <v>368</v>
      </c>
      <c r="B366">
        <v>1854</v>
      </c>
      <c r="C366">
        <f t="shared" si="72"/>
        <v>1853</v>
      </c>
      <c r="D366">
        <f t="shared" si="73"/>
        <v>1854</v>
      </c>
      <c r="E366">
        <f t="shared" si="74"/>
        <v>1853</v>
      </c>
      <c r="F366">
        <f t="shared" si="78"/>
        <v>1854</v>
      </c>
      <c r="G366">
        <f t="shared" si="75"/>
        <v>590</v>
      </c>
      <c r="H366">
        <f t="shared" si="79"/>
        <v>1.4667721518987342</v>
      </c>
      <c r="I366">
        <f t="shared" si="76"/>
        <v>0.46677215189873422</v>
      </c>
      <c r="J366">
        <f t="shared" si="80"/>
        <v>1642</v>
      </c>
      <c r="M366">
        <f t="shared" si="71"/>
        <v>106586.97994553609</v>
      </c>
      <c r="N366">
        <f t="shared" si="77"/>
        <v>299208.18261814199</v>
      </c>
      <c r="O366">
        <f t="shared" si="81"/>
        <v>-44245.216045555302</v>
      </c>
      <c r="P366">
        <f t="shared" si="82"/>
        <v>-175162.33853998742</v>
      </c>
      <c r="Q366">
        <f t="shared" si="83"/>
        <v>-164062.13364021014</v>
      </c>
      <c r="R366">
        <f t="shared" si="84"/>
        <v>-194097.98219254869</v>
      </c>
    </row>
    <row r="367" spans="1:18" x14ac:dyDescent="0.2">
      <c r="A367" t="s">
        <v>369</v>
      </c>
      <c r="B367">
        <v>3124</v>
      </c>
      <c r="C367">
        <f t="shared" si="72"/>
        <v>3123</v>
      </c>
      <c r="D367">
        <f t="shared" si="73"/>
        <v>3124</v>
      </c>
      <c r="E367">
        <f t="shared" si="74"/>
        <v>3123</v>
      </c>
      <c r="F367">
        <f t="shared" si="78"/>
        <v>3124</v>
      </c>
      <c r="G367">
        <f t="shared" si="75"/>
        <v>1270</v>
      </c>
      <c r="H367">
        <f t="shared" si="79"/>
        <v>1.6850053937432579</v>
      </c>
      <c r="I367">
        <f t="shared" si="76"/>
        <v>0.68500539374325786</v>
      </c>
      <c r="J367">
        <f t="shared" si="80"/>
        <v>680</v>
      </c>
      <c r="M367">
        <f t="shared" si="71"/>
        <v>890236.37860923284</v>
      </c>
      <c r="N367">
        <f t="shared" si="77"/>
        <v>-308038.32072261558</v>
      </c>
      <c r="O367">
        <f t="shared" si="81"/>
        <v>-864717.11805000971</v>
      </c>
      <c r="P367">
        <f t="shared" si="82"/>
        <v>127869.48328629305</v>
      </c>
      <c r="Q367">
        <f t="shared" si="83"/>
        <v>506222.36079186091</v>
      </c>
      <c r="R367">
        <f t="shared" si="84"/>
        <v>474142.56569163821</v>
      </c>
    </row>
    <row r="368" spans="1:18" x14ac:dyDescent="0.2">
      <c r="A368" t="s">
        <v>370</v>
      </c>
      <c r="B368">
        <v>2452</v>
      </c>
      <c r="C368">
        <f t="shared" si="72"/>
        <v>2451</v>
      </c>
      <c r="D368">
        <f t="shared" si="73"/>
        <v>2452</v>
      </c>
      <c r="E368">
        <f t="shared" si="74"/>
        <v>2451</v>
      </c>
      <c r="F368">
        <f t="shared" si="78"/>
        <v>2452</v>
      </c>
      <c r="G368">
        <f t="shared" si="75"/>
        <v>-672</v>
      </c>
      <c r="H368">
        <f t="shared" si="79"/>
        <v>0.78489116517285529</v>
      </c>
      <c r="I368">
        <f t="shared" si="76"/>
        <v>-0.21510883482714471</v>
      </c>
      <c r="J368">
        <f t="shared" si="80"/>
        <v>-1942</v>
      </c>
      <c r="M368">
        <f t="shared" si="71"/>
        <v>73724.948765135006</v>
      </c>
      <c r="N368">
        <f t="shared" si="77"/>
        <v>256188.6636871839</v>
      </c>
      <c r="O368">
        <f t="shared" si="81"/>
        <v>-88646.035644664458</v>
      </c>
      <c r="P368">
        <f t="shared" si="82"/>
        <v>-248844.83297205856</v>
      </c>
      <c r="Q368">
        <f t="shared" si="83"/>
        <v>36797.768364244163</v>
      </c>
      <c r="R368">
        <f t="shared" si="84"/>
        <v>145678.64586981203</v>
      </c>
    </row>
    <row r="369" spans="1:18" x14ac:dyDescent="0.2">
      <c r="A369" t="s">
        <v>371</v>
      </c>
      <c r="B369">
        <v>2585</v>
      </c>
      <c r="C369">
        <f t="shared" si="72"/>
        <v>2584</v>
      </c>
      <c r="D369">
        <f t="shared" si="73"/>
        <v>2585</v>
      </c>
      <c r="E369">
        <f t="shared" si="74"/>
        <v>2584</v>
      </c>
      <c r="F369">
        <f t="shared" si="78"/>
        <v>2585</v>
      </c>
      <c r="G369">
        <f t="shared" si="75"/>
        <v>133</v>
      </c>
      <c r="H369">
        <f t="shared" si="79"/>
        <v>1.0542414355628058</v>
      </c>
      <c r="I369">
        <f t="shared" si="76"/>
        <v>5.4241435562805806E-2</v>
      </c>
      <c r="J369">
        <f t="shared" si="80"/>
        <v>805</v>
      </c>
      <c r="M369">
        <f t="shared" si="71"/>
        <v>163639.16925511271</v>
      </c>
      <c r="N369">
        <f t="shared" si="77"/>
        <v>109837.55901012385</v>
      </c>
      <c r="O369">
        <f t="shared" si="81"/>
        <v>381677.27393217274</v>
      </c>
      <c r="P369">
        <f t="shared" si="82"/>
        <v>-132067.42539967562</v>
      </c>
      <c r="Q369">
        <f t="shared" si="83"/>
        <v>-370736.22272706975</v>
      </c>
      <c r="R369">
        <f t="shared" si="84"/>
        <v>54822.378609233005</v>
      </c>
    </row>
    <row r="370" spans="1:18" x14ac:dyDescent="0.2">
      <c r="A370" t="s">
        <v>372</v>
      </c>
      <c r="B370">
        <v>2438</v>
      </c>
      <c r="C370">
        <f t="shared" si="72"/>
        <v>2437</v>
      </c>
      <c r="D370">
        <f t="shared" si="73"/>
        <v>2438</v>
      </c>
      <c r="E370">
        <f t="shared" si="74"/>
        <v>2437</v>
      </c>
      <c r="F370">
        <f t="shared" si="78"/>
        <v>2438</v>
      </c>
      <c r="G370">
        <f t="shared" si="75"/>
        <v>-147</v>
      </c>
      <c r="H370">
        <f t="shared" si="79"/>
        <v>0.94313346228239847</v>
      </c>
      <c r="I370">
        <f t="shared" si="76"/>
        <v>-5.6866537717601529E-2</v>
      </c>
      <c r="J370">
        <f t="shared" si="80"/>
        <v>-280</v>
      </c>
      <c r="M370">
        <f t="shared" si="71"/>
        <v>66318.293976716304</v>
      </c>
      <c r="N370">
        <f t="shared" si="77"/>
        <v>104174.2316159145</v>
      </c>
      <c r="O370">
        <f t="shared" si="81"/>
        <v>69923.621370925655</v>
      </c>
      <c r="P370">
        <f t="shared" si="82"/>
        <v>242979.33629297456</v>
      </c>
      <c r="Q370">
        <f t="shared" si="83"/>
        <v>-84075.363038873809</v>
      </c>
      <c r="R370">
        <f t="shared" si="84"/>
        <v>-236014.16036626793</v>
      </c>
    </row>
    <row r="371" spans="1:18" x14ac:dyDescent="0.2">
      <c r="A371" t="s">
        <v>373</v>
      </c>
      <c r="B371">
        <v>1740</v>
      </c>
      <c r="C371">
        <f t="shared" si="72"/>
        <v>1739</v>
      </c>
      <c r="D371">
        <f t="shared" si="73"/>
        <v>1740</v>
      </c>
      <c r="E371">
        <f t="shared" si="74"/>
        <v>1739</v>
      </c>
      <c r="F371">
        <f t="shared" si="78"/>
        <v>1740</v>
      </c>
      <c r="G371">
        <f t="shared" si="75"/>
        <v>-698</v>
      </c>
      <c r="H371">
        <f t="shared" si="79"/>
        <v>0.71369975389663654</v>
      </c>
      <c r="I371">
        <f t="shared" si="76"/>
        <v>-0.28630024610336346</v>
      </c>
      <c r="J371">
        <f t="shared" si="80"/>
        <v>-551</v>
      </c>
      <c r="M371">
        <f t="shared" si="71"/>
        <v>194019.64809698379</v>
      </c>
      <c r="N371">
        <f t="shared" si="77"/>
        <v>-113433.02896314996</v>
      </c>
      <c r="O371">
        <f t="shared" si="81"/>
        <v>-178183.09132395175</v>
      </c>
      <c r="P371">
        <f t="shared" si="82"/>
        <v>-119599.70156894061</v>
      </c>
      <c r="Q371">
        <f t="shared" si="83"/>
        <v>-415599.98664689169</v>
      </c>
      <c r="R371">
        <f t="shared" si="84"/>
        <v>143805.31402125992</v>
      </c>
    </row>
    <row r="372" spans="1:18" x14ac:dyDescent="0.2">
      <c r="A372" t="s">
        <v>374</v>
      </c>
      <c r="B372">
        <v>873</v>
      </c>
      <c r="C372">
        <f t="shared" si="72"/>
        <v>872</v>
      </c>
      <c r="D372">
        <f t="shared" si="73"/>
        <v>873</v>
      </c>
      <c r="E372">
        <f t="shared" si="74"/>
        <v>872</v>
      </c>
      <c r="F372">
        <f t="shared" si="78"/>
        <v>873</v>
      </c>
      <c r="G372">
        <f t="shared" si="75"/>
        <v>-867</v>
      </c>
      <c r="H372">
        <f t="shared" si="79"/>
        <v>0.50172413793103443</v>
      </c>
      <c r="I372">
        <f t="shared" si="76"/>
        <v>-0.49827586206896557</v>
      </c>
      <c r="J372">
        <f t="shared" si="80"/>
        <v>-169</v>
      </c>
      <c r="M372">
        <f t="shared" si="71"/>
        <v>1709495.0979856255</v>
      </c>
      <c r="N372">
        <f t="shared" si="77"/>
        <v>575912.87304130464</v>
      </c>
      <c r="O372">
        <f t="shared" si="81"/>
        <v>-336705.80401882913</v>
      </c>
      <c r="P372">
        <f t="shared" si="82"/>
        <v>-528904.86637963087</v>
      </c>
      <c r="Q372">
        <f t="shared" si="83"/>
        <v>-355010.47662461974</v>
      </c>
      <c r="R372">
        <f t="shared" si="84"/>
        <v>-1233634.7617025708</v>
      </c>
    </row>
    <row r="373" spans="1:18" x14ac:dyDescent="0.2">
      <c r="A373" t="s">
        <v>375</v>
      </c>
      <c r="B373">
        <v>1851</v>
      </c>
      <c r="C373">
        <f t="shared" si="72"/>
        <v>1850</v>
      </c>
      <c r="D373">
        <f t="shared" si="73"/>
        <v>1851</v>
      </c>
      <c r="E373">
        <f t="shared" si="74"/>
        <v>1850</v>
      </c>
      <c r="F373">
        <f t="shared" si="78"/>
        <v>1851</v>
      </c>
      <c r="G373">
        <f t="shared" si="75"/>
        <v>978</v>
      </c>
      <c r="H373">
        <f t="shared" si="79"/>
        <v>2.1202749140893471</v>
      </c>
      <c r="I373">
        <f t="shared" si="76"/>
        <v>1.1202749140893471</v>
      </c>
      <c r="J373">
        <f t="shared" si="80"/>
        <v>1845</v>
      </c>
      <c r="M373">
        <f t="shared" si="71"/>
        <v>108554.83963373207</v>
      </c>
      <c r="N373">
        <f t="shared" si="77"/>
        <v>430782.9688096788</v>
      </c>
      <c r="O373">
        <f t="shared" si="81"/>
        <v>145126.74386535792</v>
      </c>
      <c r="P373">
        <f t="shared" si="82"/>
        <v>-84847.933194775804</v>
      </c>
      <c r="Q373">
        <f t="shared" si="83"/>
        <v>-133280.99555557763</v>
      </c>
      <c r="R373">
        <f t="shared" si="84"/>
        <v>-89460.605800566453</v>
      </c>
    </row>
    <row r="374" spans="1:18" x14ac:dyDescent="0.2">
      <c r="A374" t="s">
        <v>376</v>
      </c>
      <c r="B374">
        <v>2617</v>
      </c>
      <c r="C374">
        <f t="shared" si="72"/>
        <v>2616</v>
      </c>
      <c r="D374">
        <f t="shared" si="73"/>
        <v>2617</v>
      </c>
      <c r="E374">
        <f t="shared" si="74"/>
        <v>2616</v>
      </c>
      <c r="F374">
        <f t="shared" si="78"/>
        <v>2617</v>
      </c>
      <c r="G374">
        <f t="shared" si="75"/>
        <v>766</v>
      </c>
      <c r="H374">
        <f t="shared" si="79"/>
        <v>1.4138303619665047</v>
      </c>
      <c r="I374">
        <f t="shared" si="76"/>
        <v>0.41383036196650469</v>
      </c>
      <c r="J374">
        <f t="shared" si="80"/>
        <v>-212</v>
      </c>
      <c r="M374">
        <f t="shared" si="71"/>
        <v>190552.66591435546</v>
      </c>
      <c r="N374">
        <f t="shared" si="77"/>
        <v>-143824.24722595623</v>
      </c>
      <c r="O374">
        <f t="shared" si="81"/>
        <v>-570744.11805000959</v>
      </c>
      <c r="P374">
        <f t="shared" si="82"/>
        <v>-192278.34299433039</v>
      </c>
      <c r="Q374">
        <f t="shared" si="83"/>
        <v>112414.97994553587</v>
      </c>
      <c r="R374">
        <f t="shared" si="84"/>
        <v>176583.91758473407</v>
      </c>
    </row>
    <row r="375" spans="1:18" x14ac:dyDescent="0.2">
      <c r="A375" t="s">
        <v>377</v>
      </c>
      <c r="B375">
        <v>2149</v>
      </c>
      <c r="C375">
        <f t="shared" si="72"/>
        <v>2148</v>
      </c>
      <c r="D375">
        <f t="shared" si="73"/>
        <v>2149</v>
      </c>
      <c r="E375">
        <f t="shared" si="74"/>
        <v>2148</v>
      </c>
      <c r="F375">
        <f t="shared" si="78"/>
        <v>2149</v>
      </c>
      <c r="G375">
        <f t="shared" si="75"/>
        <v>-468</v>
      </c>
      <c r="H375">
        <f t="shared" si="79"/>
        <v>0.8211692777990065</v>
      </c>
      <c r="I375">
        <f t="shared" si="76"/>
        <v>-0.1788307222009935</v>
      </c>
      <c r="J375">
        <f t="shared" si="80"/>
        <v>-1234</v>
      </c>
      <c r="M375">
        <f t="shared" si="71"/>
        <v>990.77727293020359</v>
      </c>
      <c r="N375">
        <f t="shared" si="77"/>
        <v>-13740.278406357174</v>
      </c>
      <c r="O375">
        <f t="shared" si="81"/>
        <v>10370.808453331141</v>
      </c>
      <c r="P375">
        <f t="shared" si="82"/>
        <v>41154.93762927784</v>
      </c>
      <c r="Q375">
        <f t="shared" si="83"/>
        <v>13864.712684956992</v>
      </c>
      <c r="R375">
        <f t="shared" si="84"/>
        <v>-8105.9643751767453</v>
      </c>
    </row>
    <row r="376" spans="1:18" x14ac:dyDescent="0.2">
      <c r="A376" t="s">
        <v>378</v>
      </c>
      <c r="B376">
        <v>2120</v>
      </c>
      <c r="C376">
        <f t="shared" si="72"/>
        <v>2119</v>
      </c>
      <c r="D376">
        <f t="shared" si="73"/>
        <v>2120</v>
      </c>
      <c r="E376">
        <f t="shared" si="74"/>
        <v>2119</v>
      </c>
      <c r="F376">
        <f t="shared" si="78"/>
        <v>2120</v>
      </c>
      <c r="G376">
        <f t="shared" si="75"/>
        <v>-29</v>
      </c>
      <c r="H376">
        <f t="shared" si="79"/>
        <v>0.98650535132619821</v>
      </c>
      <c r="I376">
        <f t="shared" si="76"/>
        <v>-1.349464867380179E-2</v>
      </c>
      <c r="J376">
        <f t="shared" si="80"/>
        <v>439</v>
      </c>
      <c r="M376">
        <f t="shared" si="71"/>
        <v>3657.4209254914599</v>
      </c>
      <c r="N376">
        <f t="shared" si="77"/>
        <v>1903.5990992108316</v>
      </c>
      <c r="O376">
        <f t="shared" si="81"/>
        <v>-26399.456580076545</v>
      </c>
      <c r="P376">
        <f t="shared" si="82"/>
        <v>19925.630279611767</v>
      </c>
      <c r="Q376">
        <f t="shared" si="83"/>
        <v>79071.759455558466</v>
      </c>
      <c r="R376">
        <f t="shared" si="84"/>
        <v>26638.53451123762</v>
      </c>
    </row>
    <row r="377" spans="1:18" x14ac:dyDescent="0.2">
      <c r="A377" t="s">
        <v>379</v>
      </c>
      <c r="B377">
        <v>1895</v>
      </c>
      <c r="C377">
        <f t="shared" si="72"/>
        <v>1894</v>
      </c>
      <c r="D377">
        <f t="shared" si="73"/>
        <v>1895</v>
      </c>
      <c r="E377">
        <f t="shared" si="74"/>
        <v>1894</v>
      </c>
      <c r="F377">
        <f t="shared" si="78"/>
        <v>1895</v>
      </c>
      <c r="G377">
        <f t="shared" si="75"/>
        <v>-225</v>
      </c>
      <c r="H377">
        <f t="shared" si="79"/>
        <v>0.89386792452830188</v>
      </c>
      <c r="I377">
        <f t="shared" si="76"/>
        <v>-0.10613207547169812</v>
      </c>
      <c r="J377">
        <f t="shared" si="80"/>
        <v>-196</v>
      </c>
      <c r="M377">
        <f t="shared" si="71"/>
        <v>81496.897540190868</v>
      </c>
      <c r="N377">
        <f t="shared" si="77"/>
        <v>17264.659232841161</v>
      </c>
      <c r="O377">
        <f t="shared" si="81"/>
        <v>8985.8374065605331</v>
      </c>
      <c r="P377">
        <f t="shared" si="82"/>
        <v>-124617.21827272685</v>
      </c>
      <c r="Q377">
        <f t="shared" si="83"/>
        <v>94057.868586961471</v>
      </c>
      <c r="R377">
        <f t="shared" si="84"/>
        <v>373253.99776290817</v>
      </c>
    </row>
    <row r="378" spans="1:18" x14ac:dyDescent="0.2">
      <c r="A378" t="s">
        <v>380</v>
      </c>
      <c r="B378">
        <v>1516</v>
      </c>
      <c r="C378">
        <f t="shared" si="72"/>
        <v>1515</v>
      </c>
      <c r="D378">
        <f t="shared" si="73"/>
        <v>1516</v>
      </c>
      <c r="E378">
        <f t="shared" si="74"/>
        <v>1515</v>
      </c>
      <c r="F378">
        <f t="shared" si="78"/>
        <v>1516</v>
      </c>
      <c r="G378">
        <f t="shared" si="75"/>
        <v>-379</v>
      </c>
      <c r="H378">
        <f t="shared" si="79"/>
        <v>0.8</v>
      </c>
      <c r="I378">
        <f t="shared" si="76"/>
        <v>-0.19999999999999996</v>
      </c>
      <c r="J378">
        <f t="shared" si="80"/>
        <v>-154</v>
      </c>
      <c r="M378">
        <f t="shared" si="71"/>
        <v>441529.1714822845</v>
      </c>
      <c r="N378">
        <f t="shared" si="77"/>
        <v>189692.5345112377</v>
      </c>
      <c r="O378">
        <f t="shared" si="81"/>
        <v>40185.296203887992</v>
      </c>
      <c r="P378">
        <f t="shared" si="82"/>
        <v>20915.474377607363</v>
      </c>
      <c r="Q378">
        <f t="shared" si="83"/>
        <v>-290059.58130168001</v>
      </c>
      <c r="R378">
        <f t="shared" si="84"/>
        <v>218929.5055580083</v>
      </c>
    </row>
    <row r="379" spans="1:18" x14ac:dyDescent="0.2">
      <c r="A379" t="s">
        <v>381</v>
      </c>
      <c r="B379">
        <v>857</v>
      </c>
      <c r="C379">
        <f t="shared" si="72"/>
        <v>856</v>
      </c>
      <c r="D379">
        <f t="shared" si="73"/>
        <v>857</v>
      </c>
      <c r="E379">
        <f t="shared" si="74"/>
        <v>856</v>
      </c>
      <c r="F379">
        <f t="shared" si="78"/>
        <v>857</v>
      </c>
      <c r="G379">
        <f t="shared" si="75"/>
        <v>-659</v>
      </c>
      <c r="H379">
        <f t="shared" si="79"/>
        <v>0.56530343007915562</v>
      </c>
      <c r="I379">
        <f t="shared" si="76"/>
        <v>-0.43469656992084438</v>
      </c>
      <c r="J379">
        <f t="shared" si="80"/>
        <v>-280</v>
      </c>
      <c r="M379">
        <f t="shared" si="71"/>
        <v>1751590.349656004</v>
      </c>
      <c r="N379">
        <f t="shared" si="77"/>
        <v>879419.26056914427</v>
      </c>
      <c r="O379">
        <f t="shared" si="81"/>
        <v>377821.62359809747</v>
      </c>
      <c r="P379">
        <f t="shared" si="82"/>
        <v>80039.385290747785</v>
      </c>
      <c r="Q379">
        <f t="shared" si="83"/>
        <v>41658.563464467152</v>
      </c>
      <c r="R379">
        <f t="shared" si="84"/>
        <v>-577728.49221482023</v>
      </c>
    </row>
    <row r="380" spans="1:18" x14ac:dyDescent="0.2">
      <c r="A380" t="s">
        <v>382</v>
      </c>
      <c r="B380">
        <v>1717</v>
      </c>
      <c r="C380">
        <f t="shared" si="72"/>
        <v>1716</v>
      </c>
      <c r="D380">
        <f t="shared" si="73"/>
        <v>1717</v>
      </c>
      <c r="E380">
        <f t="shared" si="74"/>
        <v>1716</v>
      </c>
      <c r="F380">
        <f t="shared" si="78"/>
        <v>1717</v>
      </c>
      <c r="G380">
        <f t="shared" si="75"/>
        <v>860</v>
      </c>
      <c r="H380">
        <f t="shared" si="79"/>
        <v>2.0035005834305717</v>
      </c>
      <c r="I380">
        <f t="shared" si="76"/>
        <v>1.0035005834305717</v>
      </c>
      <c r="J380">
        <f t="shared" si="80"/>
        <v>1519</v>
      </c>
      <c r="M380">
        <f t="shared" si="71"/>
        <v>214810.57237315306</v>
      </c>
      <c r="N380">
        <f t="shared" si="77"/>
        <v>613400.46101457858</v>
      </c>
      <c r="O380">
        <f t="shared" si="81"/>
        <v>307969.37192771881</v>
      </c>
      <c r="P380">
        <f t="shared" si="82"/>
        <v>132311.73495667195</v>
      </c>
      <c r="Q380">
        <f t="shared" si="83"/>
        <v>28029.496649322256</v>
      </c>
      <c r="R380">
        <f t="shared" si="84"/>
        <v>14588.674823041629</v>
      </c>
    </row>
    <row r="381" spans="1:18" x14ac:dyDescent="0.2">
      <c r="A381" t="s">
        <v>383</v>
      </c>
      <c r="B381">
        <v>2677</v>
      </c>
      <c r="C381">
        <f t="shared" si="72"/>
        <v>2676</v>
      </c>
      <c r="D381">
        <f t="shared" si="73"/>
        <v>2677</v>
      </c>
      <c r="E381">
        <f t="shared" si="74"/>
        <v>2676</v>
      </c>
      <c r="F381">
        <f t="shared" si="78"/>
        <v>2677</v>
      </c>
      <c r="G381">
        <f t="shared" si="75"/>
        <v>960</v>
      </c>
      <c r="H381">
        <f t="shared" si="79"/>
        <v>1.559114735002912</v>
      </c>
      <c r="I381">
        <f t="shared" si="76"/>
        <v>0.55911473500291198</v>
      </c>
      <c r="J381">
        <f t="shared" si="80"/>
        <v>100</v>
      </c>
      <c r="M381">
        <f t="shared" si="71"/>
        <v>246535.47215043561</v>
      </c>
      <c r="N381">
        <f t="shared" si="77"/>
        <v>-230126.97773820566</v>
      </c>
      <c r="O381">
        <f t="shared" si="81"/>
        <v>-657137.08909678017</v>
      </c>
      <c r="P381">
        <f t="shared" si="82"/>
        <v>-329928.17818363995</v>
      </c>
      <c r="Q381">
        <f t="shared" si="83"/>
        <v>-141745.81515468677</v>
      </c>
      <c r="R381">
        <f t="shared" si="84"/>
        <v>-30028.053462036467</v>
      </c>
    </row>
    <row r="382" spans="1:18" x14ac:dyDescent="0.2">
      <c r="A382" t="s">
        <v>384</v>
      </c>
      <c r="B382">
        <v>2420</v>
      </c>
      <c r="C382">
        <f t="shared" si="72"/>
        <v>2419</v>
      </c>
      <c r="D382">
        <f t="shared" si="73"/>
        <v>2420</v>
      </c>
      <c r="E382">
        <f t="shared" si="74"/>
        <v>2419</v>
      </c>
      <c r="F382">
        <f t="shared" si="78"/>
        <v>2420</v>
      </c>
      <c r="G382">
        <f t="shared" si="75"/>
        <v>-257</v>
      </c>
      <c r="H382">
        <f t="shared" si="79"/>
        <v>0.90399701158012702</v>
      </c>
      <c r="I382">
        <f t="shared" si="76"/>
        <v>-9.6002988419872981E-2</v>
      </c>
      <c r="J382">
        <f t="shared" si="80"/>
        <v>-1217</v>
      </c>
      <c r="M382">
        <f t="shared" si="71"/>
        <v>57371.452105892255</v>
      </c>
      <c r="N382">
        <f t="shared" si="77"/>
        <v>118928.96212816393</v>
      </c>
      <c r="O382">
        <f t="shared" si="81"/>
        <v>-111013.48776047735</v>
      </c>
      <c r="P382">
        <f t="shared" si="82"/>
        <v>-317003.59911905183</v>
      </c>
      <c r="Q382">
        <f t="shared" si="83"/>
        <v>-159157.6882059116</v>
      </c>
      <c r="R382">
        <f t="shared" si="84"/>
        <v>-68378.325176958446</v>
      </c>
    </row>
    <row r="383" spans="1:18" x14ac:dyDescent="0.2">
      <c r="A383" t="s">
        <v>385</v>
      </c>
      <c r="B383">
        <v>3437</v>
      </c>
      <c r="C383">
        <f t="shared" si="72"/>
        <v>3436</v>
      </c>
      <c r="D383">
        <f t="shared" si="73"/>
        <v>3437</v>
      </c>
      <c r="E383">
        <f t="shared" si="74"/>
        <v>3436</v>
      </c>
      <c r="F383">
        <f t="shared" si="78"/>
        <v>3437</v>
      </c>
      <c r="G383">
        <f t="shared" si="75"/>
        <v>1017</v>
      </c>
      <c r="H383">
        <f t="shared" si="79"/>
        <v>1.4202479338842975</v>
      </c>
      <c r="I383">
        <f t="shared" si="76"/>
        <v>0.42024793388429749</v>
      </c>
      <c r="J383">
        <f t="shared" si="80"/>
        <v>1274</v>
      </c>
      <c r="M383">
        <f t="shared" si="71"/>
        <v>1578851.0178074511</v>
      </c>
      <c r="N383">
        <f t="shared" si="77"/>
        <v>300966.7349566716</v>
      </c>
      <c r="O383">
        <f t="shared" si="81"/>
        <v>623893.24497894326</v>
      </c>
      <c r="P383">
        <f t="shared" si="82"/>
        <v>-582369.20490969799</v>
      </c>
      <c r="Q383">
        <f t="shared" si="83"/>
        <v>-1662979.3162682725</v>
      </c>
      <c r="R383">
        <f t="shared" si="84"/>
        <v>-834930.4053551323</v>
      </c>
    </row>
    <row r="384" spans="1:18" x14ac:dyDescent="0.2">
      <c r="A384" t="s">
        <v>386</v>
      </c>
      <c r="B384">
        <v>2640</v>
      </c>
      <c r="C384">
        <f t="shared" si="72"/>
        <v>2639</v>
      </c>
      <c r="D384">
        <f t="shared" si="73"/>
        <v>2640</v>
      </c>
      <c r="E384">
        <f t="shared" si="74"/>
        <v>2639</v>
      </c>
      <c r="F384">
        <f t="shared" si="78"/>
        <v>2640</v>
      </c>
      <c r="G384">
        <f t="shared" si="75"/>
        <v>-797</v>
      </c>
      <c r="H384">
        <f t="shared" si="79"/>
        <v>0.76811172534186789</v>
      </c>
      <c r="I384">
        <f t="shared" si="76"/>
        <v>-0.23188827465813211</v>
      </c>
      <c r="J384">
        <f t="shared" si="80"/>
        <v>-1814</v>
      </c>
      <c r="M384">
        <f t="shared" si="71"/>
        <v>211161.74163818618</v>
      </c>
      <c r="N384">
        <f t="shared" si="77"/>
        <v>577401.87972281862</v>
      </c>
      <c r="O384">
        <f t="shared" si="81"/>
        <v>110066.59687203921</v>
      </c>
      <c r="P384">
        <f t="shared" si="82"/>
        <v>228164.10689431088</v>
      </c>
      <c r="Q384">
        <f t="shared" si="83"/>
        <v>-212978.34299433039</v>
      </c>
      <c r="R384">
        <f t="shared" si="84"/>
        <v>-608168.45435290481</v>
      </c>
    </row>
    <row r="385" spans="1:18" x14ac:dyDescent="0.2">
      <c r="A385" t="s">
        <v>387</v>
      </c>
      <c r="B385">
        <v>2094</v>
      </c>
      <c r="C385">
        <f t="shared" si="72"/>
        <v>2093</v>
      </c>
      <c r="D385">
        <f t="shared" si="73"/>
        <v>2094</v>
      </c>
      <c r="E385">
        <f t="shared" si="74"/>
        <v>2093</v>
      </c>
      <c r="F385">
        <f t="shared" si="78"/>
        <v>2094</v>
      </c>
      <c r="G385">
        <f t="shared" si="75"/>
        <v>-546</v>
      </c>
      <c r="H385">
        <f t="shared" si="79"/>
        <v>0.79318181818181821</v>
      </c>
      <c r="I385">
        <f t="shared" si="76"/>
        <v>-0.20681818181818179</v>
      </c>
      <c r="J385">
        <f t="shared" si="80"/>
        <v>251</v>
      </c>
      <c r="M385">
        <f t="shared" si="71"/>
        <v>7478.2048898567236</v>
      </c>
      <c r="N385">
        <f t="shared" si="77"/>
        <v>-39738.02673597855</v>
      </c>
      <c r="O385">
        <f t="shared" si="81"/>
        <v>-108659.88865134616</v>
      </c>
      <c r="P385">
        <f t="shared" si="82"/>
        <v>-20713.171502125508</v>
      </c>
      <c r="Q385">
        <f t="shared" si="83"/>
        <v>-42937.661479853836</v>
      </c>
      <c r="R385">
        <f t="shared" si="84"/>
        <v>40079.888631504888</v>
      </c>
    </row>
    <row r="386" spans="1:18" x14ac:dyDescent="0.2">
      <c r="A386" t="s">
        <v>388</v>
      </c>
      <c r="B386">
        <v>1121</v>
      </c>
      <c r="C386">
        <f t="shared" si="72"/>
        <v>1120</v>
      </c>
      <c r="D386">
        <f t="shared" si="73"/>
        <v>1121</v>
      </c>
      <c r="E386">
        <f t="shared" si="74"/>
        <v>1120</v>
      </c>
      <c r="F386">
        <f t="shared" si="78"/>
        <v>1121</v>
      </c>
      <c r="G386">
        <f t="shared" si="75"/>
        <v>-973</v>
      </c>
      <c r="H386">
        <f t="shared" si="79"/>
        <v>0.53533906399235909</v>
      </c>
      <c r="I386">
        <f t="shared" si="76"/>
        <v>-0.46466093600764091</v>
      </c>
      <c r="J386">
        <f t="shared" si="80"/>
        <v>-427</v>
      </c>
      <c r="M386">
        <f t="shared" si="71"/>
        <v>1122490.6970947569</v>
      </c>
      <c r="N386">
        <f t="shared" si="77"/>
        <v>91619.950992306767</v>
      </c>
      <c r="O386">
        <f t="shared" si="81"/>
        <v>-486854.28063352848</v>
      </c>
      <c r="P386">
        <f t="shared" si="82"/>
        <v>-1331257.1425488961</v>
      </c>
      <c r="Q386">
        <f t="shared" si="83"/>
        <v>-253769.42539967547</v>
      </c>
      <c r="R386">
        <f t="shared" si="84"/>
        <v>-526054.91537740384</v>
      </c>
    </row>
    <row r="387" spans="1:18" x14ac:dyDescent="0.2">
      <c r="A387" t="s">
        <v>389</v>
      </c>
      <c r="B387">
        <v>2102</v>
      </c>
      <c r="C387">
        <f t="shared" si="72"/>
        <v>2101</v>
      </c>
      <c r="D387">
        <f t="shared" si="73"/>
        <v>2102</v>
      </c>
      <c r="E387">
        <f t="shared" si="74"/>
        <v>2101</v>
      </c>
      <c r="F387">
        <f t="shared" si="78"/>
        <v>2102</v>
      </c>
      <c r="G387">
        <f t="shared" si="75"/>
        <v>981</v>
      </c>
      <c r="H387">
        <f t="shared" si="79"/>
        <v>1.8751115075825155</v>
      </c>
      <c r="I387">
        <f t="shared" si="76"/>
        <v>0.87511150758251555</v>
      </c>
      <c r="J387">
        <f t="shared" si="80"/>
        <v>1954</v>
      </c>
      <c r="M387">
        <f t="shared" ref="M387:M450" si="85">($B387-$B$451)*($B387-$B$451)</f>
        <v>6158.5790546674116</v>
      </c>
      <c r="N387">
        <f t="shared" si="77"/>
        <v>83144.1380747121</v>
      </c>
      <c r="O387">
        <f t="shared" si="81"/>
        <v>6786.3919722620676</v>
      </c>
      <c r="P387">
        <f t="shared" si="82"/>
        <v>-36061.839653573203</v>
      </c>
      <c r="Q387">
        <f t="shared" si="83"/>
        <v>-98607.701568940814</v>
      </c>
      <c r="R387">
        <f t="shared" si="84"/>
        <v>-18796.984419720164</v>
      </c>
    </row>
    <row r="388" spans="1:18" x14ac:dyDescent="0.2">
      <c r="A388" t="s">
        <v>390</v>
      </c>
      <c r="B388">
        <v>3113</v>
      </c>
      <c r="C388">
        <f t="shared" ref="C388:C450" si="86">B388-$B$2</f>
        <v>3112</v>
      </c>
      <c r="D388">
        <f t="shared" ref="D388:D450" si="87">B388/$B$2</f>
        <v>3113</v>
      </c>
      <c r="E388">
        <f t="shared" ref="E388:E450" si="88">D388-1</f>
        <v>3112</v>
      </c>
      <c r="F388">
        <f t="shared" si="78"/>
        <v>3113</v>
      </c>
      <c r="G388">
        <f t="shared" ref="G388:G450" si="89">B388-B387</f>
        <v>1011</v>
      </c>
      <c r="H388">
        <f t="shared" si="79"/>
        <v>1.4809705042816366</v>
      </c>
      <c r="I388">
        <f t="shared" ref="I388:I450" si="90">H388-1</f>
        <v>0.48097050428163657</v>
      </c>
      <c r="J388">
        <f t="shared" si="80"/>
        <v>30</v>
      </c>
      <c r="M388">
        <f t="shared" si="85"/>
        <v>869599.86413261807</v>
      </c>
      <c r="N388">
        <f t="shared" ref="N388:N450" si="91">($B388-$B$451)*($B387-$B$451)</f>
        <v>-73181.278406357247</v>
      </c>
      <c r="O388">
        <f t="shared" si="81"/>
        <v>-987986.71938631253</v>
      </c>
      <c r="P388">
        <f t="shared" si="82"/>
        <v>-80641.465488762595</v>
      </c>
      <c r="Q388">
        <f t="shared" si="83"/>
        <v>428516.30288540211</v>
      </c>
      <c r="R388">
        <f t="shared" si="84"/>
        <v>1171737.4409700346</v>
      </c>
    </row>
    <row r="389" spans="1:18" x14ac:dyDescent="0.2">
      <c r="A389" t="s">
        <v>391</v>
      </c>
      <c r="B389">
        <v>3076</v>
      </c>
      <c r="C389">
        <f t="shared" si="86"/>
        <v>3075</v>
      </c>
      <c r="D389">
        <f t="shared" si="87"/>
        <v>3076</v>
      </c>
      <c r="E389">
        <f t="shared" si="88"/>
        <v>3075</v>
      </c>
      <c r="F389">
        <f t="shared" ref="F389:F450" si="92">C389-C$3</f>
        <v>3076</v>
      </c>
      <c r="G389">
        <f t="shared" si="89"/>
        <v>-37</v>
      </c>
      <c r="H389">
        <f t="shared" ref="H389:H450" si="93">IF(OR(B389=0,B388=0),1,B389/B388)</f>
        <v>0.98811435913909407</v>
      </c>
      <c r="I389">
        <f t="shared" si="90"/>
        <v>-1.1885640860905933E-2</v>
      </c>
      <c r="J389">
        <f t="shared" ref="J389:J450" si="94">G389-G388</f>
        <v>-1048</v>
      </c>
      <c r="M389">
        <f t="shared" si="85"/>
        <v>801962.13362036867</v>
      </c>
      <c r="N389">
        <f t="shared" si="91"/>
        <v>835096.49887649342</v>
      </c>
      <c r="O389">
        <f t="shared" ref="O389:O450" si="95">($B389-$B$451)*($B387-$B$451)</f>
        <v>-70277.643662481962</v>
      </c>
      <c r="P389">
        <f t="shared" si="82"/>
        <v>-948786.08464243729</v>
      </c>
      <c r="Q389">
        <f t="shared" si="83"/>
        <v>-77441.830744887309</v>
      </c>
      <c r="R389">
        <f t="shared" si="84"/>
        <v>411513.93762927741</v>
      </c>
    </row>
    <row r="390" spans="1:18" x14ac:dyDescent="0.2">
      <c r="A390" t="s">
        <v>392</v>
      </c>
      <c r="B390">
        <v>2769</v>
      </c>
      <c r="C390">
        <f t="shared" si="86"/>
        <v>2768</v>
      </c>
      <c r="D390">
        <f t="shared" si="87"/>
        <v>2769</v>
      </c>
      <c r="E390">
        <f t="shared" si="88"/>
        <v>2768</v>
      </c>
      <c r="F390">
        <f t="shared" si="92"/>
        <v>2769</v>
      </c>
      <c r="G390">
        <f t="shared" si="89"/>
        <v>-307</v>
      </c>
      <c r="H390">
        <f t="shared" si="93"/>
        <v>0.90019505851755521</v>
      </c>
      <c r="I390">
        <f t="shared" si="90"/>
        <v>-9.9804941482444787E-2</v>
      </c>
      <c r="J390">
        <f t="shared" si="94"/>
        <v>-270</v>
      </c>
      <c r="M390">
        <f t="shared" si="85"/>
        <v>346359.77504575852</v>
      </c>
      <c r="N390">
        <f t="shared" si="91"/>
        <v>527036.45433306356</v>
      </c>
      <c r="O390">
        <f t="shared" si="95"/>
        <v>548811.81958918832</v>
      </c>
      <c r="P390">
        <f t="shared" ref="P390:P450" si="96">($B390-$B$451)*($B387-$B$451)</f>
        <v>-46185.322949787034</v>
      </c>
      <c r="Q390">
        <f t="shared" si="83"/>
        <v>-623526.76392974239</v>
      </c>
      <c r="R390">
        <f t="shared" si="84"/>
        <v>-50893.510032192382</v>
      </c>
    </row>
    <row r="391" spans="1:18" x14ac:dyDescent="0.2">
      <c r="A391" t="s">
        <v>393</v>
      </c>
      <c r="B391">
        <v>2760</v>
      </c>
      <c r="C391">
        <f t="shared" si="86"/>
        <v>2759</v>
      </c>
      <c r="D391">
        <f t="shared" si="87"/>
        <v>2760</v>
      </c>
      <c r="E391">
        <f t="shared" si="88"/>
        <v>2759</v>
      </c>
      <c r="F391">
        <f t="shared" si="92"/>
        <v>2760</v>
      </c>
      <c r="G391">
        <f t="shared" si="89"/>
        <v>-9</v>
      </c>
      <c r="H391">
        <f t="shared" si="93"/>
        <v>0.99674972914409532</v>
      </c>
      <c r="I391">
        <f t="shared" si="90"/>
        <v>-3.25027085590468E-3</v>
      </c>
      <c r="J391">
        <f t="shared" si="94"/>
        <v>298</v>
      </c>
      <c r="M391">
        <f t="shared" si="85"/>
        <v>335847.35411034647</v>
      </c>
      <c r="N391">
        <f t="shared" si="91"/>
        <v>341063.06457805249</v>
      </c>
      <c r="O391">
        <f t="shared" si="95"/>
        <v>518976.7438653576</v>
      </c>
      <c r="P391">
        <f t="shared" si="96"/>
        <v>540419.10912148235</v>
      </c>
      <c r="Q391">
        <f t="shared" ref="Q391:Q450" si="97">($B391-$B$451)*($B387-$B$451)</f>
        <v>-45479.033417493047</v>
      </c>
      <c r="R391">
        <f t="shared" si="84"/>
        <v>-613991.47439744836</v>
      </c>
    </row>
    <row r="392" spans="1:18" x14ac:dyDescent="0.2">
      <c r="A392" t="s">
        <v>394</v>
      </c>
      <c r="B392">
        <v>2097</v>
      </c>
      <c r="C392">
        <f t="shared" si="86"/>
        <v>2096</v>
      </c>
      <c r="D392">
        <f t="shared" si="87"/>
        <v>2097</v>
      </c>
      <c r="E392">
        <f t="shared" si="88"/>
        <v>2096</v>
      </c>
      <c r="F392">
        <f t="shared" si="92"/>
        <v>2097</v>
      </c>
      <c r="G392">
        <f t="shared" si="89"/>
        <v>-663</v>
      </c>
      <c r="H392">
        <f t="shared" si="93"/>
        <v>0.75978260869565217</v>
      </c>
      <c r="I392">
        <f t="shared" si="90"/>
        <v>-0.24021739130434783</v>
      </c>
      <c r="J392">
        <f t="shared" si="94"/>
        <v>-654</v>
      </c>
      <c r="M392">
        <f t="shared" si="85"/>
        <v>6968.3452016607316</v>
      </c>
      <c r="N392">
        <f t="shared" si="91"/>
        <v>-48376.650343996385</v>
      </c>
      <c r="O392">
        <f t="shared" si="95"/>
        <v>-49127.939876290373</v>
      </c>
      <c r="P392">
        <f t="shared" si="96"/>
        <v>-74755.2605889853</v>
      </c>
      <c r="Q392">
        <f t="shared" si="97"/>
        <v>-77843.895332860586</v>
      </c>
      <c r="R392">
        <f t="shared" ref="R392:R450" si="98">($B392-$B$451)*($B387-$B$451)</f>
        <v>6550.9621281640721</v>
      </c>
    </row>
    <row r="393" spans="1:18" x14ac:dyDescent="0.2">
      <c r="A393" t="s">
        <v>395</v>
      </c>
      <c r="B393">
        <v>783</v>
      </c>
      <c r="C393">
        <f t="shared" si="86"/>
        <v>782</v>
      </c>
      <c r="D393">
        <f t="shared" si="87"/>
        <v>783</v>
      </c>
      <c r="E393">
        <f t="shared" si="88"/>
        <v>782</v>
      </c>
      <c r="F393">
        <f t="shared" si="92"/>
        <v>783</v>
      </c>
      <c r="G393">
        <f t="shared" si="89"/>
        <v>-1314</v>
      </c>
      <c r="H393">
        <f t="shared" si="93"/>
        <v>0.37339055793991416</v>
      </c>
      <c r="I393">
        <f t="shared" si="90"/>
        <v>-0.62660944206008584</v>
      </c>
      <c r="J393">
        <f t="shared" si="94"/>
        <v>-651</v>
      </c>
      <c r="M393">
        <f t="shared" si="85"/>
        <v>1952940.8886315052</v>
      </c>
      <c r="N393">
        <f t="shared" si="91"/>
        <v>116656.61691658298</v>
      </c>
      <c r="O393">
        <f t="shared" si="95"/>
        <v>-809870.37862907408</v>
      </c>
      <c r="P393">
        <f t="shared" si="96"/>
        <v>-822447.66816136811</v>
      </c>
      <c r="Q393">
        <f t="shared" si="97"/>
        <v>-1251472.9888740631</v>
      </c>
      <c r="R393">
        <f t="shared" si="98"/>
        <v>-1303179.6236179383</v>
      </c>
    </row>
    <row r="394" spans="1:18" x14ac:dyDescent="0.2">
      <c r="A394" t="s">
        <v>396</v>
      </c>
      <c r="B394">
        <v>2050</v>
      </c>
      <c r="C394">
        <f t="shared" si="86"/>
        <v>2049</v>
      </c>
      <c r="D394">
        <f t="shared" si="87"/>
        <v>2050</v>
      </c>
      <c r="E394">
        <f t="shared" si="88"/>
        <v>2049</v>
      </c>
      <c r="F394">
        <f t="shared" si="92"/>
        <v>2050</v>
      </c>
      <c r="G394">
        <f t="shared" si="89"/>
        <v>1267</v>
      </c>
      <c r="H394">
        <f t="shared" si="93"/>
        <v>2.6181353767560664</v>
      </c>
      <c r="I394">
        <f t="shared" si="90"/>
        <v>1.6181353767560664</v>
      </c>
      <c r="J394">
        <f t="shared" si="94"/>
        <v>2581</v>
      </c>
      <c r="M394">
        <f t="shared" si="85"/>
        <v>17024.146983397939</v>
      </c>
      <c r="N394">
        <f t="shared" si="91"/>
        <v>182338.0178074516</v>
      </c>
      <c r="O394">
        <f t="shared" si="95"/>
        <v>10891.746092529336</v>
      </c>
      <c r="P394">
        <f t="shared" si="96"/>
        <v>-75614.249453127777</v>
      </c>
      <c r="Q394">
        <f t="shared" si="97"/>
        <v>-76788.538985421765</v>
      </c>
      <c r="R394">
        <f t="shared" si="98"/>
        <v>-116844.85969811669</v>
      </c>
    </row>
    <row r="395" spans="1:18" x14ac:dyDescent="0.2">
      <c r="A395" t="s">
        <v>397</v>
      </c>
      <c r="B395">
        <v>3264</v>
      </c>
      <c r="C395">
        <f t="shared" si="86"/>
        <v>3263</v>
      </c>
      <c r="D395">
        <f t="shared" si="87"/>
        <v>3264</v>
      </c>
      <c r="E395">
        <f t="shared" si="88"/>
        <v>3263</v>
      </c>
      <c r="F395">
        <f t="shared" si="92"/>
        <v>3264</v>
      </c>
      <c r="G395">
        <f t="shared" si="89"/>
        <v>1214</v>
      </c>
      <c r="H395">
        <f t="shared" si="93"/>
        <v>1.5921951219512196</v>
      </c>
      <c r="I395">
        <f t="shared" si="90"/>
        <v>0.59219512195121959</v>
      </c>
      <c r="J395">
        <f t="shared" si="94"/>
        <v>-53</v>
      </c>
      <c r="M395">
        <f t="shared" si="85"/>
        <v>1174022.9264934198</v>
      </c>
      <c r="N395">
        <f t="shared" si="91"/>
        <v>-141374.46326159113</v>
      </c>
      <c r="O395">
        <f t="shared" si="95"/>
        <v>-1514198.5924375374</v>
      </c>
      <c r="P395">
        <f t="shared" si="96"/>
        <v>-90448.864152459719</v>
      </c>
      <c r="Q395">
        <f t="shared" si="97"/>
        <v>627927.14030188322</v>
      </c>
      <c r="R395">
        <f t="shared" si="98"/>
        <v>637678.85076958919</v>
      </c>
    </row>
    <row r="396" spans="1:18" x14ac:dyDescent="0.2">
      <c r="A396" t="s">
        <v>398</v>
      </c>
      <c r="B396">
        <v>2643</v>
      </c>
      <c r="C396">
        <f t="shared" si="86"/>
        <v>2642</v>
      </c>
      <c r="D396">
        <f t="shared" si="87"/>
        <v>2643</v>
      </c>
      <c r="E396">
        <f t="shared" si="88"/>
        <v>2642</v>
      </c>
      <c r="F396">
        <f t="shared" si="92"/>
        <v>2643</v>
      </c>
      <c r="G396">
        <f t="shared" si="89"/>
        <v>-621</v>
      </c>
      <c r="H396">
        <f t="shared" si="93"/>
        <v>0.80974264705882348</v>
      </c>
      <c r="I396">
        <f t="shared" si="90"/>
        <v>-0.19025735294117652</v>
      </c>
      <c r="J396">
        <f t="shared" si="94"/>
        <v>-1835</v>
      </c>
      <c r="M396">
        <f t="shared" si="85"/>
        <v>213927.88194999017</v>
      </c>
      <c r="N396">
        <f t="shared" si="91"/>
        <v>501154.90422170499</v>
      </c>
      <c r="O396">
        <f t="shared" si="95"/>
        <v>-60348.485533305939</v>
      </c>
      <c r="P396">
        <f t="shared" si="96"/>
        <v>-646365.61470925226</v>
      </c>
      <c r="Q396">
        <f t="shared" si="97"/>
        <v>-38609.88642417454</v>
      </c>
      <c r="R396">
        <f t="shared" si="98"/>
        <v>268043.11803016835</v>
      </c>
    </row>
    <row r="397" spans="1:18" x14ac:dyDescent="0.2">
      <c r="A397" t="s">
        <v>399</v>
      </c>
      <c r="B397">
        <v>2759</v>
      </c>
      <c r="C397">
        <f t="shared" si="86"/>
        <v>2758</v>
      </c>
      <c r="D397">
        <f t="shared" si="87"/>
        <v>2759</v>
      </c>
      <c r="E397">
        <f t="shared" si="88"/>
        <v>2758</v>
      </c>
      <c r="F397">
        <f t="shared" si="92"/>
        <v>2759</v>
      </c>
      <c r="G397">
        <f t="shared" si="89"/>
        <v>116</v>
      </c>
      <c r="H397">
        <f t="shared" si="93"/>
        <v>1.0438895194854332</v>
      </c>
      <c r="I397">
        <f t="shared" si="90"/>
        <v>4.3889519485433182E-2</v>
      </c>
      <c r="J397">
        <f t="shared" si="94"/>
        <v>737</v>
      </c>
      <c r="M397">
        <f t="shared" si="85"/>
        <v>334689.30733974517</v>
      </c>
      <c r="N397">
        <f t="shared" si="91"/>
        <v>267580.5946448677</v>
      </c>
      <c r="O397">
        <f t="shared" si="95"/>
        <v>626843.61691658245</v>
      </c>
      <c r="P397">
        <f t="shared" si="96"/>
        <v>-75483.772838428456</v>
      </c>
      <c r="Q397">
        <f t="shared" si="97"/>
        <v>-808472.90201437485</v>
      </c>
      <c r="R397">
        <f t="shared" si="98"/>
        <v>-48293.173729297057</v>
      </c>
    </row>
    <row r="398" spans="1:18" x14ac:dyDescent="0.2">
      <c r="A398" t="s">
        <v>400</v>
      </c>
      <c r="B398">
        <v>2799</v>
      </c>
      <c r="C398">
        <f t="shared" si="86"/>
        <v>2798</v>
      </c>
      <c r="D398">
        <f t="shared" si="87"/>
        <v>2799</v>
      </c>
      <c r="E398">
        <f t="shared" si="88"/>
        <v>2798</v>
      </c>
      <c r="F398">
        <f t="shared" si="92"/>
        <v>2799</v>
      </c>
      <c r="G398">
        <f t="shared" si="89"/>
        <v>40</v>
      </c>
      <c r="H398">
        <f t="shared" si="93"/>
        <v>1.0144980065241029</v>
      </c>
      <c r="I398">
        <f t="shared" si="90"/>
        <v>1.4498006524102935E-2</v>
      </c>
      <c r="J398">
        <f t="shared" si="94"/>
        <v>-76</v>
      </c>
      <c r="M398">
        <f t="shared" si="85"/>
        <v>382571.17816379858</v>
      </c>
      <c r="N398">
        <f t="shared" si="91"/>
        <v>357830.24275177188</v>
      </c>
      <c r="O398">
        <f t="shared" si="95"/>
        <v>286081.53005689441</v>
      </c>
      <c r="P398">
        <f t="shared" si="96"/>
        <v>670184.55232860916</v>
      </c>
      <c r="Q398">
        <f t="shared" si="97"/>
        <v>-80702.837426401733</v>
      </c>
      <c r="R398">
        <f t="shared" si="98"/>
        <v>-864371.96660234802</v>
      </c>
    </row>
    <row r="399" spans="1:18" x14ac:dyDescent="0.2">
      <c r="A399" t="s">
        <v>401</v>
      </c>
      <c r="B399">
        <v>2082</v>
      </c>
      <c r="C399">
        <f t="shared" si="86"/>
        <v>2081</v>
      </c>
      <c r="D399">
        <f t="shared" si="87"/>
        <v>2082</v>
      </c>
      <c r="E399">
        <f t="shared" si="88"/>
        <v>2081</v>
      </c>
      <c r="F399">
        <f t="shared" si="92"/>
        <v>2082</v>
      </c>
      <c r="G399">
        <f t="shared" si="89"/>
        <v>-717</v>
      </c>
      <c r="H399">
        <f t="shared" si="93"/>
        <v>0.7438370846730975</v>
      </c>
      <c r="I399">
        <f t="shared" si="90"/>
        <v>-0.2561629153269025</v>
      </c>
      <c r="J399">
        <f t="shared" si="94"/>
        <v>-757</v>
      </c>
      <c r="M399">
        <f t="shared" si="85"/>
        <v>9697.6436426406926</v>
      </c>
      <c r="N399">
        <f t="shared" si="91"/>
        <v>-60910.089096780357</v>
      </c>
      <c r="O399">
        <f t="shared" si="95"/>
        <v>-56971.024508807073</v>
      </c>
      <c r="P399">
        <f t="shared" si="96"/>
        <v>-45547.737203684563</v>
      </c>
      <c r="Q399">
        <f t="shared" si="97"/>
        <v>-106701.71493196973</v>
      </c>
      <c r="R399">
        <f t="shared" si="98"/>
        <v>12848.895313019317</v>
      </c>
    </row>
    <row r="400" spans="1:18" x14ac:dyDescent="0.2">
      <c r="A400" t="s">
        <v>402</v>
      </c>
      <c r="B400">
        <v>1117</v>
      </c>
      <c r="C400">
        <f t="shared" si="86"/>
        <v>1116</v>
      </c>
      <c r="D400">
        <f t="shared" si="87"/>
        <v>1117</v>
      </c>
      <c r="E400">
        <f t="shared" si="88"/>
        <v>1116</v>
      </c>
      <c r="F400">
        <f t="shared" si="92"/>
        <v>1117</v>
      </c>
      <c r="G400">
        <f t="shared" si="89"/>
        <v>-965</v>
      </c>
      <c r="H400">
        <f t="shared" si="93"/>
        <v>0.53650336215177719</v>
      </c>
      <c r="I400">
        <f t="shared" si="90"/>
        <v>-0.46349663784822281</v>
      </c>
      <c r="J400">
        <f t="shared" si="94"/>
        <v>-248</v>
      </c>
      <c r="M400">
        <f t="shared" si="85"/>
        <v>1130982.5100123514</v>
      </c>
      <c r="N400">
        <f t="shared" si="91"/>
        <v>104727.57682749607</v>
      </c>
      <c r="O400">
        <f t="shared" si="95"/>
        <v>-657785.15591192502</v>
      </c>
      <c r="P400">
        <f t="shared" si="96"/>
        <v>-615246.09132395172</v>
      </c>
      <c r="Q400">
        <f t="shared" si="97"/>
        <v>-491882.80401882919</v>
      </c>
      <c r="R400">
        <f t="shared" si="98"/>
        <v>-1152301.7817471144</v>
      </c>
    </row>
    <row r="401" spans="1:18" x14ac:dyDescent="0.2">
      <c r="A401" t="s">
        <v>403</v>
      </c>
      <c r="B401">
        <v>2163</v>
      </c>
      <c r="C401">
        <f t="shared" si="86"/>
        <v>2162</v>
      </c>
      <c r="D401">
        <f t="shared" si="87"/>
        <v>2163</v>
      </c>
      <c r="E401">
        <f t="shared" si="88"/>
        <v>2162</v>
      </c>
      <c r="F401">
        <f t="shared" si="92"/>
        <v>2163</v>
      </c>
      <c r="G401">
        <f t="shared" si="89"/>
        <v>1046</v>
      </c>
      <c r="H401">
        <f t="shared" si="93"/>
        <v>1.9364368845120858</v>
      </c>
      <c r="I401">
        <f t="shared" si="90"/>
        <v>0.93643688451208584</v>
      </c>
      <c r="J401">
        <f t="shared" si="94"/>
        <v>2011</v>
      </c>
      <c r="M401">
        <f t="shared" si="85"/>
        <v>305.43206134890744</v>
      </c>
      <c r="N401">
        <f t="shared" si="91"/>
        <v>18585.971036850184</v>
      </c>
      <c r="O401">
        <f t="shared" si="95"/>
        <v>1721.0378519947997</v>
      </c>
      <c r="P401">
        <f t="shared" si="96"/>
        <v>-10809.694887426247</v>
      </c>
      <c r="Q401">
        <f t="shared" si="97"/>
        <v>-10110.630299452967</v>
      </c>
      <c r="R401">
        <f t="shared" si="98"/>
        <v>-8083.3429943304545</v>
      </c>
    </row>
    <row r="402" spans="1:18" x14ac:dyDescent="0.2">
      <c r="A402" t="s">
        <v>404</v>
      </c>
      <c r="B402">
        <v>3434</v>
      </c>
      <c r="C402">
        <f t="shared" si="86"/>
        <v>3433</v>
      </c>
      <c r="D402">
        <f t="shared" si="87"/>
        <v>3434</v>
      </c>
      <c r="E402">
        <f t="shared" si="88"/>
        <v>3433</v>
      </c>
      <c r="F402">
        <f t="shared" si="92"/>
        <v>3434</v>
      </c>
      <c r="G402">
        <f t="shared" si="89"/>
        <v>1271</v>
      </c>
      <c r="H402">
        <f t="shared" si="93"/>
        <v>1.5876098012020343</v>
      </c>
      <c r="I402">
        <f t="shared" si="90"/>
        <v>0.58760980120203432</v>
      </c>
      <c r="J402">
        <f t="shared" si="94"/>
        <v>225</v>
      </c>
      <c r="M402">
        <f t="shared" si="85"/>
        <v>1571320.8774956469</v>
      </c>
      <c r="N402">
        <f t="shared" si="91"/>
        <v>-21907.34522150207</v>
      </c>
      <c r="O402">
        <f t="shared" si="95"/>
        <v>-1333092.8062460008</v>
      </c>
      <c r="P402">
        <f t="shared" si="96"/>
        <v>-123442.73943085618</v>
      </c>
      <c r="Q402">
        <f t="shared" si="97"/>
        <v>775333.52782972273</v>
      </c>
      <c r="R402">
        <f t="shared" si="98"/>
        <v>725192.59241769603</v>
      </c>
    </row>
    <row r="403" spans="1:18" x14ac:dyDescent="0.2">
      <c r="A403" t="s">
        <v>405</v>
      </c>
      <c r="B403">
        <v>3503</v>
      </c>
      <c r="C403">
        <f t="shared" si="86"/>
        <v>3502</v>
      </c>
      <c r="D403">
        <f t="shared" si="87"/>
        <v>3503</v>
      </c>
      <c r="E403">
        <f t="shared" si="88"/>
        <v>3502</v>
      </c>
      <c r="F403">
        <f t="shared" si="92"/>
        <v>3503</v>
      </c>
      <c r="G403">
        <f t="shared" si="89"/>
        <v>69</v>
      </c>
      <c r="H403">
        <f t="shared" si="93"/>
        <v>1.0200931857891671</v>
      </c>
      <c r="I403">
        <f t="shared" si="90"/>
        <v>2.0093185789167078E-2</v>
      </c>
      <c r="J403">
        <f t="shared" si="94"/>
        <v>-1202</v>
      </c>
      <c r="M403">
        <f t="shared" si="85"/>
        <v>1749068.1046671392</v>
      </c>
      <c r="N403">
        <f t="shared" si="91"/>
        <v>1657813.9910813931</v>
      </c>
      <c r="O403">
        <f t="shared" si="95"/>
        <v>-23113.231635755976</v>
      </c>
      <c r="P403">
        <f t="shared" si="96"/>
        <v>-1406472.6926602547</v>
      </c>
      <c r="Q403">
        <f t="shared" si="97"/>
        <v>-130237.62584511009</v>
      </c>
      <c r="R403">
        <f t="shared" si="98"/>
        <v>818011.64141546888</v>
      </c>
    </row>
    <row r="404" spans="1:18" x14ac:dyDescent="0.2">
      <c r="A404" t="s">
        <v>406</v>
      </c>
      <c r="B404">
        <v>3615</v>
      </c>
      <c r="C404">
        <f t="shared" si="86"/>
        <v>3614</v>
      </c>
      <c r="D404">
        <f t="shared" si="87"/>
        <v>3615</v>
      </c>
      <c r="E404">
        <f t="shared" si="88"/>
        <v>3614</v>
      </c>
      <c r="F404">
        <f t="shared" si="92"/>
        <v>3615</v>
      </c>
      <c r="G404">
        <f t="shared" si="89"/>
        <v>112</v>
      </c>
      <c r="H404">
        <f t="shared" si="93"/>
        <v>1.0319725949186411</v>
      </c>
      <c r="I404">
        <f t="shared" si="90"/>
        <v>3.1972594918641128E-2</v>
      </c>
      <c r="J404">
        <f t="shared" si="94"/>
        <v>43</v>
      </c>
      <c r="M404">
        <f t="shared" si="85"/>
        <v>2057857.3429744889</v>
      </c>
      <c r="N404">
        <f t="shared" si="91"/>
        <v>1897190.7238208139</v>
      </c>
      <c r="O404">
        <f t="shared" si="95"/>
        <v>1798208.6102350678</v>
      </c>
      <c r="P404">
        <f t="shared" si="96"/>
        <v>-25070.61248208116</v>
      </c>
      <c r="Q404">
        <f t="shared" si="97"/>
        <v>-1525582.07350658</v>
      </c>
      <c r="R404">
        <f t="shared" si="98"/>
        <v>-141267.00669143526</v>
      </c>
    </row>
    <row r="405" spans="1:18" x14ac:dyDescent="0.2">
      <c r="A405" t="s">
        <v>407</v>
      </c>
      <c r="B405">
        <v>3598</v>
      </c>
      <c r="C405">
        <f t="shared" si="86"/>
        <v>3597</v>
      </c>
      <c r="D405">
        <f t="shared" si="87"/>
        <v>3598</v>
      </c>
      <c r="E405">
        <f t="shared" si="88"/>
        <v>3597</v>
      </c>
      <c r="F405">
        <f t="shared" si="92"/>
        <v>3598</v>
      </c>
      <c r="G405">
        <f t="shared" si="89"/>
        <v>-17</v>
      </c>
      <c r="H405">
        <f t="shared" si="93"/>
        <v>0.99529737206085755</v>
      </c>
      <c r="I405">
        <f t="shared" si="90"/>
        <v>-4.7026279391424453E-3</v>
      </c>
      <c r="J405">
        <f t="shared" si="94"/>
        <v>-129</v>
      </c>
      <c r="M405">
        <f t="shared" si="85"/>
        <v>2009372.547874266</v>
      </c>
      <c r="N405">
        <f t="shared" si="91"/>
        <v>2033470.4454243775</v>
      </c>
      <c r="O405">
        <f t="shared" si="95"/>
        <v>1874707.8262707025</v>
      </c>
      <c r="P405">
        <f t="shared" si="96"/>
        <v>1776898.7126849566</v>
      </c>
      <c r="Q405">
        <f t="shared" si="97"/>
        <v>-24773.510032192517</v>
      </c>
      <c r="R405">
        <f t="shared" si="98"/>
        <v>-1507502.9710566911</v>
      </c>
    </row>
    <row r="406" spans="1:18" x14ac:dyDescent="0.2">
      <c r="A406" t="s">
        <v>408</v>
      </c>
      <c r="B406">
        <v>2962</v>
      </c>
      <c r="C406">
        <f t="shared" si="86"/>
        <v>2961</v>
      </c>
      <c r="D406">
        <f t="shared" si="87"/>
        <v>2962</v>
      </c>
      <c r="E406">
        <f t="shared" si="88"/>
        <v>2961</v>
      </c>
      <c r="F406">
        <f t="shared" si="92"/>
        <v>2962</v>
      </c>
      <c r="G406">
        <f t="shared" si="89"/>
        <v>-636</v>
      </c>
      <c r="H406">
        <f t="shared" si="93"/>
        <v>0.8232351306281267</v>
      </c>
      <c r="I406">
        <f t="shared" si="90"/>
        <v>-0.1767648693718733</v>
      </c>
      <c r="J406">
        <f t="shared" si="94"/>
        <v>-619</v>
      </c>
      <c r="M406">
        <f t="shared" si="85"/>
        <v>610778.80177181633</v>
      </c>
      <c r="N406">
        <f t="shared" si="91"/>
        <v>1107827.6748230413</v>
      </c>
      <c r="O406">
        <f t="shared" si="95"/>
        <v>1121113.5723731525</v>
      </c>
      <c r="P406">
        <f t="shared" si="96"/>
        <v>1033582.9532194778</v>
      </c>
      <c r="Q406">
        <f t="shared" si="97"/>
        <v>979657.83963373164</v>
      </c>
      <c r="R406">
        <f t="shared" si="98"/>
        <v>-13658.383083417364</v>
      </c>
    </row>
    <row r="407" spans="1:18" x14ac:dyDescent="0.2">
      <c r="A407" t="s">
        <v>409</v>
      </c>
      <c r="B407">
        <v>1578</v>
      </c>
      <c r="C407">
        <f t="shared" si="86"/>
        <v>1577</v>
      </c>
      <c r="D407">
        <f t="shared" si="87"/>
        <v>1578</v>
      </c>
      <c r="E407">
        <f t="shared" si="88"/>
        <v>1577</v>
      </c>
      <c r="F407">
        <f t="shared" si="92"/>
        <v>1578</v>
      </c>
      <c r="G407">
        <f t="shared" si="89"/>
        <v>-1384</v>
      </c>
      <c r="H407">
        <f t="shared" si="93"/>
        <v>0.53274814314652263</v>
      </c>
      <c r="I407">
        <f t="shared" si="90"/>
        <v>-0.46725185685347737</v>
      </c>
      <c r="J407">
        <f t="shared" si="94"/>
        <v>-748</v>
      </c>
      <c r="M407">
        <f t="shared" si="85"/>
        <v>362978.07125956734</v>
      </c>
      <c r="N407">
        <f t="shared" si="91"/>
        <v>-470849.56348430814</v>
      </c>
      <c r="O407">
        <f t="shared" si="95"/>
        <v>-854024.69043308333</v>
      </c>
      <c r="P407">
        <f t="shared" si="96"/>
        <v>-864266.79288297193</v>
      </c>
      <c r="Q407">
        <f t="shared" si="97"/>
        <v>-796789.41203664674</v>
      </c>
      <c r="R407">
        <f t="shared" si="98"/>
        <v>-755218.52562239289</v>
      </c>
    </row>
    <row r="408" spans="1:18" x14ac:dyDescent="0.2">
      <c r="A408" t="s">
        <v>410</v>
      </c>
      <c r="B408">
        <v>3165</v>
      </c>
      <c r="C408">
        <f t="shared" si="86"/>
        <v>3164</v>
      </c>
      <c r="D408">
        <f t="shared" si="87"/>
        <v>3165</v>
      </c>
      <c r="E408">
        <f t="shared" si="88"/>
        <v>3164</v>
      </c>
      <c r="F408">
        <f t="shared" si="92"/>
        <v>3165</v>
      </c>
      <c r="G408">
        <f t="shared" si="89"/>
        <v>1587</v>
      </c>
      <c r="H408">
        <f t="shared" si="93"/>
        <v>2.0057034220532319</v>
      </c>
      <c r="I408">
        <f t="shared" si="90"/>
        <v>1.0057034220532319</v>
      </c>
      <c r="J408">
        <f t="shared" si="94"/>
        <v>2971</v>
      </c>
      <c r="M408">
        <f t="shared" si="85"/>
        <v>969286.29620388756</v>
      </c>
      <c r="N408">
        <f t="shared" si="91"/>
        <v>-593152.31626827258</v>
      </c>
      <c r="O408">
        <f t="shared" si="95"/>
        <v>769428.04898785194</v>
      </c>
      <c r="P408">
        <f t="shared" si="96"/>
        <v>1395584.9220390769</v>
      </c>
      <c r="Q408">
        <f t="shared" si="97"/>
        <v>1412321.8195891881</v>
      </c>
      <c r="R408">
        <f t="shared" si="98"/>
        <v>1302055.2004355134</v>
      </c>
    </row>
    <row r="409" spans="1:18" x14ac:dyDescent="0.2">
      <c r="A409" t="s">
        <v>411</v>
      </c>
      <c r="B409">
        <v>5116</v>
      </c>
      <c r="C409">
        <f t="shared" si="86"/>
        <v>5115</v>
      </c>
      <c r="D409">
        <f t="shared" si="87"/>
        <v>5116</v>
      </c>
      <c r="E409">
        <f t="shared" si="88"/>
        <v>5115</v>
      </c>
      <c r="F409">
        <f t="shared" si="92"/>
        <v>5116</v>
      </c>
      <c r="G409">
        <f t="shared" si="89"/>
        <v>1951</v>
      </c>
      <c r="H409">
        <f t="shared" si="93"/>
        <v>1.6164296998420222</v>
      </c>
      <c r="I409">
        <f t="shared" si="90"/>
        <v>0.61642969984202223</v>
      </c>
      <c r="J409">
        <f t="shared" si="94"/>
        <v>364</v>
      </c>
      <c r="M409">
        <f t="shared" si="85"/>
        <v>8617297.545647094</v>
      </c>
      <c r="N409">
        <f t="shared" si="91"/>
        <v>2890091.420925491</v>
      </c>
      <c r="O409">
        <f t="shared" si="95"/>
        <v>-1768584.1915466692</v>
      </c>
      <c r="P409">
        <f t="shared" si="96"/>
        <v>2294180.1737094554</v>
      </c>
      <c r="Q409">
        <f t="shared" si="97"/>
        <v>4161173.0467606802</v>
      </c>
      <c r="R409">
        <f t="shared" si="98"/>
        <v>4211076.9443107918</v>
      </c>
    </row>
    <row r="410" spans="1:18" x14ac:dyDescent="0.2">
      <c r="A410" t="s">
        <v>412</v>
      </c>
      <c r="B410">
        <v>4659</v>
      </c>
      <c r="C410">
        <f t="shared" si="86"/>
        <v>4658</v>
      </c>
      <c r="D410">
        <f t="shared" si="87"/>
        <v>4659</v>
      </c>
      <c r="E410">
        <f t="shared" si="88"/>
        <v>4658</v>
      </c>
      <c r="F410">
        <f t="shared" si="92"/>
        <v>4659</v>
      </c>
      <c r="G410">
        <f t="shared" si="89"/>
        <v>-457</v>
      </c>
      <c r="H410">
        <f t="shared" si="93"/>
        <v>0.91067240031274432</v>
      </c>
      <c r="I410">
        <f t="shared" si="90"/>
        <v>-8.9327599687255677E-2</v>
      </c>
      <c r="J410">
        <f t="shared" si="94"/>
        <v>-2408</v>
      </c>
      <c r="M410">
        <f t="shared" si="85"/>
        <v>6143078.1714822836</v>
      </c>
      <c r="N410">
        <f t="shared" si="91"/>
        <v>7275763.3585646888</v>
      </c>
      <c r="O410">
        <f t="shared" si="95"/>
        <v>2440164.2338430854</v>
      </c>
      <c r="P410">
        <f t="shared" si="96"/>
        <v>-1493252.3786290747</v>
      </c>
      <c r="Q410">
        <f t="shared" si="97"/>
        <v>1937023.98662705</v>
      </c>
      <c r="R410">
        <f t="shared" si="98"/>
        <v>3513364.859678275</v>
      </c>
    </row>
    <row r="411" spans="1:18" x14ac:dyDescent="0.2">
      <c r="A411" t="s">
        <v>413</v>
      </c>
      <c r="B411">
        <v>5140</v>
      </c>
      <c r="C411">
        <f t="shared" si="86"/>
        <v>5139</v>
      </c>
      <c r="D411">
        <f t="shared" si="87"/>
        <v>5140</v>
      </c>
      <c r="E411">
        <f t="shared" si="88"/>
        <v>5139</v>
      </c>
      <c r="F411">
        <f t="shared" si="92"/>
        <v>5140</v>
      </c>
      <c r="G411">
        <f t="shared" si="89"/>
        <v>481</v>
      </c>
      <c r="H411">
        <f t="shared" si="93"/>
        <v>1.1032410388495386</v>
      </c>
      <c r="I411">
        <f t="shared" si="90"/>
        <v>0.10324103884953861</v>
      </c>
      <c r="J411">
        <f t="shared" si="94"/>
        <v>938</v>
      </c>
      <c r="M411">
        <f t="shared" si="85"/>
        <v>8758778.6681415252</v>
      </c>
      <c r="N411">
        <f t="shared" si="91"/>
        <v>7335247.9198119044</v>
      </c>
      <c r="O411">
        <f t="shared" si="95"/>
        <v>8687750.1068943106</v>
      </c>
      <c r="P411">
        <f t="shared" si="96"/>
        <v>2913719.9821727071</v>
      </c>
      <c r="Q411">
        <f t="shared" si="97"/>
        <v>-1783043.6302994532</v>
      </c>
      <c r="R411">
        <f t="shared" si="98"/>
        <v>2312936.7349566715</v>
      </c>
    </row>
    <row r="412" spans="1:18" x14ac:dyDescent="0.2">
      <c r="A412" t="s">
        <v>414</v>
      </c>
      <c r="B412">
        <v>0</v>
      </c>
      <c r="C412">
        <f t="shared" si="86"/>
        <v>-1</v>
      </c>
      <c r="D412">
        <f t="shared" si="87"/>
        <v>0</v>
      </c>
      <c r="E412">
        <f t="shared" si="88"/>
        <v>-1</v>
      </c>
      <c r="F412">
        <f t="shared" si="92"/>
        <v>0</v>
      </c>
      <c r="G412">
        <f t="shared" si="89"/>
        <v>-5140</v>
      </c>
      <c r="H412">
        <f t="shared" si="93"/>
        <v>1</v>
      </c>
      <c r="I412">
        <f t="shared" si="90"/>
        <v>0</v>
      </c>
      <c r="J412">
        <f t="shared" si="94"/>
        <v>-5621</v>
      </c>
      <c r="M412">
        <f t="shared" si="85"/>
        <v>4754478.2672506589</v>
      </c>
      <c r="N412">
        <f t="shared" si="91"/>
        <v>-6453171.532303907</v>
      </c>
      <c r="O412">
        <f t="shared" si="95"/>
        <v>-5404362.2806335287</v>
      </c>
      <c r="P412">
        <f t="shared" si="96"/>
        <v>-6400840.0935511235</v>
      </c>
      <c r="Q412">
        <f t="shared" si="97"/>
        <v>-2146730.2182727265</v>
      </c>
      <c r="R412">
        <f t="shared" si="98"/>
        <v>1313686.1692551132</v>
      </c>
    </row>
    <row r="413" spans="1:18" x14ac:dyDescent="0.2">
      <c r="A413" t="s">
        <v>415</v>
      </c>
      <c r="B413">
        <v>9065</v>
      </c>
      <c r="C413">
        <f t="shared" si="86"/>
        <v>9064</v>
      </c>
      <c r="D413">
        <f t="shared" si="87"/>
        <v>9065</v>
      </c>
      <c r="E413">
        <f t="shared" si="88"/>
        <v>9064</v>
      </c>
      <c r="F413">
        <f t="shared" si="92"/>
        <v>9065</v>
      </c>
      <c r="G413">
        <f t="shared" si="89"/>
        <v>9065</v>
      </c>
      <c r="H413">
        <f t="shared" si="93"/>
        <v>1</v>
      </c>
      <c r="I413">
        <f t="shared" si="90"/>
        <v>0</v>
      </c>
      <c r="J413">
        <f t="shared" si="94"/>
        <v>14205</v>
      </c>
      <c r="M413">
        <f t="shared" si="85"/>
        <v>47396662.242751777</v>
      </c>
      <c r="N413">
        <f t="shared" si="91"/>
        <v>-15011542.244998787</v>
      </c>
      <c r="O413">
        <f t="shared" si="95"/>
        <v>20374907.955446649</v>
      </c>
      <c r="P413">
        <f t="shared" si="96"/>
        <v>17063452.207117029</v>
      </c>
      <c r="Q413">
        <f t="shared" si="97"/>
        <v>20209679.394199435</v>
      </c>
      <c r="R413">
        <f t="shared" si="98"/>
        <v>6777974.2694778293</v>
      </c>
    </row>
    <row r="414" spans="1:18" x14ac:dyDescent="0.2">
      <c r="A414" t="s">
        <v>416</v>
      </c>
      <c r="B414">
        <v>2232</v>
      </c>
      <c r="C414">
        <f t="shared" si="86"/>
        <v>2231</v>
      </c>
      <c r="D414">
        <f t="shared" si="87"/>
        <v>2232</v>
      </c>
      <c r="E414">
        <f t="shared" si="88"/>
        <v>2231</v>
      </c>
      <c r="F414">
        <f t="shared" si="92"/>
        <v>2232</v>
      </c>
      <c r="G414">
        <f t="shared" si="89"/>
        <v>-6833</v>
      </c>
      <c r="H414">
        <f t="shared" si="93"/>
        <v>0.24622173193601765</v>
      </c>
      <c r="I414">
        <f t="shared" si="90"/>
        <v>-0.7537782680639824</v>
      </c>
      <c r="J414">
        <f t="shared" si="94"/>
        <v>-15898</v>
      </c>
      <c r="M414">
        <f t="shared" si="85"/>
        <v>2654.6592328410911</v>
      </c>
      <c r="N414">
        <f t="shared" si="91"/>
        <v>354713.95099230553</v>
      </c>
      <c r="O414">
        <f t="shared" si="95"/>
        <v>-112345.53675824987</v>
      </c>
      <c r="P414">
        <f t="shared" si="96"/>
        <v>152484.66368718364</v>
      </c>
      <c r="Q414">
        <f t="shared" si="97"/>
        <v>127701.91535756232</v>
      </c>
      <c r="R414">
        <f t="shared" si="98"/>
        <v>151248.1024399676</v>
      </c>
    </row>
    <row r="415" spans="1:18" x14ac:dyDescent="0.2">
      <c r="A415" t="s">
        <v>417</v>
      </c>
      <c r="B415">
        <v>3537</v>
      </c>
      <c r="C415">
        <f t="shared" si="86"/>
        <v>3536</v>
      </c>
      <c r="D415">
        <f t="shared" si="87"/>
        <v>3537</v>
      </c>
      <c r="E415">
        <f t="shared" si="88"/>
        <v>3536</v>
      </c>
      <c r="F415">
        <f t="shared" si="92"/>
        <v>3537</v>
      </c>
      <c r="G415">
        <f t="shared" si="89"/>
        <v>1305</v>
      </c>
      <c r="H415">
        <f t="shared" si="93"/>
        <v>1.5846774193548387</v>
      </c>
      <c r="I415">
        <f t="shared" si="90"/>
        <v>0.58467741935483875</v>
      </c>
      <c r="J415">
        <f t="shared" si="94"/>
        <v>8138</v>
      </c>
      <c r="M415">
        <f t="shared" si="85"/>
        <v>1840155.6948675846</v>
      </c>
      <c r="N415">
        <f t="shared" si="91"/>
        <v>69892.67705021282</v>
      </c>
      <c r="O415">
        <f t="shared" si="95"/>
        <v>9339016.9688096773</v>
      </c>
      <c r="P415">
        <f t="shared" si="96"/>
        <v>-2957867.5189408781</v>
      </c>
      <c r="Q415">
        <f t="shared" si="97"/>
        <v>4014662.6815045555</v>
      </c>
      <c r="R415">
        <f t="shared" si="98"/>
        <v>3362174.9331749342</v>
      </c>
    </row>
    <row r="416" spans="1:18" x14ac:dyDescent="0.2">
      <c r="A416" t="s">
        <v>418</v>
      </c>
      <c r="B416">
        <v>6315</v>
      </c>
      <c r="C416">
        <f t="shared" si="86"/>
        <v>6314</v>
      </c>
      <c r="D416">
        <f t="shared" si="87"/>
        <v>6315</v>
      </c>
      <c r="E416">
        <f t="shared" si="88"/>
        <v>6314</v>
      </c>
      <c r="F416">
        <f t="shared" si="92"/>
        <v>6315</v>
      </c>
      <c r="G416">
        <f t="shared" si="89"/>
        <v>2778</v>
      </c>
      <c r="H416">
        <f t="shared" si="93"/>
        <v>1.7854113655640373</v>
      </c>
      <c r="I416">
        <f t="shared" si="90"/>
        <v>0.78541136556403734</v>
      </c>
      <c r="J416">
        <f t="shared" si="94"/>
        <v>1473</v>
      </c>
      <c r="M416">
        <f t="shared" si="85"/>
        <v>17094283.623598099</v>
      </c>
      <c r="N416">
        <f t="shared" si="91"/>
        <v>5608577.6592328409</v>
      </c>
      <c r="O416">
        <f t="shared" si="95"/>
        <v>213024.64141546853</v>
      </c>
      <c r="P416">
        <f t="shared" si="96"/>
        <v>28464222.933174938</v>
      </c>
      <c r="Q416">
        <f t="shared" si="97"/>
        <v>-9015231.5545756239</v>
      </c>
      <c r="R416">
        <f t="shared" si="98"/>
        <v>12236218.645869812</v>
      </c>
    </row>
    <row r="417" spans="1:18" x14ac:dyDescent="0.2">
      <c r="A417" t="s">
        <v>419</v>
      </c>
      <c r="B417">
        <v>5518</v>
      </c>
      <c r="C417">
        <f t="shared" si="86"/>
        <v>5517</v>
      </c>
      <c r="D417">
        <f t="shared" si="87"/>
        <v>5518</v>
      </c>
      <c r="E417">
        <f t="shared" si="88"/>
        <v>5517</v>
      </c>
      <c r="F417">
        <f t="shared" si="92"/>
        <v>5518</v>
      </c>
      <c r="G417">
        <f t="shared" si="89"/>
        <v>-797</v>
      </c>
      <c r="H417">
        <f t="shared" si="93"/>
        <v>0.87379255740300876</v>
      </c>
      <c r="I417">
        <f t="shared" si="90"/>
        <v>-0.12620744259699124</v>
      </c>
      <c r="J417">
        <f t="shared" si="94"/>
        <v>-3575</v>
      </c>
      <c r="M417">
        <f t="shared" si="85"/>
        <v>11139062.34742883</v>
      </c>
      <c r="N417">
        <f t="shared" si="91"/>
        <v>13799068.485513465</v>
      </c>
      <c r="O417">
        <f t="shared" si="95"/>
        <v>4527428.5211482076</v>
      </c>
      <c r="P417">
        <f t="shared" si="96"/>
        <v>171960.50333083613</v>
      </c>
      <c r="Q417">
        <f t="shared" si="97"/>
        <v>22977257.795090303</v>
      </c>
      <c r="R417">
        <f t="shared" si="98"/>
        <v>-7277391.6926602544</v>
      </c>
    </row>
    <row r="418" spans="1:18" x14ac:dyDescent="0.2">
      <c r="A418" t="s">
        <v>420</v>
      </c>
      <c r="B418">
        <v>6123</v>
      </c>
      <c r="C418">
        <f t="shared" si="86"/>
        <v>6122</v>
      </c>
      <c r="D418">
        <f t="shared" si="87"/>
        <v>6123</v>
      </c>
      <c r="E418">
        <f t="shared" si="88"/>
        <v>6122</v>
      </c>
      <c r="F418">
        <f t="shared" si="92"/>
        <v>6123</v>
      </c>
      <c r="G418">
        <f t="shared" si="89"/>
        <v>605</v>
      </c>
      <c r="H418">
        <f t="shared" si="93"/>
        <v>1.1096411743385284</v>
      </c>
      <c r="I418">
        <f t="shared" si="90"/>
        <v>0.10964117433852838</v>
      </c>
      <c r="J418">
        <f t="shared" si="94"/>
        <v>1402</v>
      </c>
      <c r="M418">
        <f t="shared" si="85"/>
        <v>15543490.64364264</v>
      </c>
      <c r="N418">
        <f t="shared" si="91"/>
        <v>13158263.995535735</v>
      </c>
      <c r="O418">
        <f t="shared" si="95"/>
        <v>16300455.13362037</v>
      </c>
      <c r="P418">
        <f t="shared" si="96"/>
        <v>5348125.1692551123</v>
      </c>
      <c r="Q418">
        <f t="shared" si="97"/>
        <v>203132.15143774028</v>
      </c>
      <c r="R418">
        <f t="shared" si="98"/>
        <v>27142394.443197206</v>
      </c>
    </row>
    <row r="419" spans="1:18" x14ac:dyDescent="0.2">
      <c r="A419" t="s">
        <v>421</v>
      </c>
      <c r="B419">
        <v>5332</v>
      </c>
      <c r="C419">
        <f t="shared" si="86"/>
        <v>5331</v>
      </c>
      <c r="D419">
        <f t="shared" si="87"/>
        <v>5332</v>
      </c>
      <c r="E419">
        <f t="shared" si="88"/>
        <v>5331</v>
      </c>
      <c r="F419">
        <f t="shared" si="92"/>
        <v>5332</v>
      </c>
      <c r="G419">
        <f t="shared" si="89"/>
        <v>-791</v>
      </c>
      <c r="H419">
        <f t="shared" si="93"/>
        <v>0.87081495998693448</v>
      </c>
      <c r="I419">
        <f t="shared" si="90"/>
        <v>-0.12918504001306552</v>
      </c>
      <c r="J419">
        <f t="shared" si="94"/>
        <v>-1396</v>
      </c>
      <c r="M419">
        <f t="shared" si="85"/>
        <v>9932099.6480969824</v>
      </c>
      <c r="N419">
        <f t="shared" si="91"/>
        <v>12424954.64586981</v>
      </c>
      <c r="O419">
        <f t="shared" si="95"/>
        <v>10518282.997762907</v>
      </c>
      <c r="P419">
        <f t="shared" si="96"/>
        <v>13030047.135847541</v>
      </c>
      <c r="Q419">
        <f t="shared" si="97"/>
        <v>4275115.1714822836</v>
      </c>
      <c r="R419">
        <f t="shared" si="98"/>
        <v>162377.15366491189</v>
      </c>
    </row>
    <row r="420" spans="1:18" x14ac:dyDescent="0.2">
      <c r="A420" t="s">
        <v>422</v>
      </c>
      <c r="B420">
        <v>4694</v>
      </c>
      <c r="C420">
        <f t="shared" si="86"/>
        <v>4693</v>
      </c>
      <c r="D420">
        <f t="shared" si="87"/>
        <v>4694</v>
      </c>
      <c r="E420">
        <f t="shared" si="88"/>
        <v>4693</v>
      </c>
      <c r="F420">
        <f t="shared" si="92"/>
        <v>4694</v>
      </c>
      <c r="G420">
        <f t="shared" si="89"/>
        <v>-638</v>
      </c>
      <c r="H420">
        <f t="shared" si="93"/>
        <v>0.88034508627156793</v>
      </c>
      <c r="I420">
        <f t="shared" si="90"/>
        <v>-0.11965491372843207</v>
      </c>
      <c r="J420">
        <f t="shared" si="94"/>
        <v>153</v>
      </c>
      <c r="M420">
        <f t="shared" si="85"/>
        <v>6317799.8084533308</v>
      </c>
      <c r="N420">
        <f t="shared" si="91"/>
        <v>7921427.7282751566</v>
      </c>
      <c r="O420">
        <f t="shared" si="95"/>
        <v>9909624.7260479853</v>
      </c>
      <c r="P420">
        <f t="shared" si="96"/>
        <v>8388943.0779410806</v>
      </c>
      <c r="Q420">
        <f t="shared" si="97"/>
        <v>10392221.216025714</v>
      </c>
      <c r="R420">
        <f t="shared" si="98"/>
        <v>3409653.2516604573</v>
      </c>
    </row>
    <row r="421" spans="1:18" x14ac:dyDescent="0.2">
      <c r="A421" t="s">
        <v>423</v>
      </c>
      <c r="B421">
        <v>2179</v>
      </c>
      <c r="C421">
        <f t="shared" si="86"/>
        <v>2178</v>
      </c>
      <c r="D421">
        <f t="shared" si="87"/>
        <v>2179</v>
      </c>
      <c r="E421">
        <f t="shared" si="88"/>
        <v>2178</v>
      </c>
      <c r="F421">
        <f t="shared" si="92"/>
        <v>2179</v>
      </c>
      <c r="G421">
        <f t="shared" si="89"/>
        <v>-2515</v>
      </c>
      <c r="H421">
        <f t="shared" si="93"/>
        <v>0.46420962931401788</v>
      </c>
      <c r="I421">
        <f t="shared" si="90"/>
        <v>-0.53579037068598212</v>
      </c>
      <c r="J421">
        <f t="shared" si="94"/>
        <v>-1877</v>
      </c>
      <c r="M421">
        <f t="shared" si="85"/>
        <v>2.1803909702833431</v>
      </c>
      <c r="N421">
        <f t="shared" si="91"/>
        <v>-3711.5055778497053</v>
      </c>
      <c r="O421">
        <f t="shared" si="95"/>
        <v>-4653.5857560235236</v>
      </c>
      <c r="P421">
        <f t="shared" si="96"/>
        <v>-5821.5879831951388</v>
      </c>
      <c r="Q421">
        <f t="shared" si="97"/>
        <v>-4928.2360900992762</v>
      </c>
      <c r="R421">
        <f t="shared" si="98"/>
        <v>-6105.0980054668835</v>
      </c>
    </row>
    <row r="422" spans="1:18" x14ac:dyDescent="0.2">
      <c r="A422" t="s">
        <v>424</v>
      </c>
      <c r="B422">
        <v>3906</v>
      </c>
      <c r="C422">
        <f t="shared" si="86"/>
        <v>3905</v>
      </c>
      <c r="D422">
        <f t="shared" si="87"/>
        <v>3906</v>
      </c>
      <c r="E422">
        <f t="shared" si="88"/>
        <v>3905</v>
      </c>
      <c r="F422">
        <f t="shared" si="92"/>
        <v>3906</v>
      </c>
      <c r="G422">
        <f t="shared" si="89"/>
        <v>1727</v>
      </c>
      <c r="H422">
        <f t="shared" si="93"/>
        <v>1.7925653969710877</v>
      </c>
      <c r="I422">
        <f t="shared" si="90"/>
        <v>0.79256539697108774</v>
      </c>
      <c r="J422">
        <f t="shared" si="94"/>
        <v>4242</v>
      </c>
      <c r="M422">
        <f t="shared" si="85"/>
        <v>2977430.9532194776</v>
      </c>
      <c r="N422">
        <f t="shared" si="91"/>
        <v>-2547.9331947760866</v>
      </c>
      <c r="O422">
        <f t="shared" si="95"/>
        <v>4337143.3808364039</v>
      </c>
      <c r="P422">
        <f t="shared" si="96"/>
        <v>5438027.3006582297</v>
      </c>
      <c r="Q422">
        <f t="shared" si="97"/>
        <v>6802916.2984310584</v>
      </c>
      <c r="R422">
        <f t="shared" si="98"/>
        <v>5758974.6503241546</v>
      </c>
    </row>
    <row r="423" spans="1:18" x14ac:dyDescent="0.2">
      <c r="A423" t="s">
        <v>425</v>
      </c>
      <c r="B423">
        <v>5611</v>
      </c>
      <c r="C423">
        <f t="shared" si="86"/>
        <v>5610</v>
      </c>
      <c r="D423">
        <f t="shared" si="87"/>
        <v>5611</v>
      </c>
      <c r="E423">
        <f t="shared" si="88"/>
        <v>5610</v>
      </c>
      <c r="F423">
        <f t="shared" si="92"/>
        <v>5611</v>
      </c>
      <c r="G423">
        <f t="shared" si="89"/>
        <v>1705</v>
      </c>
      <c r="H423">
        <f t="shared" si="93"/>
        <v>1.4365079365079365</v>
      </c>
      <c r="I423">
        <f t="shared" si="90"/>
        <v>0.43650793650793651</v>
      </c>
      <c r="J423">
        <f t="shared" si="94"/>
        <v>-22</v>
      </c>
      <c r="M423">
        <f t="shared" si="85"/>
        <v>11768490.697094755</v>
      </c>
      <c r="N423">
        <f t="shared" si="91"/>
        <v>5919448.3251571162</v>
      </c>
      <c r="O423">
        <f t="shared" si="95"/>
        <v>-5065.561257137153</v>
      </c>
      <c r="P423">
        <f t="shared" si="96"/>
        <v>8622700.752774043</v>
      </c>
      <c r="Q423">
        <f t="shared" si="97"/>
        <v>10811374.67259587</v>
      </c>
      <c r="R423">
        <f t="shared" si="98"/>
        <v>13524918.670368697</v>
      </c>
    </row>
    <row r="424" spans="1:18" x14ac:dyDescent="0.2">
      <c r="A424" t="s">
        <v>426</v>
      </c>
      <c r="B424">
        <v>5467</v>
      </c>
      <c r="C424">
        <f t="shared" si="86"/>
        <v>5466</v>
      </c>
      <c r="D424">
        <f t="shared" si="87"/>
        <v>5467</v>
      </c>
      <c r="E424">
        <f t="shared" si="88"/>
        <v>5466</v>
      </c>
      <c r="F424">
        <f t="shared" si="92"/>
        <v>5467</v>
      </c>
      <c r="G424">
        <f t="shared" si="89"/>
        <v>-144</v>
      </c>
      <c r="H424">
        <f t="shared" si="93"/>
        <v>0.97433612546783099</v>
      </c>
      <c r="I424">
        <f t="shared" si="90"/>
        <v>-2.5663874532169006E-2</v>
      </c>
      <c r="J424">
        <f t="shared" si="94"/>
        <v>-1849</v>
      </c>
      <c r="M424">
        <f t="shared" si="85"/>
        <v>10801235.962128162</v>
      </c>
      <c r="N424">
        <f t="shared" si="91"/>
        <v>11274495.32961146</v>
      </c>
      <c r="O424">
        <f t="shared" si="95"/>
        <v>5670972.9576738207</v>
      </c>
      <c r="P424">
        <f t="shared" si="96"/>
        <v>-4852.9287404333445</v>
      </c>
      <c r="Q424">
        <f t="shared" si="97"/>
        <v>8260753.3852907466</v>
      </c>
      <c r="R424">
        <f t="shared" si="98"/>
        <v>10357555.305112572</v>
      </c>
    </row>
    <row r="425" spans="1:18" x14ac:dyDescent="0.2">
      <c r="A425" t="s">
        <v>427</v>
      </c>
      <c r="B425">
        <v>4665</v>
      </c>
      <c r="C425">
        <f t="shared" si="86"/>
        <v>4664</v>
      </c>
      <c r="D425">
        <f t="shared" si="87"/>
        <v>4665</v>
      </c>
      <c r="E425">
        <f t="shared" si="88"/>
        <v>4664</v>
      </c>
      <c r="F425">
        <f t="shared" si="92"/>
        <v>4665</v>
      </c>
      <c r="G425">
        <f t="shared" si="89"/>
        <v>-802</v>
      </c>
      <c r="H425">
        <f t="shared" si="93"/>
        <v>0.85330162794951525</v>
      </c>
      <c r="I425">
        <f t="shared" si="90"/>
        <v>-0.14669837205048475</v>
      </c>
      <c r="J425">
        <f t="shared" si="94"/>
        <v>-658</v>
      </c>
      <c r="M425">
        <f t="shared" si="85"/>
        <v>6172856.4521058919</v>
      </c>
      <c r="N425">
        <f t="shared" si="91"/>
        <v>8165444.2071170276</v>
      </c>
      <c r="O425">
        <f t="shared" si="95"/>
        <v>8523215.574600324</v>
      </c>
      <c r="P425">
        <f t="shared" si="96"/>
        <v>4287103.202662685</v>
      </c>
      <c r="Q425">
        <f t="shared" si="97"/>
        <v>-3668.6837515690772</v>
      </c>
      <c r="R425">
        <f t="shared" si="98"/>
        <v>6244907.6302796109</v>
      </c>
    </row>
    <row r="426" spans="1:18" x14ac:dyDescent="0.2">
      <c r="A426" t="s">
        <v>428</v>
      </c>
      <c r="B426">
        <v>4889</v>
      </c>
      <c r="C426">
        <f t="shared" si="86"/>
        <v>4888</v>
      </c>
      <c r="D426">
        <f t="shared" si="87"/>
        <v>4889</v>
      </c>
      <c r="E426">
        <f t="shared" si="88"/>
        <v>4888</v>
      </c>
      <c r="F426">
        <f t="shared" si="92"/>
        <v>4889</v>
      </c>
      <c r="G426">
        <f t="shared" si="89"/>
        <v>224</v>
      </c>
      <c r="H426">
        <f t="shared" si="93"/>
        <v>1.0480171489817791</v>
      </c>
      <c r="I426">
        <f t="shared" si="90"/>
        <v>4.8017148981779112E-2</v>
      </c>
      <c r="J426">
        <f t="shared" si="94"/>
        <v>1026</v>
      </c>
      <c r="M426">
        <f t="shared" si="85"/>
        <v>7336098.9287205907</v>
      </c>
      <c r="N426">
        <f t="shared" si="91"/>
        <v>6729389.6904132413</v>
      </c>
      <c r="O426">
        <f t="shared" si="95"/>
        <v>8901625.4454243761</v>
      </c>
      <c r="P426">
        <f t="shared" si="96"/>
        <v>9291652.8129076734</v>
      </c>
      <c r="Q426">
        <f t="shared" si="97"/>
        <v>4673620.4409700343</v>
      </c>
      <c r="R426">
        <f t="shared" si="98"/>
        <v>-3999.445444219446</v>
      </c>
    </row>
    <row r="427" spans="1:18" x14ac:dyDescent="0.2">
      <c r="A427" t="s">
        <v>429</v>
      </c>
      <c r="B427">
        <v>3522</v>
      </c>
      <c r="C427">
        <f t="shared" si="86"/>
        <v>3521</v>
      </c>
      <c r="D427">
        <f t="shared" si="87"/>
        <v>3522</v>
      </c>
      <c r="E427">
        <f t="shared" si="88"/>
        <v>3521</v>
      </c>
      <c r="F427">
        <f t="shared" si="92"/>
        <v>3522</v>
      </c>
      <c r="G427">
        <f t="shared" si="89"/>
        <v>-1367</v>
      </c>
      <c r="H427">
        <f t="shared" si="93"/>
        <v>0.72039271834731033</v>
      </c>
      <c r="I427">
        <f t="shared" si="90"/>
        <v>-0.27960728165268967</v>
      </c>
      <c r="J427">
        <f t="shared" si="94"/>
        <v>-1591</v>
      </c>
      <c r="M427">
        <f t="shared" si="85"/>
        <v>1799684.9933085644</v>
      </c>
      <c r="N427">
        <f t="shared" si="91"/>
        <v>3633547.4610145777</v>
      </c>
      <c r="O427">
        <f t="shared" si="95"/>
        <v>3333046.2227072283</v>
      </c>
      <c r="P427">
        <f t="shared" si="96"/>
        <v>4408947.9777183635</v>
      </c>
      <c r="Q427">
        <f t="shared" si="97"/>
        <v>4602127.3452016599</v>
      </c>
      <c r="R427">
        <f t="shared" si="98"/>
        <v>2314829.9732640209</v>
      </c>
    </row>
    <row r="428" spans="1:18" x14ac:dyDescent="0.2">
      <c r="A428" t="s">
        <v>430</v>
      </c>
      <c r="B428">
        <v>1968</v>
      </c>
      <c r="C428">
        <f t="shared" si="86"/>
        <v>1967</v>
      </c>
      <c r="D428">
        <f t="shared" si="87"/>
        <v>1968</v>
      </c>
      <c r="E428">
        <f t="shared" si="88"/>
        <v>1967</v>
      </c>
      <c r="F428">
        <f t="shared" si="92"/>
        <v>1968</v>
      </c>
      <c r="G428">
        <f t="shared" si="89"/>
        <v>-1554</v>
      </c>
      <c r="H428">
        <f t="shared" si="93"/>
        <v>0.55877342419080067</v>
      </c>
      <c r="I428">
        <f t="shared" si="90"/>
        <v>-0.44122657580919933</v>
      </c>
      <c r="J428">
        <f t="shared" si="94"/>
        <v>-187</v>
      </c>
      <c r="M428">
        <f t="shared" si="85"/>
        <v>45146.311794088389</v>
      </c>
      <c r="N428">
        <f t="shared" si="91"/>
        <v>-285042.34744867356</v>
      </c>
      <c r="O428">
        <f t="shared" si="95"/>
        <v>-575497.87974266044</v>
      </c>
      <c r="P428">
        <f t="shared" si="96"/>
        <v>-527903.11805001006</v>
      </c>
      <c r="Q428">
        <f t="shared" si="97"/>
        <v>-698309.36303887435</v>
      </c>
      <c r="R428">
        <f t="shared" si="98"/>
        <v>-728905.99555557815</v>
      </c>
    </row>
    <row r="429" spans="1:18" x14ac:dyDescent="0.2">
      <c r="A429" t="s">
        <v>431</v>
      </c>
      <c r="B429">
        <v>1709</v>
      </c>
      <c r="C429">
        <f t="shared" si="86"/>
        <v>1708</v>
      </c>
      <c r="D429">
        <f t="shared" si="87"/>
        <v>1709</v>
      </c>
      <c r="E429">
        <f t="shared" si="88"/>
        <v>1708</v>
      </c>
      <c r="F429">
        <f t="shared" si="92"/>
        <v>1709</v>
      </c>
      <c r="G429">
        <f t="shared" si="89"/>
        <v>-259</v>
      </c>
      <c r="H429">
        <f t="shared" si="93"/>
        <v>0.86839430894308944</v>
      </c>
      <c r="I429">
        <f t="shared" si="90"/>
        <v>-0.13160569105691056</v>
      </c>
      <c r="J429">
        <f t="shared" si="94"/>
        <v>1295</v>
      </c>
      <c r="M429">
        <f t="shared" si="85"/>
        <v>222290.19820834236</v>
      </c>
      <c r="N429">
        <f t="shared" si="91"/>
        <v>100177.75500121538</v>
      </c>
      <c r="O429">
        <f t="shared" si="95"/>
        <v>-632496.90424154652</v>
      </c>
      <c r="P429">
        <f t="shared" si="96"/>
        <v>-1277005.4365355335</v>
      </c>
      <c r="Q429">
        <f t="shared" si="97"/>
        <v>-1171394.6748428831</v>
      </c>
      <c r="R429">
        <f t="shared" si="98"/>
        <v>-1549518.9198317472</v>
      </c>
    </row>
    <row r="430" spans="1:18" x14ac:dyDescent="0.2">
      <c r="A430" t="s">
        <v>432</v>
      </c>
      <c r="B430">
        <v>3539</v>
      </c>
      <c r="C430">
        <f t="shared" si="86"/>
        <v>3538</v>
      </c>
      <c r="D430">
        <f t="shared" si="87"/>
        <v>3539</v>
      </c>
      <c r="E430">
        <f t="shared" si="88"/>
        <v>3538</v>
      </c>
      <c r="F430">
        <f t="shared" si="92"/>
        <v>3539</v>
      </c>
      <c r="G430">
        <f t="shared" si="89"/>
        <v>1830</v>
      </c>
      <c r="H430">
        <f t="shared" si="93"/>
        <v>2.0708016383850203</v>
      </c>
      <c r="I430">
        <f t="shared" si="90"/>
        <v>1.0708016383850203</v>
      </c>
      <c r="J430">
        <f t="shared" si="94"/>
        <v>2089</v>
      </c>
      <c r="M430">
        <f t="shared" si="85"/>
        <v>1845585.7884087872</v>
      </c>
      <c r="N430">
        <f t="shared" si="91"/>
        <v>-640512.00669143524</v>
      </c>
      <c r="O430">
        <f t="shared" si="95"/>
        <v>-288654.44989856216</v>
      </c>
      <c r="P430">
        <f t="shared" si="96"/>
        <v>1822490.8908586758</v>
      </c>
      <c r="Q430">
        <f t="shared" si="97"/>
        <v>3679592.3585646888</v>
      </c>
      <c r="R430">
        <f t="shared" si="98"/>
        <v>3375283.1202573394</v>
      </c>
    </row>
    <row r="431" spans="1:18" x14ac:dyDescent="0.2">
      <c r="A431" t="s">
        <v>433</v>
      </c>
      <c r="B431">
        <v>4845</v>
      </c>
      <c r="C431">
        <f t="shared" si="86"/>
        <v>4844</v>
      </c>
      <c r="D431">
        <f t="shared" si="87"/>
        <v>4845</v>
      </c>
      <c r="E431">
        <f t="shared" si="88"/>
        <v>4844</v>
      </c>
      <c r="F431">
        <f t="shared" si="92"/>
        <v>4845</v>
      </c>
      <c r="G431">
        <f t="shared" si="89"/>
        <v>1306</v>
      </c>
      <c r="H431">
        <f t="shared" si="93"/>
        <v>1.3690307996609212</v>
      </c>
      <c r="I431">
        <f t="shared" si="90"/>
        <v>0.36903079966092123</v>
      </c>
      <c r="J431">
        <f t="shared" si="94"/>
        <v>-524</v>
      </c>
      <c r="M431">
        <f t="shared" si="85"/>
        <v>7099684.8708141325</v>
      </c>
      <c r="N431">
        <f t="shared" si="91"/>
        <v>3619817.3296114597</v>
      </c>
      <c r="O431">
        <f t="shared" si="95"/>
        <v>-1256260.4654887628</v>
      </c>
      <c r="P431">
        <f t="shared" si="96"/>
        <v>-566148.90869588975</v>
      </c>
      <c r="Q431">
        <f t="shared" si="97"/>
        <v>3574520.4320613481</v>
      </c>
      <c r="R431">
        <f t="shared" si="98"/>
        <v>7216923.8997673616</v>
      </c>
    </row>
    <row r="432" spans="1:18" x14ac:dyDescent="0.2">
      <c r="A432" t="s">
        <v>434</v>
      </c>
      <c r="B432">
        <v>4860</v>
      </c>
      <c r="C432">
        <f t="shared" si="86"/>
        <v>4859</v>
      </c>
      <c r="D432">
        <f t="shared" si="87"/>
        <v>4860</v>
      </c>
      <c r="E432">
        <f t="shared" si="88"/>
        <v>4859</v>
      </c>
      <c r="F432">
        <f t="shared" si="92"/>
        <v>4860</v>
      </c>
      <c r="G432">
        <f t="shared" si="89"/>
        <v>15</v>
      </c>
      <c r="H432">
        <f t="shared" si="93"/>
        <v>1.0030959752321982</v>
      </c>
      <c r="I432">
        <f t="shared" si="90"/>
        <v>3.0959752321981782E-3</v>
      </c>
      <c r="J432">
        <f t="shared" si="94"/>
        <v>-1291</v>
      </c>
      <c r="M432">
        <f t="shared" si="85"/>
        <v>7179845.5723731518</v>
      </c>
      <c r="N432">
        <f t="shared" si="91"/>
        <v>7139652.7215936417</v>
      </c>
      <c r="O432">
        <f t="shared" si="95"/>
        <v>3640195.1803909699</v>
      </c>
      <c r="P432">
        <f t="shared" si="96"/>
        <v>-1263332.6147092527</v>
      </c>
      <c r="Q432">
        <f t="shared" si="97"/>
        <v>-569336.05791637977</v>
      </c>
      <c r="R432">
        <f t="shared" si="98"/>
        <v>3594643.2828408582</v>
      </c>
    </row>
    <row r="433" spans="1:18" x14ac:dyDescent="0.2">
      <c r="A433" t="s">
        <v>435</v>
      </c>
      <c r="B433">
        <v>4570</v>
      </c>
      <c r="C433">
        <f t="shared" si="86"/>
        <v>4569</v>
      </c>
      <c r="D433">
        <f t="shared" si="87"/>
        <v>4570</v>
      </c>
      <c r="E433">
        <f t="shared" si="88"/>
        <v>4569</v>
      </c>
      <c r="F433">
        <f t="shared" si="92"/>
        <v>4570</v>
      </c>
      <c r="G433">
        <f t="shared" si="89"/>
        <v>-290</v>
      </c>
      <c r="H433">
        <f t="shared" si="93"/>
        <v>0.94032921810699588</v>
      </c>
      <c r="I433">
        <f t="shared" si="90"/>
        <v>-5.9670781893004121E-2</v>
      </c>
      <c r="J433">
        <f t="shared" si="94"/>
        <v>-305</v>
      </c>
      <c r="M433">
        <f t="shared" si="85"/>
        <v>5709822.0088987648</v>
      </c>
      <c r="N433">
        <f t="shared" si="91"/>
        <v>6402783.7906359583</v>
      </c>
      <c r="O433">
        <f t="shared" si="95"/>
        <v>6366940.9398564482</v>
      </c>
      <c r="P433">
        <f t="shared" si="96"/>
        <v>3246223.3986537759</v>
      </c>
      <c r="Q433">
        <f t="shared" si="97"/>
        <v>-1126604.3964464464</v>
      </c>
      <c r="R433">
        <f t="shared" si="98"/>
        <v>-507717.83965357346</v>
      </c>
    </row>
    <row r="434" spans="1:18" x14ac:dyDescent="0.2">
      <c r="A434" t="s">
        <v>436</v>
      </c>
      <c r="B434">
        <v>2989</v>
      </c>
      <c r="C434">
        <f t="shared" si="86"/>
        <v>2988</v>
      </c>
      <c r="D434">
        <f t="shared" si="87"/>
        <v>2989</v>
      </c>
      <c r="E434">
        <f t="shared" si="88"/>
        <v>2988</v>
      </c>
      <c r="F434">
        <f t="shared" si="92"/>
        <v>2989</v>
      </c>
      <c r="G434">
        <f t="shared" si="89"/>
        <v>-1581</v>
      </c>
      <c r="H434">
        <f t="shared" si="93"/>
        <v>0.65404814004376366</v>
      </c>
      <c r="I434">
        <f t="shared" si="90"/>
        <v>-0.34595185995623634</v>
      </c>
      <c r="J434">
        <f t="shared" si="94"/>
        <v>-1291</v>
      </c>
      <c r="M434">
        <f t="shared" si="85"/>
        <v>653710.06457805249</v>
      </c>
      <c r="N434">
        <f t="shared" si="91"/>
        <v>1931985.5367384085</v>
      </c>
      <c r="O434">
        <f t="shared" si="95"/>
        <v>2166457.3184756022</v>
      </c>
      <c r="P434">
        <f t="shared" si="96"/>
        <v>2154329.4676960921</v>
      </c>
      <c r="Q434">
        <f t="shared" si="97"/>
        <v>1098397.9264934198</v>
      </c>
      <c r="R434">
        <f t="shared" si="98"/>
        <v>-381199.8686068026</v>
      </c>
    </row>
    <row r="435" spans="1:18" x14ac:dyDescent="0.2">
      <c r="A435" t="s">
        <v>437</v>
      </c>
      <c r="B435">
        <v>1753</v>
      </c>
      <c r="C435">
        <f t="shared" si="86"/>
        <v>1752</v>
      </c>
      <c r="D435">
        <f t="shared" si="87"/>
        <v>1753</v>
      </c>
      <c r="E435">
        <f t="shared" si="88"/>
        <v>1752</v>
      </c>
      <c r="F435">
        <f t="shared" si="92"/>
        <v>1753</v>
      </c>
      <c r="G435">
        <f t="shared" si="89"/>
        <v>-1236</v>
      </c>
      <c r="H435">
        <f t="shared" si="93"/>
        <v>0.5864837738374038</v>
      </c>
      <c r="I435">
        <f t="shared" si="90"/>
        <v>-0.4135162261625962</v>
      </c>
      <c r="J435">
        <f t="shared" si="94"/>
        <v>345</v>
      </c>
      <c r="M435">
        <f t="shared" si="85"/>
        <v>182736.25611480116</v>
      </c>
      <c r="N435">
        <f t="shared" si="91"/>
        <v>-345624.83965357323</v>
      </c>
      <c r="O435">
        <f t="shared" si="95"/>
        <v>-1021465.3674932171</v>
      </c>
      <c r="P435">
        <f t="shared" si="96"/>
        <v>-1145433.5857560234</v>
      </c>
      <c r="Q435">
        <f t="shared" si="97"/>
        <v>-1139021.4365355335</v>
      </c>
      <c r="R435">
        <f t="shared" si="98"/>
        <v>-580736.97773820581</v>
      </c>
    </row>
    <row r="436" spans="1:18" x14ac:dyDescent="0.2">
      <c r="A436" t="s">
        <v>438</v>
      </c>
      <c r="B436">
        <v>3374</v>
      </c>
      <c r="C436">
        <f t="shared" si="86"/>
        <v>3373</v>
      </c>
      <c r="D436">
        <f t="shared" si="87"/>
        <v>3374</v>
      </c>
      <c r="E436">
        <f t="shared" si="88"/>
        <v>3373</v>
      </c>
      <c r="F436">
        <f t="shared" si="92"/>
        <v>3374</v>
      </c>
      <c r="G436">
        <f t="shared" si="89"/>
        <v>1621</v>
      </c>
      <c r="H436">
        <f t="shared" si="93"/>
        <v>1.9247005134055903</v>
      </c>
      <c r="I436">
        <f t="shared" si="90"/>
        <v>0.92470051340559034</v>
      </c>
      <c r="J436">
        <f t="shared" si="94"/>
        <v>2857</v>
      </c>
      <c r="M436">
        <f t="shared" si="85"/>
        <v>1424498.0712595668</v>
      </c>
      <c r="N436">
        <f t="shared" si="91"/>
        <v>-510203.33631281601</v>
      </c>
      <c r="O436">
        <f t="shared" si="95"/>
        <v>964991.5679188096</v>
      </c>
      <c r="P436">
        <f t="shared" si="96"/>
        <v>2851952.0400791657</v>
      </c>
      <c r="Q436">
        <f t="shared" si="97"/>
        <v>3198073.8218163596</v>
      </c>
      <c r="R436">
        <f t="shared" si="98"/>
        <v>3180170.9710368495</v>
      </c>
    </row>
    <row r="437" spans="1:18" x14ac:dyDescent="0.2">
      <c r="A437" t="s">
        <v>439</v>
      </c>
      <c r="B437">
        <v>4713</v>
      </c>
      <c r="C437">
        <f t="shared" si="86"/>
        <v>4712</v>
      </c>
      <c r="D437">
        <f t="shared" si="87"/>
        <v>4713</v>
      </c>
      <c r="E437">
        <f t="shared" si="88"/>
        <v>4712</v>
      </c>
      <c r="F437">
        <f t="shared" si="92"/>
        <v>4713</v>
      </c>
      <c r="G437">
        <f t="shared" si="89"/>
        <v>1339</v>
      </c>
      <c r="H437">
        <f t="shared" si="93"/>
        <v>1.396858328393598</v>
      </c>
      <c r="I437">
        <f t="shared" si="90"/>
        <v>0.39685832839359803</v>
      </c>
      <c r="J437">
        <f t="shared" si="94"/>
        <v>-282</v>
      </c>
      <c r="M437">
        <f t="shared" si="85"/>
        <v>6413674.6970947552</v>
      </c>
      <c r="N437">
        <f t="shared" si="91"/>
        <v>3022625.8841771614</v>
      </c>
      <c r="O437">
        <f t="shared" si="95"/>
        <v>-1082594.5233952217</v>
      </c>
      <c r="P437">
        <f t="shared" si="96"/>
        <v>2047604.3808364042</v>
      </c>
      <c r="Q437">
        <f t="shared" si="97"/>
        <v>6051523.85299676</v>
      </c>
      <c r="R437">
        <f t="shared" si="98"/>
        <v>6785955.6347339535</v>
      </c>
    </row>
    <row r="438" spans="1:18" x14ac:dyDescent="0.2">
      <c r="A438" t="s">
        <v>440</v>
      </c>
      <c r="B438">
        <v>3993</v>
      </c>
      <c r="C438">
        <f t="shared" si="86"/>
        <v>3992</v>
      </c>
      <c r="D438">
        <f t="shared" si="87"/>
        <v>3993</v>
      </c>
      <c r="E438">
        <f t="shared" si="88"/>
        <v>3992</v>
      </c>
      <c r="F438">
        <f t="shared" si="92"/>
        <v>3993</v>
      </c>
      <c r="G438">
        <f t="shared" si="89"/>
        <v>-720</v>
      </c>
      <c r="H438">
        <f t="shared" si="93"/>
        <v>0.84723106301718654</v>
      </c>
      <c r="I438">
        <f t="shared" si="90"/>
        <v>-0.15276893698281346</v>
      </c>
      <c r="J438">
        <f t="shared" si="94"/>
        <v>-2059</v>
      </c>
      <c r="M438">
        <f t="shared" si="85"/>
        <v>3285241.0222617937</v>
      </c>
      <c r="N438">
        <f t="shared" si="91"/>
        <v>4590257.859678275</v>
      </c>
      <c r="O438">
        <f t="shared" si="95"/>
        <v>2163289.0467606802</v>
      </c>
      <c r="P438">
        <f t="shared" si="96"/>
        <v>-774811.36081170256</v>
      </c>
      <c r="Q438">
        <f t="shared" si="97"/>
        <v>1465467.5434199232</v>
      </c>
      <c r="R438">
        <f t="shared" si="98"/>
        <v>4331067.0155802788</v>
      </c>
    </row>
    <row r="439" spans="1:18" x14ac:dyDescent="0.2">
      <c r="A439" t="s">
        <v>441</v>
      </c>
      <c r="B439">
        <v>3904</v>
      </c>
      <c r="C439">
        <f t="shared" si="86"/>
        <v>3903</v>
      </c>
      <c r="D439">
        <f t="shared" si="87"/>
        <v>3904</v>
      </c>
      <c r="E439">
        <f t="shared" si="88"/>
        <v>3903</v>
      </c>
      <c r="F439">
        <f t="shared" si="92"/>
        <v>3904</v>
      </c>
      <c r="G439">
        <f t="shared" si="89"/>
        <v>-89</v>
      </c>
      <c r="H439">
        <f t="shared" si="93"/>
        <v>0.97771099423991981</v>
      </c>
      <c r="I439">
        <f t="shared" si="90"/>
        <v>-2.2289005760080194E-2</v>
      </c>
      <c r="J439">
        <f t="shared" si="94"/>
        <v>631</v>
      </c>
      <c r="M439">
        <f t="shared" si="85"/>
        <v>2970532.859678275</v>
      </c>
      <c r="N439">
        <f t="shared" si="91"/>
        <v>3123926.4409700343</v>
      </c>
      <c r="O439">
        <f t="shared" si="95"/>
        <v>4364863.2783865156</v>
      </c>
      <c r="P439">
        <f t="shared" si="96"/>
        <v>2057065.4654689208</v>
      </c>
      <c r="Q439">
        <f t="shared" si="97"/>
        <v>-736765.94210346194</v>
      </c>
      <c r="R439">
        <f t="shared" si="98"/>
        <v>1393508.9621281635</v>
      </c>
    </row>
    <row r="440" spans="1:18" x14ac:dyDescent="0.2">
      <c r="A440" t="s">
        <v>442</v>
      </c>
      <c r="B440">
        <v>3787</v>
      </c>
      <c r="C440">
        <f t="shared" si="86"/>
        <v>3786</v>
      </c>
      <c r="D440">
        <f t="shared" si="87"/>
        <v>3787</v>
      </c>
      <c r="E440">
        <f t="shared" si="88"/>
        <v>3786</v>
      </c>
      <c r="F440">
        <f t="shared" si="92"/>
        <v>3787</v>
      </c>
      <c r="G440">
        <f t="shared" si="89"/>
        <v>-117</v>
      </c>
      <c r="H440">
        <f t="shared" si="93"/>
        <v>0.97003073770491799</v>
      </c>
      <c r="I440">
        <f t="shared" si="90"/>
        <v>-2.9969262295082011E-2</v>
      </c>
      <c r="J440">
        <f t="shared" si="94"/>
        <v>-28</v>
      </c>
      <c r="M440">
        <f t="shared" si="85"/>
        <v>2580917.3875179184</v>
      </c>
      <c r="N440">
        <f t="shared" si="91"/>
        <v>2768880.6235980969</v>
      </c>
      <c r="O440">
        <f t="shared" si="95"/>
        <v>2911861.2048898563</v>
      </c>
      <c r="P440">
        <f t="shared" si="96"/>
        <v>4068558.042306337</v>
      </c>
      <c r="Q440">
        <f t="shared" si="97"/>
        <v>1917423.2293887427</v>
      </c>
      <c r="R440">
        <f t="shared" si="98"/>
        <v>-686751.17818364012</v>
      </c>
    </row>
    <row r="441" spans="1:18" x14ac:dyDescent="0.2">
      <c r="A441" t="s">
        <v>443</v>
      </c>
      <c r="B441">
        <v>2996</v>
      </c>
      <c r="C441">
        <f t="shared" si="86"/>
        <v>2995</v>
      </c>
      <c r="D441">
        <f t="shared" si="87"/>
        <v>2996</v>
      </c>
      <c r="E441">
        <f t="shared" si="88"/>
        <v>2995</v>
      </c>
      <c r="F441">
        <f t="shared" si="92"/>
        <v>2996</v>
      </c>
      <c r="G441">
        <f t="shared" si="89"/>
        <v>-791</v>
      </c>
      <c r="H441">
        <f t="shared" si="93"/>
        <v>0.79112754158964882</v>
      </c>
      <c r="I441">
        <f t="shared" si="90"/>
        <v>-0.20887245841035118</v>
      </c>
      <c r="J441">
        <f t="shared" si="94"/>
        <v>-674</v>
      </c>
      <c r="M441">
        <f t="shared" si="85"/>
        <v>665078.39197226183</v>
      </c>
      <c r="N441">
        <f t="shared" si="91"/>
        <v>1310157.3897450902</v>
      </c>
      <c r="O441">
        <f t="shared" si="95"/>
        <v>1405573.6258252682</v>
      </c>
      <c r="P441">
        <f t="shared" si="96"/>
        <v>1478155.2071170278</v>
      </c>
      <c r="Q441">
        <f t="shared" si="97"/>
        <v>2065332.0445335088</v>
      </c>
      <c r="R441">
        <f t="shared" si="98"/>
        <v>973346.23161591426</v>
      </c>
    </row>
    <row r="442" spans="1:18" x14ac:dyDescent="0.2">
      <c r="A442" t="s">
        <v>444</v>
      </c>
      <c r="B442">
        <v>1630</v>
      </c>
      <c r="C442">
        <f t="shared" si="86"/>
        <v>1629</v>
      </c>
      <c r="D442">
        <f t="shared" si="87"/>
        <v>1630</v>
      </c>
      <c r="E442">
        <f t="shared" si="88"/>
        <v>1629</v>
      </c>
      <c r="F442">
        <f t="shared" si="92"/>
        <v>1630</v>
      </c>
      <c r="G442">
        <f t="shared" si="89"/>
        <v>-1366</v>
      </c>
      <c r="H442">
        <f t="shared" si="93"/>
        <v>0.54405874499332441</v>
      </c>
      <c r="I442">
        <f t="shared" si="90"/>
        <v>-0.45594125500667559</v>
      </c>
      <c r="J442">
        <f t="shared" si="94"/>
        <v>-575</v>
      </c>
      <c r="M442">
        <f t="shared" si="85"/>
        <v>303024.50333083683</v>
      </c>
      <c r="N442">
        <f t="shared" si="91"/>
        <v>-448926.5523484507</v>
      </c>
      <c r="O442">
        <f t="shared" si="95"/>
        <v>-884353.55457562231</v>
      </c>
      <c r="P442">
        <f t="shared" si="96"/>
        <v>-948759.31849544414</v>
      </c>
      <c r="Q442">
        <f t="shared" si="97"/>
        <v>-997751.73720368475</v>
      </c>
      <c r="R442">
        <f t="shared" si="98"/>
        <v>-1394094.8997872036</v>
      </c>
    </row>
    <row r="443" spans="1:18" x14ac:dyDescent="0.2">
      <c r="A443" t="s">
        <v>445</v>
      </c>
      <c r="B443">
        <v>3430</v>
      </c>
      <c r="C443">
        <f t="shared" si="86"/>
        <v>3429</v>
      </c>
      <c r="D443">
        <f t="shared" si="87"/>
        <v>3430</v>
      </c>
      <c r="E443">
        <f t="shared" si="88"/>
        <v>3429</v>
      </c>
      <c r="F443">
        <f t="shared" si="92"/>
        <v>3430</v>
      </c>
      <c r="G443">
        <f t="shared" si="89"/>
        <v>1800</v>
      </c>
      <c r="H443">
        <f t="shared" si="93"/>
        <v>2.1042944785276072</v>
      </c>
      <c r="I443">
        <f t="shared" si="90"/>
        <v>1.1042944785276072</v>
      </c>
      <c r="J443">
        <f t="shared" si="94"/>
        <v>3166</v>
      </c>
      <c r="M443">
        <f t="shared" si="85"/>
        <v>1561308.6904132415</v>
      </c>
      <c r="N443">
        <f t="shared" si="91"/>
        <v>-687833.40312796074</v>
      </c>
      <c r="O443">
        <f t="shared" si="95"/>
        <v>1019015.5411927517</v>
      </c>
      <c r="P443">
        <f t="shared" si="96"/>
        <v>2007388.5389655801</v>
      </c>
      <c r="Q443">
        <f t="shared" si="97"/>
        <v>2153582.7750457581</v>
      </c>
      <c r="R443">
        <f t="shared" si="98"/>
        <v>2264790.3563375175</v>
      </c>
    </row>
    <row r="444" spans="1:18" x14ac:dyDescent="0.2">
      <c r="A444" t="s">
        <v>446</v>
      </c>
      <c r="B444">
        <v>5113</v>
      </c>
      <c r="C444">
        <f t="shared" si="86"/>
        <v>5112</v>
      </c>
      <c r="D444">
        <f t="shared" si="87"/>
        <v>5113</v>
      </c>
      <c r="E444">
        <f t="shared" si="88"/>
        <v>5112</v>
      </c>
      <c r="F444">
        <f t="shared" si="92"/>
        <v>5113</v>
      </c>
      <c r="G444">
        <f t="shared" si="89"/>
        <v>1683</v>
      </c>
      <c r="H444">
        <f t="shared" si="93"/>
        <v>1.49067055393586</v>
      </c>
      <c r="I444">
        <f t="shared" si="90"/>
        <v>0.49067055393586001</v>
      </c>
      <c r="J444">
        <f t="shared" si="94"/>
        <v>-117</v>
      </c>
      <c r="M444">
        <f t="shared" si="85"/>
        <v>8599693.4053352904</v>
      </c>
      <c r="N444">
        <f t="shared" si="91"/>
        <v>3664256.5478742658</v>
      </c>
      <c r="O444">
        <f t="shared" si="95"/>
        <v>-1614285.5456669366</v>
      </c>
      <c r="P444">
        <f t="shared" si="96"/>
        <v>2391541.3986537759</v>
      </c>
      <c r="Q444">
        <f t="shared" si="97"/>
        <v>4711167.3964266041</v>
      </c>
      <c r="R444">
        <f t="shared" si="98"/>
        <v>5054272.6325067822</v>
      </c>
    </row>
    <row r="445" spans="1:18" x14ac:dyDescent="0.2">
      <c r="A445" t="s">
        <v>447</v>
      </c>
      <c r="B445">
        <v>4357</v>
      </c>
      <c r="C445">
        <f t="shared" si="86"/>
        <v>4356</v>
      </c>
      <c r="D445">
        <f t="shared" si="87"/>
        <v>4357</v>
      </c>
      <c r="E445">
        <f t="shared" si="88"/>
        <v>4356</v>
      </c>
      <c r="F445">
        <f t="shared" si="92"/>
        <v>4357</v>
      </c>
      <c r="G445">
        <f t="shared" si="89"/>
        <v>-756</v>
      </c>
      <c r="H445">
        <f t="shared" si="93"/>
        <v>0.8521415998435361</v>
      </c>
      <c r="I445">
        <f t="shared" si="90"/>
        <v>-0.1478584001564639</v>
      </c>
      <c r="J445">
        <f t="shared" si="94"/>
        <v>-2439</v>
      </c>
      <c r="M445">
        <f t="shared" si="85"/>
        <v>4737254.0467606802</v>
      </c>
      <c r="N445">
        <f t="shared" si="91"/>
        <v>6382705.7260479853</v>
      </c>
      <c r="O445">
        <f t="shared" si="95"/>
        <v>2719616.8685869607</v>
      </c>
      <c r="P445">
        <f t="shared" si="96"/>
        <v>-1198125.2249542417</v>
      </c>
      <c r="Q445">
        <f t="shared" si="97"/>
        <v>1775005.7193664708</v>
      </c>
      <c r="R445">
        <f t="shared" si="98"/>
        <v>3496635.7171392995</v>
      </c>
    </row>
    <row r="446" spans="1:18" x14ac:dyDescent="0.2">
      <c r="A446" t="s">
        <v>448</v>
      </c>
      <c r="B446">
        <v>3581</v>
      </c>
      <c r="C446">
        <f t="shared" si="86"/>
        <v>3580</v>
      </c>
      <c r="D446">
        <f t="shared" si="87"/>
        <v>3581</v>
      </c>
      <c r="E446">
        <f t="shared" si="88"/>
        <v>3580</v>
      </c>
      <c r="F446">
        <f t="shared" si="92"/>
        <v>3581</v>
      </c>
      <c r="G446">
        <f t="shared" si="89"/>
        <v>-776</v>
      </c>
      <c r="H446">
        <f t="shared" si="93"/>
        <v>0.82189579986229055</v>
      </c>
      <c r="I446">
        <f t="shared" si="90"/>
        <v>-0.17810420013770945</v>
      </c>
      <c r="J446">
        <f t="shared" si="94"/>
        <v>-20</v>
      </c>
      <c r="M446">
        <f t="shared" si="85"/>
        <v>1961465.7527740432</v>
      </c>
      <c r="N446">
        <f t="shared" si="91"/>
        <v>3048271.8997673616</v>
      </c>
      <c r="O446">
        <f t="shared" si="95"/>
        <v>4107067.5790546667</v>
      </c>
      <c r="P446">
        <f t="shared" si="96"/>
        <v>1749986.7215936424</v>
      </c>
      <c r="Q446">
        <f t="shared" si="97"/>
        <v>-770955.37194755988</v>
      </c>
      <c r="R446">
        <f t="shared" si="98"/>
        <v>1142159.5723731525</v>
      </c>
    </row>
    <row r="447" spans="1:18" x14ac:dyDescent="0.2">
      <c r="A447" t="s">
        <v>449</v>
      </c>
      <c r="B447">
        <v>3934</v>
      </c>
      <c r="C447">
        <f t="shared" si="86"/>
        <v>3933</v>
      </c>
      <c r="D447">
        <f t="shared" si="87"/>
        <v>3934</v>
      </c>
      <c r="E447">
        <f t="shared" si="88"/>
        <v>3933</v>
      </c>
      <c r="F447">
        <f t="shared" si="92"/>
        <v>3934</v>
      </c>
      <c r="G447">
        <f t="shared" si="89"/>
        <v>353</v>
      </c>
      <c r="H447">
        <f t="shared" si="93"/>
        <v>1.0985758168109467</v>
      </c>
      <c r="I447">
        <f t="shared" si="90"/>
        <v>9.8575816810946737E-2</v>
      </c>
      <c r="J447">
        <f t="shared" si="94"/>
        <v>1129</v>
      </c>
      <c r="M447">
        <f t="shared" si="85"/>
        <v>3074844.2627963149</v>
      </c>
      <c r="N447">
        <f t="shared" si="91"/>
        <v>2455850.5077851792</v>
      </c>
      <c r="O447">
        <f t="shared" si="95"/>
        <v>3816584.6547784973</v>
      </c>
      <c r="P447">
        <f t="shared" si="96"/>
        <v>5142248.3340658024</v>
      </c>
      <c r="Q447">
        <f t="shared" si="97"/>
        <v>2191068.4766047783</v>
      </c>
      <c r="R447">
        <f t="shared" si="98"/>
        <v>-965273.61693642417</v>
      </c>
    </row>
    <row r="448" spans="1:18" x14ac:dyDescent="0.2">
      <c r="A448" t="s">
        <v>450</v>
      </c>
      <c r="B448">
        <v>2377</v>
      </c>
      <c r="C448">
        <f t="shared" si="86"/>
        <v>2376</v>
      </c>
      <c r="D448">
        <f t="shared" si="87"/>
        <v>2377</v>
      </c>
      <c r="E448">
        <f t="shared" si="88"/>
        <v>2376</v>
      </c>
      <c r="F448">
        <f t="shared" si="92"/>
        <v>2377</v>
      </c>
      <c r="G448">
        <f t="shared" si="89"/>
        <v>-1557</v>
      </c>
      <c r="H448">
        <f t="shared" si="93"/>
        <v>0.60421962379257754</v>
      </c>
      <c r="I448">
        <f t="shared" si="90"/>
        <v>-0.39578037620742246</v>
      </c>
      <c r="J448">
        <f t="shared" si="94"/>
        <v>-1910</v>
      </c>
      <c r="M448">
        <f t="shared" si="85"/>
        <v>38621.440970034811</v>
      </c>
      <c r="N448">
        <f t="shared" si="91"/>
        <v>344608.35188317485</v>
      </c>
      <c r="O448">
        <f t="shared" si="95"/>
        <v>275235.59687203908</v>
      </c>
      <c r="P448">
        <f t="shared" si="96"/>
        <v>427737.74386535742</v>
      </c>
      <c r="Q448">
        <f t="shared" si="97"/>
        <v>576309.42315266246</v>
      </c>
      <c r="R448">
        <f t="shared" si="98"/>
        <v>245560.56569163821</v>
      </c>
    </row>
    <row r="449" spans="1:18" x14ac:dyDescent="0.2">
      <c r="A449" t="s">
        <v>451</v>
      </c>
      <c r="B449">
        <v>1670</v>
      </c>
      <c r="C449">
        <f t="shared" si="86"/>
        <v>1669</v>
      </c>
      <c r="D449">
        <f t="shared" si="87"/>
        <v>1670</v>
      </c>
      <c r="E449">
        <f t="shared" si="88"/>
        <v>1669</v>
      </c>
      <c r="F449">
        <f t="shared" si="92"/>
        <v>1670</v>
      </c>
      <c r="G449">
        <f t="shared" si="89"/>
        <v>-707</v>
      </c>
      <c r="H449">
        <f t="shared" si="93"/>
        <v>0.70256625999158606</v>
      </c>
      <c r="I449">
        <f t="shared" si="90"/>
        <v>-0.29743374000841394</v>
      </c>
      <c r="J449">
        <f t="shared" si="94"/>
        <v>850</v>
      </c>
      <c r="M449">
        <f t="shared" si="85"/>
        <v>260586.37415489028</v>
      </c>
      <c r="N449">
        <f t="shared" si="91"/>
        <v>-100320.59243753746</v>
      </c>
      <c r="O449">
        <f t="shared" si="95"/>
        <v>-895132.68152439734</v>
      </c>
      <c r="P449">
        <f t="shared" si="96"/>
        <v>-714934.43653553317</v>
      </c>
      <c r="Q449">
        <f t="shared" si="97"/>
        <v>-1111064.2895422149</v>
      </c>
      <c r="R449">
        <f t="shared" si="98"/>
        <v>-1496984.6102549098</v>
      </c>
    </row>
    <row r="450" spans="1:18" x14ac:dyDescent="0.2">
      <c r="A450" t="s">
        <v>452</v>
      </c>
      <c r="B450">
        <v>2946</v>
      </c>
      <c r="C450">
        <f t="shared" si="86"/>
        <v>2945</v>
      </c>
      <c r="D450">
        <f t="shared" si="87"/>
        <v>2946</v>
      </c>
      <c r="E450">
        <f t="shared" si="88"/>
        <v>2945</v>
      </c>
      <c r="F450">
        <f t="shared" si="92"/>
        <v>2946</v>
      </c>
      <c r="G450">
        <f t="shared" si="89"/>
        <v>1276</v>
      </c>
      <c r="H450">
        <f t="shared" si="93"/>
        <v>1.7640718562874251</v>
      </c>
      <c r="I450">
        <f t="shared" si="90"/>
        <v>0.76407185628742513</v>
      </c>
      <c r="J450">
        <f t="shared" si="94"/>
        <v>1983</v>
      </c>
      <c r="M450">
        <f t="shared" si="85"/>
        <v>586026.05344219494</v>
      </c>
      <c r="N450">
        <f t="shared" si="91"/>
        <v>-390781.78620145738</v>
      </c>
      <c r="O450">
        <f t="shared" si="95"/>
        <v>150443.2472061149</v>
      </c>
      <c r="P450">
        <f t="shared" si="96"/>
        <v>1342363.158119255</v>
      </c>
      <c r="Q450">
        <f t="shared" si="97"/>
        <v>1072133.4031081193</v>
      </c>
      <c r="R450">
        <f t="shared" si="98"/>
        <v>1666179.5501014376</v>
      </c>
    </row>
    <row r="451" spans="1:18" x14ac:dyDescent="0.2">
      <c r="A451" s="8" t="s">
        <v>546</v>
      </c>
      <c r="B451" s="8">
        <f>AVERAGE(B2:B450)</f>
        <v>2180.476614699332</v>
      </c>
      <c r="C451" s="8">
        <f>AVERAGE(C2:C450)</f>
        <v>2184.3415178571427</v>
      </c>
      <c r="D451" s="8">
        <f t="shared" ref="D451:F451" si="99">AVERAGE(D2:D450)</f>
        <v>2185.3415178571427</v>
      </c>
      <c r="E451" s="8">
        <f t="shared" si="99"/>
        <v>2184.3415178571427</v>
      </c>
      <c r="F451" s="8">
        <f t="shared" si="99"/>
        <v>2190.2304250559282</v>
      </c>
      <c r="G451" s="8">
        <f>AVERAGE(G2:G450)</f>
        <v>6.5736607142857144</v>
      </c>
      <c r="H451" s="8">
        <f>POWER(PRODUCT(H3:H450), 1/ COUNT(H3:H450))</f>
        <v>1.0103509935705424</v>
      </c>
      <c r="I451" s="8">
        <f t="shared" ref="I451" si="100">AVERAGE(I2:I450)</f>
        <v>0.11032483180768783</v>
      </c>
      <c r="J451" s="8">
        <f t="shared" ref="J451" si="101">AVERAGE(J2:J450)</f>
        <v>2.8568232662192394</v>
      </c>
      <c r="M451">
        <f>SUM(M2:M450)</f>
        <v>4705249392.0044556</v>
      </c>
      <c r="N451">
        <f t="shared" ref="N451:R451" si="102">SUM(N2:N450)</f>
        <v>4309422666.3207207</v>
      </c>
      <c r="O451">
        <f t="shared" si="102"/>
        <v>3993363094.00002</v>
      </c>
      <c r="P451">
        <f t="shared" si="102"/>
        <v>3829560500.6459093</v>
      </c>
      <c r="Q451">
        <f t="shared" si="102"/>
        <v>3751594033.3808889</v>
      </c>
      <c r="R451">
        <f t="shared" si="102"/>
        <v>3751011139.870873</v>
      </c>
    </row>
    <row r="452" spans="1:18" x14ac:dyDescent="0.2">
      <c r="A452" s="9" t="s">
        <v>547</v>
      </c>
      <c r="B452">
        <f>_xlfn.VAR.S(B2:B450)</f>
        <v>10502788.821438516</v>
      </c>
      <c r="C452" s="9"/>
    </row>
    <row r="453" spans="1:18" x14ac:dyDescent="0.2">
      <c r="A453" s="9" t="s">
        <v>549</v>
      </c>
      <c r="B453">
        <f>SQRT(B452)</f>
        <v>3240.8006451243673</v>
      </c>
    </row>
    <row r="454" spans="1:18" x14ac:dyDescent="0.2">
      <c r="A454" s="9" t="s">
        <v>548</v>
      </c>
      <c r="B454">
        <f>MAX(B2:B450)-MIN(B2:B450)</f>
        <v>23921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506D-744A-F94B-BA4F-13190E015B74}">
  <dimension ref="A1:N480"/>
  <sheetViews>
    <sheetView topLeftCell="A17" zoomScale="82" workbookViewId="0">
      <selection activeCell="I53" sqref="I53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8" max="8" width="20.66406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v>4694</v>
      </c>
      <c r="G18" s="4">
        <f ca="1">AVERAGE(G$2:G$419)</f>
        <v>2071.9210526315787</v>
      </c>
      <c r="H18">
        <f>$F18-$F$50</f>
        <v>2622.0789473684213</v>
      </c>
      <c r="I18">
        <f>H18^2</f>
        <v>6875298.0062326882</v>
      </c>
      <c r="J18">
        <f>C420-B420</f>
        <v>2622.0789473684213</v>
      </c>
      <c r="K18">
        <f>J18^2</f>
        <v>6875298.0062326882</v>
      </c>
      <c r="L18">
        <f>ABS(J18)</f>
        <v>2622.0789473684213</v>
      </c>
      <c r="M18">
        <f>L18/F18</f>
        <v>0.55860224698943783</v>
      </c>
      <c r="N18">
        <f>M18^2</f>
        <v>0.31203647034164889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v>2179</v>
      </c>
      <c r="G19" s="4">
        <f t="shared" ref="G19:G48" ca="1" si="0">AVERAGE(G$2:G$419)</f>
        <v>2071.9210526315787</v>
      </c>
      <c r="H19">
        <f t="shared" ref="H19:H48" si="1">$F19-$F$50</f>
        <v>107.07894736842127</v>
      </c>
      <c r="I19">
        <f t="shared" ref="I19:I48" si="2">H19^2</f>
        <v>11465.900969529132</v>
      </c>
      <c r="J19">
        <f t="shared" ref="J19:J48" si="3">C421-B421</f>
        <v>107.07894736842127</v>
      </c>
      <c r="K19">
        <f t="shared" ref="K19:K48" si="4">J19^2</f>
        <v>11465.900969529132</v>
      </c>
      <c r="L19">
        <f t="shared" ref="L19:L48" si="5">ABS(J19)</f>
        <v>107.07894736842127</v>
      </c>
      <c r="M19">
        <f t="shared" ref="M19:M48" si="6">L19/F19</f>
        <v>4.914132508876607E-2</v>
      </c>
      <c r="N19">
        <f t="shared" ref="N19:N48" si="7">M19^2</f>
        <v>2.4148698314797896E-3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v>3906</v>
      </c>
      <c r="G20" s="4">
        <f t="shared" ca="1" si="0"/>
        <v>2071.9210526315787</v>
      </c>
      <c r="H20">
        <f t="shared" si="1"/>
        <v>1834.0789473684213</v>
      </c>
      <c r="I20">
        <f t="shared" si="2"/>
        <v>3363845.5851800563</v>
      </c>
      <c r="J20">
        <f t="shared" si="3"/>
        <v>1834.0789473684213</v>
      </c>
      <c r="K20">
        <f t="shared" si="4"/>
        <v>3363845.5851800563</v>
      </c>
      <c r="L20">
        <f t="shared" si="5"/>
        <v>1834.0789473684213</v>
      </c>
      <c r="M20">
        <f t="shared" si="6"/>
        <v>0.46955426199908379</v>
      </c>
      <c r="N20">
        <f t="shared" si="7"/>
        <v>0.22048120496150422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v>5611</v>
      </c>
      <c r="G21" s="4">
        <f t="shared" ca="1" si="0"/>
        <v>2071.9210526315787</v>
      </c>
      <c r="H21">
        <f t="shared" si="1"/>
        <v>3539.0789473684213</v>
      </c>
      <c r="I21">
        <f t="shared" si="2"/>
        <v>12525079.795706373</v>
      </c>
      <c r="J21">
        <f t="shared" si="3"/>
        <v>3539.0789473684213</v>
      </c>
      <c r="K21">
        <f t="shared" si="4"/>
        <v>12525079.795706373</v>
      </c>
      <c r="L21">
        <f t="shared" si="5"/>
        <v>3539.0789473684213</v>
      </c>
      <c r="M21">
        <f t="shared" si="6"/>
        <v>0.63073943100488705</v>
      </c>
      <c r="N21">
        <f t="shared" si="7"/>
        <v>0.39783222982436867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v>5467</v>
      </c>
      <c r="G22" s="4">
        <f t="shared" ca="1" si="0"/>
        <v>2071.9210526315787</v>
      </c>
      <c r="H22">
        <f t="shared" si="1"/>
        <v>3395.0789473684213</v>
      </c>
      <c r="I22">
        <f t="shared" si="2"/>
        <v>11526561.058864268</v>
      </c>
      <c r="J22">
        <f t="shared" si="3"/>
        <v>3395.0789473684213</v>
      </c>
      <c r="K22">
        <f t="shared" si="4"/>
        <v>11526561.058864268</v>
      </c>
      <c r="L22">
        <f t="shared" si="5"/>
        <v>3395.0789473684213</v>
      </c>
      <c r="M22">
        <f t="shared" si="6"/>
        <v>0.62101316030152209</v>
      </c>
      <c r="N22">
        <f t="shared" si="7"/>
        <v>0.38565734526768397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v>4665</v>
      </c>
      <c r="G23" s="4">
        <f t="shared" ca="1" si="0"/>
        <v>2071.9210526315787</v>
      </c>
      <c r="H23">
        <f t="shared" si="1"/>
        <v>2593.0789473684213</v>
      </c>
      <c r="I23">
        <f t="shared" si="2"/>
        <v>6724058.4272853201</v>
      </c>
      <c r="J23">
        <f t="shared" si="3"/>
        <v>2593.0789473684213</v>
      </c>
      <c r="K23">
        <f t="shared" si="4"/>
        <v>6724058.4272853201</v>
      </c>
      <c r="L23">
        <f t="shared" si="5"/>
        <v>2593.0789473684213</v>
      </c>
      <c r="M23">
        <f t="shared" si="6"/>
        <v>0.55585829525582453</v>
      </c>
      <c r="N23">
        <f t="shared" si="7"/>
        <v>0.30897844440471139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v>4889</v>
      </c>
      <c r="G24" s="4">
        <f t="shared" ca="1" si="0"/>
        <v>2071.9210526315787</v>
      </c>
      <c r="H24">
        <f t="shared" si="1"/>
        <v>2817.0789473684213</v>
      </c>
      <c r="I24">
        <f t="shared" si="2"/>
        <v>7935933.7957063727</v>
      </c>
      <c r="J24">
        <f t="shared" si="3"/>
        <v>2817.0789473684213</v>
      </c>
      <c r="K24">
        <f t="shared" si="4"/>
        <v>7935933.7957063727</v>
      </c>
      <c r="L24">
        <f t="shared" si="5"/>
        <v>2817.0789473684213</v>
      </c>
      <c r="M24">
        <f t="shared" si="6"/>
        <v>0.57620759815267364</v>
      </c>
      <c r="N24">
        <f t="shared" si="7"/>
        <v>0.33201519616887304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v>3522</v>
      </c>
      <c r="G25" s="4">
        <f t="shared" ca="1" si="0"/>
        <v>2071.9210526315787</v>
      </c>
      <c r="H25">
        <f t="shared" si="1"/>
        <v>1450.0789473684213</v>
      </c>
      <c r="I25">
        <f t="shared" si="2"/>
        <v>2102728.9536011089</v>
      </c>
      <c r="J25">
        <f t="shared" si="3"/>
        <v>1450.0789473684213</v>
      </c>
      <c r="K25">
        <f t="shared" si="4"/>
        <v>2102728.9536011089</v>
      </c>
      <c r="L25">
        <f t="shared" si="5"/>
        <v>1450.0789473684213</v>
      </c>
      <c r="M25">
        <f t="shared" si="6"/>
        <v>0.41172031441465679</v>
      </c>
      <c r="N25">
        <f t="shared" si="7"/>
        <v>0.16951361730170383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v>1968</v>
      </c>
      <c r="G26" s="4">
        <f t="shared" ca="1" si="0"/>
        <v>2071.9210526315787</v>
      </c>
      <c r="H26">
        <f t="shared" si="1"/>
        <v>-103.92105263157873</v>
      </c>
      <c r="I26">
        <f t="shared" si="2"/>
        <v>10799.585180055357</v>
      </c>
      <c r="J26">
        <f t="shared" si="3"/>
        <v>-103.92105263157873</v>
      </c>
      <c r="K26">
        <f t="shared" si="4"/>
        <v>10799.585180055357</v>
      </c>
      <c r="L26">
        <f t="shared" si="5"/>
        <v>103.92105263157873</v>
      </c>
      <c r="M26">
        <f t="shared" si="6"/>
        <v>5.2805412922550171E-2</v>
      </c>
      <c r="N26">
        <f t="shared" si="7"/>
        <v>2.7884116339210287E-3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v>1709</v>
      </c>
      <c r="G27" s="4">
        <f t="shared" ca="1" si="0"/>
        <v>2071.9210526315787</v>
      </c>
      <c r="H27">
        <f t="shared" si="1"/>
        <v>-362.92105263157873</v>
      </c>
      <c r="I27">
        <f t="shared" si="2"/>
        <v>131711.69044321313</v>
      </c>
      <c r="J27">
        <f t="shared" si="3"/>
        <v>-362.92105263157873</v>
      </c>
      <c r="K27">
        <f t="shared" si="4"/>
        <v>131711.69044321313</v>
      </c>
      <c r="L27">
        <f t="shared" si="5"/>
        <v>362.92105263157873</v>
      </c>
      <c r="M27">
        <f t="shared" si="6"/>
        <v>0.21235872008869441</v>
      </c>
      <c r="N27">
        <f t="shared" si="7"/>
        <v>4.5096225997708461E-2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v>3539</v>
      </c>
      <c r="G28" s="4">
        <f t="shared" ca="1" si="0"/>
        <v>2071.9210526315787</v>
      </c>
      <c r="H28">
        <f t="shared" si="1"/>
        <v>1467.0789473684213</v>
      </c>
      <c r="I28">
        <f t="shared" si="2"/>
        <v>2152320.6378116352</v>
      </c>
      <c r="J28">
        <f t="shared" si="3"/>
        <v>1467.0789473684213</v>
      </c>
      <c r="K28">
        <f t="shared" si="4"/>
        <v>2152320.6378116352</v>
      </c>
      <c r="L28">
        <f t="shared" si="5"/>
        <v>1467.0789473684213</v>
      </c>
      <c r="M28">
        <f t="shared" si="6"/>
        <v>0.41454618461950304</v>
      </c>
      <c r="N28">
        <f t="shared" si="7"/>
        <v>0.17184853918258711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v>4845</v>
      </c>
      <c r="G29" s="4">
        <f t="shared" ca="1" si="0"/>
        <v>2071.9210526315787</v>
      </c>
      <c r="H29">
        <f t="shared" si="1"/>
        <v>2773.0789473684213</v>
      </c>
      <c r="I29">
        <f t="shared" si="2"/>
        <v>7689966.8483379511</v>
      </c>
      <c r="J29">
        <f t="shared" si="3"/>
        <v>2773.0789473684213</v>
      </c>
      <c r="K29">
        <f t="shared" si="4"/>
        <v>7689966.8483379511</v>
      </c>
      <c r="L29">
        <f t="shared" si="5"/>
        <v>2773.0789473684213</v>
      </c>
      <c r="M29">
        <f t="shared" si="6"/>
        <v>0.57235891586551524</v>
      </c>
      <c r="N29">
        <f t="shared" si="7"/>
        <v>0.32759472857074795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v>4860</v>
      </c>
      <c r="G30" s="4">
        <f t="shared" ca="1" si="0"/>
        <v>2071.9210526315787</v>
      </c>
      <c r="H30">
        <f t="shared" si="1"/>
        <v>2788.0789473684213</v>
      </c>
      <c r="I30">
        <f t="shared" si="2"/>
        <v>7773384.2167590037</v>
      </c>
      <c r="J30">
        <f t="shared" si="3"/>
        <v>2788.0789473684213</v>
      </c>
      <c r="K30">
        <f t="shared" si="4"/>
        <v>7773384.2167590037</v>
      </c>
      <c r="L30">
        <f t="shared" si="5"/>
        <v>2788.0789473684213</v>
      </c>
      <c r="M30">
        <f t="shared" si="6"/>
        <v>0.57367879575481917</v>
      </c>
      <c r="N30">
        <f t="shared" si="7"/>
        <v>0.3291073606986995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v>4570</v>
      </c>
      <c r="G31" s="4">
        <f t="shared" ca="1" si="0"/>
        <v>2071.9210526315787</v>
      </c>
      <c r="H31">
        <f t="shared" si="1"/>
        <v>2498.0789473684213</v>
      </c>
      <c r="I31">
        <f t="shared" si="2"/>
        <v>6240398.4272853192</v>
      </c>
      <c r="J31">
        <f t="shared" si="3"/>
        <v>2498.0789473684213</v>
      </c>
      <c r="K31">
        <f t="shared" si="4"/>
        <v>6240398.4272853192</v>
      </c>
      <c r="L31">
        <f t="shared" si="5"/>
        <v>2498.0789473684213</v>
      </c>
      <c r="M31">
        <f t="shared" si="6"/>
        <v>0.5466255902337902</v>
      </c>
      <c r="N31">
        <f t="shared" si="7"/>
        <v>0.29879953589843949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v>2989</v>
      </c>
      <c r="G32" s="4">
        <f t="shared" ca="1" si="0"/>
        <v>2071.9210526315787</v>
      </c>
      <c r="H32">
        <f t="shared" si="1"/>
        <v>917.07894736842127</v>
      </c>
      <c r="I32">
        <f t="shared" si="2"/>
        <v>841033.79570637154</v>
      </c>
      <c r="J32">
        <f t="shared" si="3"/>
        <v>917.07894736842127</v>
      </c>
      <c r="K32">
        <f t="shared" si="4"/>
        <v>841033.79570637154</v>
      </c>
      <c r="L32">
        <f t="shared" si="5"/>
        <v>917.07894736842127</v>
      </c>
      <c r="M32">
        <f t="shared" si="6"/>
        <v>0.30681798172245611</v>
      </c>
      <c r="N32">
        <f t="shared" si="7"/>
        <v>9.4137273908241406E-2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v>1753</v>
      </c>
      <c r="G33" s="4">
        <f t="shared" ca="1" si="0"/>
        <v>2071.9210526315787</v>
      </c>
      <c r="H33">
        <f t="shared" si="1"/>
        <v>-318.92105263157873</v>
      </c>
      <c r="I33">
        <f t="shared" si="2"/>
        <v>101710.63781163421</v>
      </c>
      <c r="J33">
        <f t="shared" si="3"/>
        <v>-318.92105263157873</v>
      </c>
      <c r="K33">
        <f t="shared" si="4"/>
        <v>101710.63781163421</v>
      </c>
      <c r="L33">
        <f t="shared" si="5"/>
        <v>318.92105263157873</v>
      </c>
      <c r="M33">
        <f t="shared" si="6"/>
        <v>0.18192872369171634</v>
      </c>
      <c r="N33">
        <f t="shared" si="7"/>
        <v>3.3098060504096867E-2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v>3374</v>
      </c>
      <c r="G34" s="4">
        <f t="shared" ca="1" si="0"/>
        <v>2071.9210526315787</v>
      </c>
      <c r="H34">
        <f t="shared" si="1"/>
        <v>1302.0789473684213</v>
      </c>
      <c r="I34">
        <f t="shared" si="2"/>
        <v>1695409.585180056</v>
      </c>
      <c r="J34">
        <f t="shared" si="3"/>
        <v>1302.0789473684213</v>
      </c>
      <c r="K34">
        <f t="shared" si="4"/>
        <v>1695409.585180056</v>
      </c>
      <c r="L34">
        <f t="shared" si="5"/>
        <v>1302.0789473684213</v>
      </c>
      <c r="M34">
        <f t="shared" si="6"/>
        <v>0.38591551492839993</v>
      </c>
      <c r="N34">
        <f t="shared" si="7"/>
        <v>0.14893078466245208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v>4713</v>
      </c>
      <c r="G35" s="4">
        <f t="shared" ca="1" si="0"/>
        <v>2071.9210526315787</v>
      </c>
      <c r="H35">
        <f t="shared" si="1"/>
        <v>2641.0789473684213</v>
      </c>
      <c r="I35">
        <f t="shared" si="2"/>
        <v>6975298.0062326882</v>
      </c>
      <c r="J35">
        <f t="shared" si="3"/>
        <v>2641.0789473684213</v>
      </c>
      <c r="K35">
        <f t="shared" si="4"/>
        <v>6975298.0062326882</v>
      </c>
      <c r="L35">
        <f t="shared" si="5"/>
        <v>2641.0789473684213</v>
      </c>
      <c r="M35">
        <f t="shared" si="6"/>
        <v>0.56038169899605794</v>
      </c>
      <c r="N35">
        <f t="shared" si="7"/>
        <v>0.3140276485697085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v>3993</v>
      </c>
      <c r="G36" s="4">
        <f t="shared" ca="1" si="0"/>
        <v>2071.9210526315787</v>
      </c>
      <c r="H36">
        <f t="shared" si="1"/>
        <v>1921.0789473684213</v>
      </c>
      <c r="I36">
        <f t="shared" si="2"/>
        <v>3690544.3220221614</v>
      </c>
      <c r="J36">
        <f t="shared" si="3"/>
        <v>1921.0789473684213</v>
      </c>
      <c r="K36">
        <f t="shared" si="4"/>
        <v>3690544.3220221614</v>
      </c>
      <c r="L36">
        <f t="shared" si="5"/>
        <v>1921.0789473684213</v>
      </c>
      <c r="M36">
        <f t="shared" si="6"/>
        <v>0.48111168228610601</v>
      </c>
      <c r="N36">
        <f t="shared" si="7"/>
        <v>0.23146845083216702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v>3904</v>
      </c>
      <c r="G37" s="4">
        <f t="shared" ca="1" si="0"/>
        <v>2071.9210526315787</v>
      </c>
      <c r="H37">
        <f t="shared" si="1"/>
        <v>1832.0789473684213</v>
      </c>
      <c r="I37">
        <f t="shared" si="2"/>
        <v>3356513.2693905826</v>
      </c>
      <c r="J37">
        <f t="shared" si="3"/>
        <v>1832.0789473684213</v>
      </c>
      <c r="K37">
        <f t="shared" si="4"/>
        <v>3356513.2693905826</v>
      </c>
      <c r="L37">
        <f t="shared" si="5"/>
        <v>1832.0789473684213</v>
      </c>
      <c r="M37">
        <f t="shared" si="6"/>
        <v>0.46928251725625547</v>
      </c>
      <c r="N37">
        <f t="shared" si="7"/>
        <v>0.22022608100236771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v>3787</v>
      </c>
      <c r="G38" s="4">
        <f t="shared" ca="1" si="0"/>
        <v>2071.9210526315787</v>
      </c>
      <c r="H38">
        <f t="shared" si="1"/>
        <v>1715.0789473684213</v>
      </c>
      <c r="I38">
        <f t="shared" si="2"/>
        <v>2941495.7957063718</v>
      </c>
      <c r="J38">
        <f t="shared" si="3"/>
        <v>1715.0789473684213</v>
      </c>
      <c r="K38">
        <f t="shared" si="4"/>
        <v>2941495.7957063718</v>
      </c>
      <c r="L38">
        <f t="shared" si="5"/>
        <v>1715.0789473684213</v>
      </c>
      <c r="M38">
        <f t="shared" si="6"/>
        <v>0.45288591163676295</v>
      </c>
      <c r="N38">
        <f t="shared" si="7"/>
        <v>0.20510564895906186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v>2996</v>
      </c>
      <c r="G39" s="4">
        <f t="shared" ca="1" si="0"/>
        <v>2071.9210526315787</v>
      </c>
      <c r="H39">
        <f t="shared" si="1"/>
        <v>924.07894736842127</v>
      </c>
      <c r="I39">
        <f t="shared" si="2"/>
        <v>853921.90096952952</v>
      </c>
      <c r="J39">
        <f t="shared" si="3"/>
        <v>924.07894736842127</v>
      </c>
      <c r="K39">
        <f t="shared" si="4"/>
        <v>853921.90096952952</v>
      </c>
      <c r="L39">
        <f t="shared" si="5"/>
        <v>924.07894736842127</v>
      </c>
      <c r="M39">
        <f t="shared" si="6"/>
        <v>0.30843756587731019</v>
      </c>
      <c r="N39">
        <f t="shared" si="7"/>
        <v>9.513373204432006E-2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v>1630</v>
      </c>
      <c r="G40" s="4">
        <f t="shared" ca="1" si="0"/>
        <v>2071.9210526315787</v>
      </c>
      <c r="H40">
        <f t="shared" si="1"/>
        <v>-441.92105263157873</v>
      </c>
      <c r="I40">
        <f t="shared" si="2"/>
        <v>195294.21675900259</v>
      </c>
      <c r="J40">
        <f t="shared" si="3"/>
        <v>-441.92105263157873</v>
      </c>
      <c r="K40">
        <f t="shared" si="4"/>
        <v>195294.21675900259</v>
      </c>
      <c r="L40">
        <f t="shared" si="5"/>
        <v>441.92105263157873</v>
      </c>
      <c r="M40">
        <f t="shared" si="6"/>
        <v>0.27111721020342255</v>
      </c>
      <c r="N40">
        <f t="shared" si="7"/>
        <v>7.3504541668486814E-2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v>3430</v>
      </c>
      <c r="G41" s="4">
        <f t="shared" ca="1" si="0"/>
        <v>2071.9210526315787</v>
      </c>
      <c r="H41">
        <f t="shared" si="1"/>
        <v>1358.0789473684213</v>
      </c>
      <c r="I41">
        <f t="shared" si="2"/>
        <v>1844378.4272853192</v>
      </c>
      <c r="J41">
        <f t="shared" si="3"/>
        <v>1358.0789473684213</v>
      </c>
      <c r="K41">
        <f t="shared" si="4"/>
        <v>1844378.4272853192</v>
      </c>
      <c r="L41">
        <f t="shared" si="5"/>
        <v>1358.0789473684213</v>
      </c>
      <c r="M41">
        <f t="shared" si="6"/>
        <v>0.39594138407242602</v>
      </c>
      <c r="N41">
        <f t="shared" si="7"/>
        <v>0.15676957962118837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v>5113</v>
      </c>
      <c r="G42" s="4">
        <f t="shared" ca="1" si="0"/>
        <v>2071.9210526315787</v>
      </c>
      <c r="H42">
        <f t="shared" si="1"/>
        <v>3041.0789473684213</v>
      </c>
      <c r="I42">
        <f t="shared" si="2"/>
        <v>9248161.1641274244</v>
      </c>
      <c r="J42">
        <f t="shared" si="3"/>
        <v>3041.0789473684213</v>
      </c>
      <c r="K42">
        <f t="shared" si="4"/>
        <v>9248161.1641274244</v>
      </c>
      <c r="L42">
        <f t="shared" si="5"/>
        <v>3041.0789473684213</v>
      </c>
      <c r="M42">
        <f t="shared" si="6"/>
        <v>0.59477389934841018</v>
      </c>
      <c r="N42">
        <f t="shared" si="7"/>
        <v>0.35375599134611274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v>4357</v>
      </c>
      <c r="G43" s="4">
        <f t="shared" ca="1" si="0"/>
        <v>2071.9210526315787</v>
      </c>
      <c r="H43">
        <f t="shared" si="1"/>
        <v>2285.0789473684213</v>
      </c>
      <c r="I43">
        <f t="shared" si="2"/>
        <v>5221585.7957063718</v>
      </c>
      <c r="J43">
        <f t="shared" si="3"/>
        <v>2285.0789473684213</v>
      </c>
      <c r="K43">
        <f t="shared" si="4"/>
        <v>5221585.7957063718</v>
      </c>
      <c r="L43">
        <f t="shared" si="5"/>
        <v>2285.0789473684213</v>
      </c>
      <c r="M43">
        <f t="shared" si="6"/>
        <v>0.52446154403681922</v>
      </c>
      <c r="N43">
        <f t="shared" si="7"/>
        <v>0.27505991117348444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v>3581</v>
      </c>
      <c r="G44" s="4">
        <f t="shared" ca="1" si="0"/>
        <v>2071.9210526315787</v>
      </c>
      <c r="H44">
        <f t="shared" si="1"/>
        <v>1509.0789473684213</v>
      </c>
      <c r="I44">
        <f t="shared" si="2"/>
        <v>2277319.2693905826</v>
      </c>
      <c r="J44">
        <f t="shared" si="3"/>
        <v>1509.0789473684213</v>
      </c>
      <c r="K44">
        <f t="shared" si="4"/>
        <v>2277319.2693905826</v>
      </c>
      <c r="L44">
        <f t="shared" si="5"/>
        <v>1509.0789473684213</v>
      </c>
      <c r="M44">
        <f t="shared" si="6"/>
        <v>0.42141271917576689</v>
      </c>
      <c r="N44">
        <f t="shared" si="7"/>
        <v>0.17758867988311378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v>3934</v>
      </c>
      <c r="G45" s="4">
        <f t="shared" ca="1" si="0"/>
        <v>2071.9210526315787</v>
      </c>
      <c r="H45">
        <f t="shared" si="1"/>
        <v>1862.0789473684213</v>
      </c>
      <c r="I45">
        <f t="shared" si="2"/>
        <v>3467338.0062326877</v>
      </c>
      <c r="J45">
        <f t="shared" si="3"/>
        <v>1862.0789473684213</v>
      </c>
      <c r="K45">
        <f t="shared" si="4"/>
        <v>3467338.0062326877</v>
      </c>
      <c r="L45">
        <f t="shared" si="5"/>
        <v>1862.0789473684213</v>
      </c>
      <c r="M45">
        <f t="shared" si="6"/>
        <v>0.47332967650442836</v>
      </c>
      <c r="N45">
        <f t="shared" si="7"/>
        <v>0.22404098265978681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v>2377</v>
      </c>
      <c r="G46" s="4">
        <f t="shared" ca="1" si="0"/>
        <v>2071.9210526315787</v>
      </c>
      <c r="H46">
        <f t="shared" si="1"/>
        <v>305.07894736842127</v>
      </c>
      <c r="I46">
        <f t="shared" si="2"/>
        <v>93073.164127423952</v>
      </c>
      <c r="J46">
        <f t="shared" si="3"/>
        <v>305.07894736842127</v>
      </c>
      <c r="K46">
        <f t="shared" si="4"/>
        <v>93073.164127423952</v>
      </c>
      <c r="L46">
        <f t="shared" si="5"/>
        <v>305.07894736842127</v>
      </c>
      <c r="M46">
        <f t="shared" si="6"/>
        <v>0.12834621260766566</v>
      </c>
      <c r="N46">
        <f t="shared" si="7"/>
        <v>1.6472750290732113E-2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v>1670</v>
      </c>
      <c r="G47" s="4">
        <f t="shared" ca="1" si="0"/>
        <v>2071.9210526315787</v>
      </c>
      <c r="H47">
        <f t="shared" si="1"/>
        <v>-401.92105263157873</v>
      </c>
      <c r="I47">
        <f t="shared" si="2"/>
        <v>161540.53254847627</v>
      </c>
      <c r="J47">
        <f t="shared" si="3"/>
        <v>-401.92105263157873</v>
      </c>
      <c r="K47">
        <f t="shared" si="4"/>
        <v>161540.53254847627</v>
      </c>
      <c r="L47">
        <f t="shared" si="5"/>
        <v>401.92105263157873</v>
      </c>
      <c r="M47">
        <f t="shared" si="6"/>
        <v>0.24067128900094534</v>
      </c>
      <c r="N47">
        <f t="shared" si="7"/>
        <v>5.7922669349376552E-2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v>2946</v>
      </c>
      <c r="G48" s="4">
        <f t="shared" ca="1" si="0"/>
        <v>2071.9210526315787</v>
      </c>
      <c r="H48">
        <f t="shared" si="1"/>
        <v>874.07894736842127</v>
      </c>
      <c r="I48">
        <f t="shared" si="2"/>
        <v>764014.00623268739</v>
      </c>
      <c r="J48">
        <f t="shared" si="3"/>
        <v>874.07894736842127</v>
      </c>
      <c r="K48">
        <f t="shared" si="4"/>
        <v>764014.00623268739</v>
      </c>
      <c r="L48">
        <f t="shared" si="5"/>
        <v>874.07894736842127</v>
      </c>
      <c r="M48">
        <f t="shared" si="6"/>
        <v>0.29670025368921293</v>
      </c>
      <c r="N48">
        <f t="shared" si="7"/>
        <v>8.8031040539243308E-2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>SUM(K18:K48)</f>
        <v>118792184.82479228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118792184.82479228</v>
      </c>
      <c r="H51" s="10" t="s">
        <v>562</v>
      </c>
      <c r="I51">
        <f>SQRT(SUM('Прогноз абсолютная неизменность'!N18:N48)/SUM('Прогноз средний уровень'!N18:N48))</f>
        <v>2.1975888372339716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s="10" t="s">
        <v>563</v>
      </c>
      <c r="I52">
        <v>1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1-K49/I49</f>
        <v>0</v>
      </c>
      <c r="H53" s="10" t="s">
        <v>564</v>
      </c>
      <c r="I53">
        <f>SQRT(SUM('Прогноз ср абс прирост'!N18:N48)/SUM(N18:N48))</f>
        <v>2.2820314201948433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0.41092664637825443</v>
      </c>
      <c r="H54" s="10" t="s">
        <v>565</v>
      </c>
      <c r="I54">
        <f>SQRT(SUM('Прогноз ср темп роста'!N18:N48)/SUM(N18:N48))</f>
        <v>3.0306155561658854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3832005.9620900736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1957.5510113634521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1677.4405772495752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AVERAGE(B$2:B$419)</f>
        <v>2071.9210526315787</v>
      </c>
      <c r="C420">
        <v>4694</v>
      </c>
    </row>
    <row r="421" spans="1:3" x14ac:dyDescent="0.2">
      <c r="A421" t="s">
        <v>423</v>
      </c>
      <c r="B421" s="2">
        <f t="shared" ref="B421:B450" si="8">AVERAGE(B$2:B$419)</f>
        <v>2071.9210526315787</v>
      </c>
      <c r="C421">
        <v>2179</v>
      </c>
    </row>
    <row r="422" spans="1:3" x14ac:dyDescent="0.2">
      <c r="A422" t="s">
        <v>424</v>
      </c>
      <c r="B422" s="2">
        <f t="shared" si="8"/>
        <v>2071.9210526315787</v>
      </c>
      <c r="C422">
        <v>3906</v>
      </c>
    </row>
    <row r="423" spans="1:3" x14ac:dyDescent="0.2">
      <c r="A423" t="s">
        <v>425</v>
      </c>
      <c r="B423" s="2">
        <f t="shared" si="8"/>
        <v>2071.9210526315787</v>
      </c>
      <c r="C423">
        <v>5611</v>
      </c>
    </row>
    <row r="424" spans="1:3" x14ac:dyDescent="0.2">
      <c r="A424" t="s">
        <v>426</v>
      </c>
      <c r="B424" s="2">
        <f t="shared" si="8"/>
        <v>2071.9210526315787</v>
      </c>
      <c r="C424">
        <v>5467</v>
      </c>
    </row>
    <row r="425" spans="1:3" x14ac:dyDescent="0.2">
      <c r="A425" t="s">
        <v>427</v>
      </c>
      <c r="B425" s="2">
        <f t="shared" si="8"/>
        <v>2071.9210526315787</v>
      </c>
      <c r="C425">
        <v>4665</v>
      </c>
    </row>
    <row r="426" spans="1:3" x14ac:dyDescent="0.2">
      <c r="A426" t="s">
        <v>428</v>
      </c>
      <c r="B426" s="2">
        <f t="shared" si="8"/>
        <v>2071.9210526315787</v>
      </c>
      <c r="C426">
        <v>4889</v>
      </c>
    </row>
    <row r="427" spans="1:3" x14ac:dyDescent="0.2">
      <c r="A427" t="s">
        <v>429</v>
      </c>
      <c r="B427" s="2">
        <f t="shared" si="8"/>
        <v>2071.9210526315787</v>
      </c>
      <c r="C427">
        <v>3522</v>
      </c>
    </row>
    <row r="428" spans="1:3" x14ac:dyDescent="0.2">
      <c r="A428" t="s">
        <v>430</v>
      </c>
      <c r="B428" s="2">
        <f t="shared" si="8"/>
        <v>2071.9210526315787</v>
      </c>
      <c r="C428">
        <v>1968</v>
      </c>
    </row>
    <row r="429" spans="1:3" x14ac:dyDescent="0.2">
      <c r="A429" t="s">
        <v>431</v>
      </c>
      <c r="B429" s="2">
        <f t="shared" si="8"/>
        <v>2071.9210526315787</v>
      </c>
      <c r="C429">
        <v>1709</v>
      </c>
    </row>
    <row r="430" spans="1:3" x14ac:dyDescent="0.2">
      <c r="A430" t="s">
        <v>432</v>
      </c>
      <c r="B430" s="2">
        <f t="shared" si="8"/>
        <v>2071.9210526315787</v>
      </c>
      <c r="C430">
        <v>3539</v>
      </c>
    </row>
    <row r="431" spans="1:3" x14ac:dyDescent="0.2">
      <c r="A431" t="s">
        <v>433</v>
      </c>
      <c r="B431" s="2">
        <f t="shared" si="8"/>
        <v>2071.9210526315787</v>
      </c>
      <c r="C431">
        <v>4845</v>
      </c>
    </row>
    <row r="432" spans="1:3" x14ac:dyDescent="0.2">
      <c r="A432" t="s">
        <v>434</v>
      </c>
      <c r="B432" s="2">
        <f t="shared" si="8"/>
        <v>2071.9210526315787</v>
      </c>
      <c r="C432">
        <v>4860</v>
      </c>
    </row>
    <row r="433" spans="1:3" x14ac:dyDescent="0.2">
      <c r="A433" t="s">
        <v>435</v>
      </c>
      <c r="B433" s="2">
        <f t="shared" si="8"/>
        <v>2071.9210526315787</v>
      </c>
      <c r="C433">
        <v>4570</v>
      </c>
    </row>
    <row r="434" spans="1:3" x14ac:dyDescent="0.2">
      <c r="A434" t="s">
        <v>436</v>
      </c>
      <c r="B434" s="2">
        <f t="shared" si="8"/>
        <v>2071.9210526315787</v>
      </c>
      <c r="C434">
        <v>2989</v>
      </c>
    </row>
    <row r="435" spans="1:3" x14ac:dyDescent="0.2">
      <c r="A435" t="s">
        <v>437</v>
      </c>
      <c r="B435" s="2">
        <f t="shared" si="8"/>
        <v>2071.9210526315787</v>
      </c>
      <c r="C435">
        <v>1753</v>
      </c>
    </row>
    <row r="436" spans="1:3" x14ac:dyDescent="0.2">
      <c r="A436" t="s">
        <v>438</v>
      </c>
      <c r="B436" s="2">
        <f t="shared" si="8"/>
        <v>2071.9210526315787</v>
      </c>
      <c r="C436">
        <v>3374</v>
      </c>
    </row>
    <row r="437" spans="1:3" x14ac:dyDescent="0.2">
      <c r="A437" t="s">
        <v>439</v>
      </c>
      <c r="B437" s="2">
        <f t="shared" si="8"/>
        <v>2071.9210526315787</v>
      </c>
      <c r="C437">
        <v>4713</v>
      </c>
    </row>
    <row r="438" spans="1:3" x14ac:dyDescent="0.2">
      <c r="A438" t="s">
        <v>440</v>
      </c>
      <c r="B438" s="2">
        <f t="shared" si="8"/>
        <v>2071.9210526315787</v>
      </c>
      <c r="C438">
        <v>3993</v>
      </c>
    </row>
    <row r="439" spans="1:3" x14ac:dyDescent="0.2">
      <c r="A439" t="s">
        <v>441</v>
      </c>
      <c r="B439" s="2">
        <f t="shared" si="8"/>
        <v>2071.9210526315787</v>
      </c>
      <c r="C439">
        <v>3904</v>
      </c>
    </row>
    <row r="440" spans="1:3" x14ac:dyDescent="0.2">
      <c r="A440" t="s">
        <v>442</v>
      </c>
      <c r="B440" s="2">
        <f t="shared" si="8"/>
        <v>2071.9210526315787</v>
      </c>
      <c r="C440">
        <v>3787</v>
      </c>
    </row>
    <row r="441" spans="1:3" x14ac:dyDescent="0.2">
      <c r="A441" t="s">
        <v>443</v>
      </c>
      <c r="B441" s="2">
        <f t="shared" si="8"/>
        <v>2071.9210526315787</v>
      </c>
      <c r="C441">
        <v>2996</v>
      </c>
    </row>
    <row r="442" spans="1:3" x14ac:dyDescent="0.2">
      <c r="A442" t="s">
        <v>444</v>
      </c>
      <c r="B442" s="2">
        <f t="shared" si="8"/>
        <v>2071.9210526315787</v>
      </c>
      <c r="C442">
        <v>1630</v>
      </c>
    </row>
    <row r="443" spans="1:3" x14ac:dyDescent="0.2">
      <c r="A443" t="s">
        <v>445</v>
      </c>
      <c r="B443" s="2">
        <f t="shared" si="8"/>
        <v>2071.9210526315787</v>
      </c>
      <c r="C443">
        <v>3430</v>
      </c>
    </row>
    <row r="444" spans="1:3" x14ac:dyDescent="0.2">
      <c r="A444" t="s">
        <v>446</v>
      </c>
      <c r="B444" s="2">
        <f t="shared" si="8"/>
        <v>2071.9210526315787</v>
      </c>
      <c r="C444">
        <v>5113</v>
      </c>
    </row>
    <row r="445" spans="1:3" x14ac:dyDescent="0.2">
      <c r="A445" t="s">
        <v>447</v>
      </c>
      <c r="B445" s="2">
        <f t="shared" si="8"/>
        <v>2071.9210526315787</v>
      </c>
      <c r="C445">
        <v>4357</v>
      </c>
    </row>
    <row r="446" spans="1:3" x14ac:dyDescent="0.2">
      <c r="A446" t="s">
        <v>448</v>
      </c>
      <c r="B446" s="2">
        <f t="shared" si="8"/>
        <v>2071.9210526315787</v>
      </c>
      <c r="C446">
        <v>3581</v>
      </c>
    </row>
    <row r="447" spans="1:3" x14ac:dyDescent="0.2">
      <c r="A447" t="s">
        <v>449</v>
      </c>
      <c r="B447" s="2">
        <f t="shared" si="8"/>
        <v>2071.9210526315787</v>
      </c>
      <c r="C447">
        <v>3934</v>
      </c>
    </row>
    <row r="448" spans="1:3" x14ac:dyDescent="0.2">
      <c r="A448" t="s">
        <v>450</v>
      </c>
      <c r="B448" s="2">
        <f t="shared" si="8"/>
        <v>2071.9210526315787</v>
      </c>
      <c r="C448">
        <v>2377</v>
      </c>
    </row>
    <row r="449" spans="1:3" x14ac:dyDescent="0.2">
      <c r="A449" t="s">
        <v>451</v>
      </c>
      <c r="B449" s="2">
        <f t="shared" si="8"/>
        <v>2071.9210526315787</v>
      </c>
      <c r="C449">
        <v>1670</v>
      </c>
    </row>
    <row r="450" spans="1:3" x14ac:dyDescent="0.2">
      <c r="A450" t="s">
        <v>452</v>
      </c>
      <c r="B450" s="2">
        <f t="shared" si="8"/>
        <v>2071.9210526315787</v>
      </c>
      <c r="C450">
        <v>2946</v>
      </c>
    </row>
    <row r="451" spans="1:3" x14ac:dyDescent="0.2">
      <c r="A451" t="s">
        <v>512</v>
      </c>
      <c r="C451" s="2">
        <f>AVERAGE(C$2:C$450)</f>
        <v>2180.476614699332</v>
      </c>
    </row>
    <row r="452" spans="1:3" x14ac:dyDescent="0.2">
      <c r="A452" t="s">
        <v>513</v>
      </c>
      <c r="C452" s="2">
        <f t="shared" ref="C452:C480" si="9">AVERAGE(C$2:C$450)</f>
        <v>2180.476614699332</v>
      </c>
    </row>
    <row r="453" spans="1:3" x14ac:dyDescent="0.2">
      <c r="A453" t="s">
        <v>514</v>
      </c>
      <c r="C453" s="2">
        <f t="shared" si="9"/>
        <v>2180.476614699332</v>
      </c>
    </row>
    <row r="454" spans="1:3" x14ac:dyDescent="0.2">
      <c r="A454" s="3">
        <v>44317</v>
      </c>
      <c r="C454" s="2">
        <f t="shared" si="9"/>
        <v>2180.476614699332</v>
      </c>
    </row>
    <row r="455" spans="1:3" x14ac:dyDescent="0.2">
      <c r="A455" s="3">
        <v>44318</v>
      </c>
      <c r="C455" s="2">
        <f t="shared" si="9"/>
        <v>2180.476614699332</v>
      </c>
    </row>
    <row r="456" spans="1:3" x14ac:dyDescent="0.2">
      <c r="A456" s="3">
        <v>44319</v>
      </c>
      <c r="C456" s="2">
        <f t="shared" si="9"/>
        <v>2180.476614699332</v>
      </c>
    </row>
    <row r="457" spans="1:3" x14ac:dyDescent="0.2">
      <c r="A457" s="3">
        <v>44320</v>
      </c>
      <c r="C457" s="2">
        <f t="shared" si="9"/>
        <v>2180.476614699332</v>
      </c>
    </row>
    <row r="458" spans="1:3" x14ac:dyDescent="0.2">
      <c r="A458" s="3">
        <v>44321</v>
      </c>
      <c r="C458" s="2">
        <f t="shared" si="9"/>
        <v>2180.476614699332</v>
      </c>
    </row>
    <row r="459" spans="1:3" x14ac:dyDescent="0.2">
      <c r="A459" s="3">
        <v>44322</v>
      </c>
      <c r="C459" s="2">
        <f t="shared" si="9"/>
        <v>2180.476614699332</v>
      </c>
    </row>
    <row r="460" spans="1:3" x14ac:dyDescent="0.2">
      <c r="A460" s="3">
        <v>44323</v>
      </c>
      <c r="C460" s="2">
        <f t="shared" si="9"/>
        <v>2180.476614699332</v>
      </c>
    </row>
    <row r="461" spans="1:3" x14ac:dyDescent="0.2">
      <c r="A461" s="3">
        <v>44324</v>
      </c>
      <c r="C461" s="2">
        <f t="shared" si="9"/>
        <v>2180.476614699332</v>
      </c>
    </row>
    <row r="462" spans="1:3" x14ac:dyDescent="0.2">
      <c r="A462" s="3">
        <v>44325</v>
      </c>
      <c r="C462" s="2">
        <f t="shared" si="9"/>
        <v>2180.476614699332</v>
      </c>
    </row>
    <row r="463" spans="1:3" x14ac:dyDescent="0.2">
      <c r="A463" s="3">
        <v>44326</v>
      </c>
      <c r="C463" s="2">
        <f t="shared" si="9"/>
        <v>2180.476614699332</v>
      </c>
    </row>
    <row r="464" spans="1:3" x14ac:dyDescent="0.2">
      <c r="A464" s="3">
        <v>44327</v>
      </c>
      <c r="C464" s="2">
        <f t="shared" si="9"/>
        <v>2180.476614699332</v>
      </c>
    </row>
    <row r="465" spans="1:3" x14ac:dyDescent="0.2">
      <c r="A465" s="3">
        <v>44328</v>
      </c>
      <c r="C465" s="2">
        <f t="shared" si="9"/>
        <v>2180.476614699332</v>
      </c>
    </row>
    <row r="466" spans="1:3" x14ac:dyDescent="0.2">
      <c r="A466" s="3">
        <v>44329</v>
      </c>
      <c r="C466" s="2">
        <f t="shared" si="9"/>
        <v>2180.476614699332</v>
      </c>
    </row>
    <row r="467" spans="1:3" x14ac:dyDescent="0.2">
      <c r="A467" s="3">
        <v>44330</v>
      </c>
      <c r="C467" s="2">
        <f t="shared" si="9"/>
        <v>2180.476614699332</v>
      </c>
    </row>
    <row r="468" spans="1:3" x14ac:dyDescent="0.2">
      <c r="A468" s="3">
        <v>44331</v>
      </c>
      <c r="C468" s="2">
        <f t="shared" si="9"/>
        <v>2180.476614699332</v>
      </c>
    </row>
    <row r="469" spans="1:3" x14ac:dyDescent="0.2">
      <c r="A469" s="3">
        <v>44332</v>
      </c>
      <c r="C469" s="2">
        <f t="shared" si="9"/>
        <v>2180.476614699332</v>
      </c>
    </row>
    <row r="470" spans="1:3" x14ac:dyDescent="0.2">
      <c r="A470" s="3">
        <v>44333</v>
      </c>
      <c r="C470" s="2">
        <f t="shared" si="9"/>
        <v>2180.476614699332</v>
      </c>
    </row>
    <row r="471" spans="1:3" x14ac:dyDescent="0.2">
      <c r="A471" s="3">
        <v>44334</v>
      </c>
      <c r="C471" s="2">
        <f t="shared" si="9"/>
        <v>2180.476614699332</v>
      </c>
    </row>
    <row r="472" spans="1:3" x14ac:dyDescent="0.2">
      <c r="A472" s="3">
        <v>44335</v>
      </c>
      <c r="C472" s="2">
        <f t="shared" si="9"/>
        <v>2180.476614699332</v>
      </c>
    </row>
    <row r="473" spans="1:3" x14ac:dyDescent="0.2">
      <c r="A473" s="3">
        <v>44336</v>
      </c>
      <c r="C473" s="2">
        <f t="shared" si="9"/>
        <v>2180.476614699332</v>
      </c>
    </row>
    <row r="474" spans="1:3" x14ac:dyDescent="0.2">
      <c r="A474" s="3">
        <v>44337</v>
      </c>
      <c r="C474" s="2">
        <f t="shared" si="9"/>
        <v>2180.476614699332</v>
      </c>
    </row>
    <row r="475" spans="1:3" x14ac:dyDescent="0.2">
      <c r="A475" s="3">
        <v>44338</v>
      </c>
      <c r="C475" s="2">
        <f t="shared" si="9"/>
        <v>2180.476614699332</v>
      </c>
    </row>
    <row r="476" spans="1:3" x14ac:dyDescent="0.2">
      <c r="A476" s="3">
        <v>44339</v>
      </c>
      <c r="C476" s="2">
        <f t="shared" si="9"/>
        <v>2180.476614699332</v>
      </c>
    </row>
    <row r="477" spans="1:3" x14ac:dyDescent="0.2">
      <c r="A477" s="3">
        <v>44340</v>
      </c>
      <c r="C477" s="2">
        <f t="shared" si="9"/>
        <v>2180.476614699332</v>
      </c>
    </row>
    <row r="478" spans="1:3" x14ac:dyDescent="0.2">
      <c r="A478" s="3">
        <v>44341</v>
      </c>
      <c r="C478" s="2">
        <f t="shared" si="9"/>
        <v>2180.476614699332</v>
      </c>
    </row>
    <row r="479" spans="1:3" x14ac:dyDescent="0.2">
      <c r="A479" s="3">
        <v>44342</v>
      </c>
      <c r="C479" s="2">
        <f t="shared" si="9"/>
        <v>2180.476614699332</v>
      </c>
    </row>
    <row r="480" spans="1:3" x14ac:dyDescent="0.2">
      <c r="A480" s="3">
        <v>44343</v>
      </c>
      <c r="C480" s="2">
        <f t="shared" si="9"/>
        <v>2180.476614699332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CBF-0BF6-8F43-882A-57F26DF25A69}">
  <dimension ref="A1:N480"/>
  <sheetViews>
    <sheetView topLeftCell="C40" zoomScale="108" zoomScaleNormal="161" workbookViewId="0">
      <selection activeCell="I52" sqref="I52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v>4694</v>
      </c>
      <c r="G18" s="4">
        <f>B420</f>
        <v>5332</v>
      </c>
      <c r="H18">
        <f>$F18-$F$50</f>
        <v>2622.0789473684213</v>
      </c>
      <c r="I18">
        <f>H18^2</f>
        <v>6875298.0062326882</v>
      </c>
      <c r="J18">
        <f>C420-B420</f>
        <v>-638</v>
      </c>
      <c r="K18">
        <f>J18^2</f>
        <v>407044</v>
      </c>
      <c r="L18">
        <f>ABS(J18)</f>
        <v>638</v>
      </c>
      <c r="M18">
        <f>L18/F18</f>
        <v>0.13591819343843203</v>
      </c>
      <c r="N18">
        <f>M18^2</f>
        <v>1.8473755307567029E-2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v>2179</v>
      </c>
      <c r="G19" s="4">
        <f t="shared" ref="G19:G48" si="0">B421</f>
        <v>5332</v>
      </c>
      <c r="H19">
        <f t="shared" ref="H19:H48" si="1">$F19-$F$50</f>
        <v>107.07894736842127</v>
      </c>
      <c r="I19">
        <f t="shared" ref="I19:I48" si="2">H19^2</f>
        <v>11465.900969529132</v>
      </c>
      <c r="J19">
        <f t="shared" ref="J19:J48" si="3">C421-B421</f>
        <v>-3153</v>
      </c>
      <c r="K19">
        <f t="shared" ref="K19:K48" si="4">J19^2</f>
        <v>9941409</v>
      </c>
      <c r="L19">
        <f t="shared" ref="L19:L48" si="5">ABS(J19)</f>
        <v>3153</v>
      </c>
      <c r="M19">
        <f t="shared" ref="M19:M48" si="6">L19/F19</f>
        <v>1.4469940339605323</v>
      </c>
      <c r="N19">
        <f t="shared" ref="N19:N48" si="7">M19^2</f>
        <v>2.093791734317374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v>3906</v>
      </c>
      <c r="G20" s="4">
        <f t="shared" si="0"/>
        <v>5332</v>
      </c>
      <c r="H20">
        <f t="shared" si="1"/>
        <v>1834.0789473684213</v>
      </c>
      <c r="I20">
        <f t="shared" si="2"/>
        <v>3363845.5851800563</v>
      </c>
      <c r="J20">
        <f t="shared" si="3"/>
        <v>-1426</v>
      </c>
      <c r="K20">
        <f t="shared" si="4"/>
        <v>2033476</v>
      </c>
      <c r="L20">
        <f t="shared" si="5"/>
        <v>1426</v>
      </c>
      <c r="M20">
        <f t="shared" si="6"/>
        <v>0.36507936507936506</v>
      </c>
      <c r="N20">
        <f t="shared" si="7"/>
        <v>0.13328294280675232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v>5611</v>
      </c>
      <c r="G21" s="4">
        <f t="shared" si="0"/>
        <v>5332</v>
      </c>
      <c r="H21">
        <f t="shared" si="1"/>
        <v>3539.0789473684213</v>
      </c>
      <c r="I21">
        <f t="shared" si="2"/>
        <v>12525079.795706373</v>
      </c>
      <c r="J21">
        <f t="shared" si="3"/>
        <v>279</v>
      </c>
      <c r="K21">
        <f t="shared" si="4"/>
        <v>77841</v>
      </c>
      <c r="L21">
        <f t="shared" si="5"/>
        <v>279</v>
      </c>
      <c r="M21">
        <f t="shared" si="6"/>
        <v>4.9723756906077346E-2</v>
      </c>
      <c r="N21">
        <f t="shared" si="7"/>
        <v>2.4724520008546744E-3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v>5467</v>
      </c>
      <c r="G22" s="4">
        <f t="shared" si="0"/>
        <v>5332</v>
      </c>
      <c r="H22">
        <f t="shared" si="1"/>
        <v>3395.0789473684213</v>
      </c>
      <c r="I22">
        <f t="shared" si="2"/>
        <v>11526561.058864268</v>
      </c>
      <c r="J22">
        <f t="shared" si="3"/>
        <v>135</v>
      </c>
      <c r="K22">
        <f t="shared" si="4"/>
        <v>18225</v>
      </c>
      <c r="L22">
        <f t="shared" si="5"/>
        <v>135</v>
      </c>
      <c r="M22">
        <f t="shared" si="6"/>
        <v>2.4693616242912018E-2</v>
      </c>
      <c r="N22">
        <f t="shared" si="7"/>
        <v>6.097746831522083E-4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v>4665</v>
      </c>
      <c r="G23" s="4">
        <f t="shared" si="0"/>
        <v>5332</v>
      </c>
      <c r="H23">
        <f t="shared" si="1"/>
        <v>2593.0789473684213</v>
      </c>
      <c r="I23">
        <f t="shared" si="2"/>
        <v>6724058.4272853201</v>
      </c>
      <c r="J23">
        <f t="shared" si="3"/>
        <v>-667</v>
      </c>
      <c r="K23">
        <f t="shared" si="4"/>
        <v>444889</v>
      </c>
      <c r="L23">
        <f t="shared" si="5"/>
        <v>667</v>
      </c>
      <c r="M23">
        <f t="shared" si="6"/>
        <v>0.1429796355841372</v>
      </c>
      <c r="N23">
        <f t="shared" si="7"/>
        <v>2.0443176191772675E-2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v>4889</v>
      </c>
      <c r="G24" s="4">
        <f t="shared" si="0"/>
        <v>5332</v>
      </c>
      <c r="H24">
        <f t="shared" si="1"/>
        <v>2817.0789473684213</v>
      </c>
      <c r="I24">
        <f t="shared" si="2"/>
        <v>7935933.7957063727</v>
      </c>
      <c r="J24">
        <f t="shared" si="3"/>
        <v>-443</v>
      </c>
      <c r="K24">
        <f t="shared" si="4"/>
        <v>196249</v>
      </c>
      <c r="L24">
        <f t="shared" si="5"/>
        <v>443</v>
      </c>
      <c r="M24">
        <f t="shared" si="6"/>
        <v>9.061157700961342E-2</v>
      </c>
      <c r="N24">
        <f t="shared" si="7"/>
        <v>8.2104578881691034E-3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v>3522</v>
      </c>
      <c r="G25" s="4">
        <f t="shared" si="0"/>
        <v>5332</v>
      </c>
      <c r="H25">
        <f t="shared" si="1"/>
        <v>1450.0789473684213</v>
      </c>
      <c r="I25">
        <f t="shared" si="2"/>
        <v>2102728.9536011089</v>
      </c>
      <c r="J25">
        <f t="shared" si="3"/>
        <v>-1810</v>
      </c>
      <c r="K25">
        <f t="shared" si="4"/>
        <v>3276100</v>
      </c>
      <c r="L25">
        <f t="shared" si="5"/>
        <v>1810</v>
      </c>
      <c r="M25">
        <f t="shared" si="6"/>
        <v>0.51391254968767741</v>
      </c>
      <c r="N25">
        <f t="shared" si="7"/>
        <v>0.26410610872648949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v>1968</v>
      </c>
      <c r="G26" s="4">
        <f t="shared" si="0"/>
        <v>5332</v>
      </c>
      <c r="H26">
        <f t="shared" si="1"/>
        <v>-103.92105263157873</v>
      </c>
      <c r="I26">
        <f t="shared" si="2"/>
        <v>10799.585180055357</v>
      </c>
      <c r="J26">
        <f t="shared" si="3"/>
        <v>-3364</v>
      </c>
      <c r="K26">
        <f t="shared" si="4"/>
        <v>11316496</v>
      </c>
      <c r="L26">
        <f t="shared" si="5"/>
        <v>3364</v>
      </c>
      <c r="M26">
        <f t="shared" si="6"/>
        <v>1.7093495934959348</v>
      </c>
      <c r="N26">
        <f t="shared" si="7"/>
        <v>2.9218760327847177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v>1709</v>
      </c>
      <c r="G27" s="4">
        <f t="shared" si="0"/>
        <v>5332</v>
      </c>
      <c r="H27">
        <f t="shared" si="1"/>
        <v>-362.92105263157873</v>
      </c>
      <c r="I27">
        <f t="shared" si="2"/>
        <v>131711.69044321313</v>
      </c>
      <c r="J27">
        <f t="shared" si="3"/>
        <v>-3623</v>
      </c>
      <c r="K27">
        <f t="shared" si="4"/>
        <v>13126129</v>
      </c>
      <c r="L27">
        <f t="shared" si="5"/>
        <v>3623</v>
      </c>
      <c r="M27">
        <f t="shared" si="6"/>
        <v>2.119953188999415</v>
      </c>
      <c r="N27">
        <f t="shared" si="7"/>
        <v>4.4942015235487895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v>3539</v>
      </c>
      <c r="G28" s="4">
        <f t="shared" si="0"/>
        <v>5332</v>
      </c>
      <c r="H28">
        <f t="shared" si="1"/>
        <v>1467.0789473684213</v>
      </c>
      <c r="I28">
        <f t="shared" si="2"/>
        <v>2152320.6378116352</v>
      </c>
      <c r="J28">
        <f t="shared" si="3"/>
        <v>-1793</v>
      </c>
      <c r="K28">
        <f t="shared" si="4"/>
        <v>3214849</v>
      </c>
      <c r="L28">
        <f t="shared" si="5"/>
        <v>1793</v>
      </c>
      <c r="M28">
        <f t="shared" si="6"/>
        <v>0.50664029386832443</v>
      </c>
      <c r="N28">
        <f t="shared" si="7"/>
        <v>0.25668438737098215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v>4845</v>
      </c>
      <c r="G29" s="4">
        <f t="shared" si="0"/>
        <v>5332</v>
      </c>
      <c r="H29">
        <f t="shared" si="1"/>
        <v>2773.0789473684213</v>
      </c>
      <c r="I29">
        <f t="shared" si="2"/>
        <v>7689966.8483379511</v>
      </c>
      <c r="J29">
        <f t="shared" si="3"/>
        <v>-487</v>
      </c>
      <c r="K29">
        <f t="shared" si="4"/>
        <v>237169</v>
      </c>
      <c r="L29">
        <f t="shared" si="5"/>
        <v>487</v>
      </c>
      <c r="M29">
        <f t="shared" si="6"/>
        <v>0.10051599587203303</v>
      </c>
      <c r="N29">
        <f t="shared" si="7"/>
        <v>1.010346542614656E-2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v>4860</v>
      </c>
      <c r="G30" s="4">
        <f t="shared" si="0"/>
        <v>5332</v>
      </c>
      <c r="H30">
        <f t="shared" si="1"/>
        <v>2788.0789473684213</v>
      </c>
      <c r="I30">
        <f t="shared" si="2"/>
        <v>7773384.2167590037</v>
      </c>
      <c r="J30">
        <f t="shared" si="3"/>
        <v>-472</v>
      </c>
      <c r="K30">
        <f t="shared" si="4"/>
        <v>222784</v>
      </c>
      <c r="L30">
        <f t="shared" si="5"/>
        <v>472</v>
      </c>
      <c r="M30">
        <f t="shared" si="6"/>
        <v>9.7119341563786002E-2</v>
      </c>
      <c r="N30">
        <f t="shared" si="7"/>
        <v>9.4321665057833307E-3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v>4570</v>
      </c>
      <c r="G31" s="4">
        <f t="shared" si="0"/>
        <v>5332</v>
      </c>
      <c r="H31">
        <f t="shared" si="1"/>
        <v>2498.0789473684213</v>
      </c>
      <c r="I31">
        <f t="shared" si="2"/>
        <v>6240398.4272853192</v>
      </c>
      <c r="J31">
        <f t="shared" si="3"/>
        <v>-762</v>
      </c>
      <c r="K31">
        <f t="shared" si="4"/>
        <v>580644</v>
      </c>
      <c r="L31">
        <f t="shared" si="5"/>
        <v>762</v>
      </c>
      <c r="M31">
        <f t="shared" si="6"/>
        <v>0.16673960612691466</v>
      </c>
      <c r="N31">
        <f t="shared" si="7"/>
        <v>2.7802096251358637E-2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v>2989</v>
      </c>
      <c r="G32" s="4">
        <f t="shared" si="0"/>
        <v>5332</v>
      </c>
      <c r="H32">
        <f t="shared" si="1"/>
        <v>917.07894736842127</v>
      </c>
      <c r="I32">
        <f t="shared" si="2"/>
        <v>841033.79570637154</v>
      </c>
      <c r="J32">
        <f t="shared" si="3"/>
        <v>-2343</v>
      </c>
      <c r="K32">
        <f t="shared" si="4"/>
        <v>5489649</v>
      </c>
      <c r="L32">
        <f t="shared" si="5"/>
        <v>2343</v>
      </c>
      <c r="M32">
        <f t="shared" si="6"/>
        <v>0.78387420541987285</v>
      </c>
      <c r="N32">
        <f t="shared" si="7"/>
        <v>0.61445876992263704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v>1753</v>
      </c>
      <c r="G33" s="4">
        <f t="shared" si="0"/>
        <v>5332</v>
      </c>
      <c r="H33">
        <f t="shared" si="1"/>
        <v>-318.92105263157873</v>
      </c>
      <c r="I33">
        <f t="shared" si="2"/>
        <v>101710.63781163421</v>
      </c>
      <c r="J33">
        <f t="shared" si="3"/>
        <v>-3579</v>
      </c>
      <c r="K33">
        <f t="shared" si="4"/>
        <v>12809241</v>
      </c>
      <c r="L33">
        <f t="shared" si="5"/>
        <v>3579</v>
      </c>
      <c r="M33">
        <f t="shared" si="6"/>
        <v>2.0416428978893326</v>
      </c>
      <c r="N33">
        <f t="shared" si="7"/>
        <v>4.1683057225019517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v>3374</v>
      </c>
      <c r="G34" s="4">
        <f t="shared" si="0"/>
        <v>5332</v>
      </c>
      <c r="H34">
        <f t="shared" si="1"/>
        <v>1302.0789473684213</v>
      </c>
      <c r="I34">
        <f t="shared" si="2"/>
        <v>1695409.585180056</v>
      </c>
      <c r="J34">
        <f t="shared" si="3"/>
        <v>-1958</v>
      </c>
      <c r="K34">
        <f t="shared" si="4"/>
        <v>3833764</v>
      </c>
      <c r="L34">
        <f t="shared" si="5"/>
        <v>1958</v>
      </c>
      <c r="M34">
        <f t="shared" si="6"/>
        <v>0.58032009484291647</v>
      </c>
      <c r="N34">
        <f t="shared" si="7"/>
        <v>0.33677141247849157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v>4713</v>
      </c>
      <c r="G35" s="4">
        <f t="shared" si="0"/>
        <v>5332</v>
      </c>
      <c r="H35">
        <f t="shared" si="1"/>
        <v>2641.0789473684213</v>
      </c>
      <c r="I35">
        <f t="shared" si="2"/>
        <v>6975298.0062326882</v>
      </c>
      <c r="J35">
        <f t="shared" si="3"/>
        <v>-619</v>
      </c>
      <c r="K35">
        <f t="shared" si="4"/>
        <v>383161</v>
      </c>
      <c r="L35">
        <f t="shared" si="5"/>
        <v>619</v>
      </c>
      <c r="M35">
        <f t="shared" si="6"/>
        <v>0.13133884998939105</v>
      </c>
      <c r="N35">
        <f t="shared" si="7"/>
        <v>1.7249893516535764E-2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v>3993</v>
      </c>
      <c r="G36" s="4">
        <f t="shared" si="0"/>
        <v>5332</v>
      </c>
      <c r="H36">
        <f t="shared" si="1"/>
        <v>1921.0789473684213</v>
      </c>
      <c r="I36">
        <f t="shared" si="2"/>
        <v>3690544.3220221614</v>
      </c>
      <c r="J36">
        <f t="shared" si="3"/>
        <v>-1339</v>
      </c>
      <c r="K36">
        <f t="shared" si="4"/>
        <v>1792921</v>
      </c>
      <c r="L36">
        <f t="shared" si="5"/>
        <v>1339</v>
      </c>
      <c r="M36">
        <f t="shared" si="6"/>
        <v>0.33533683946907089</v>
      </c>
      <c r="N36">
        <f t="shared" si="7"/>
        <v>0.11245079590510543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v>3904</v>
      </c>
      <c r="G37" s="4">
        <f t="shared" si="0"/>
        <v>5332</v>
      </c>
      <c r="H37">
        <f t="shared" si="1"/>
        <v>1832.0789473684213</v>
      </c>
      <c r="I37">
        <f t="shared" si="2"/>
        <v>3356513.2693905826</v>
      </c>
      <c r="J37">
        <f t="shared" si="3"/>
        <v>-1428</v>
      </c>
      <c r="K37">
        <f t="shared" si="4"/>
        <v>2039184</v>
      </c>
      <c r="L37">
        <f t="shared" si="5"/>
        <v>1428</v>
      </c>
      <c r="M37">
        <f t="shared" si="6"/>
        <v>0.36577868852459017</v>
      </c>
      <c r="N37">
        <f t="shared" si="7"/>
        <v>0.13379404897876915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v>3787</v>
      </c>
      <c r="G38" s="4">
        <f t="shared" si="0"/>
        <v>5332</v>
      </c>
      <c r="H38">
        <f t="shared" si="1"/>
        <v>1715.0789473684213</v>
      </c>
      <c r="I38">
        <f t="shared" si="2"/>
        <v>2941495.7957063718</v>
      </c>
      <c r="J38">
        <f t="shared" si="3"/>
        <v>-1545</v>
      </c>
      <c r="K38">
        <f t="shared" si="4"/>
        <v>2387025</v>
      </c>
      <c r="L38">
        <f t="shared" si="5"/>
        <v>1545</v>
      </c>
      <c r="M38">
        <f t="shared" si="6"/>
        <v>0.40797465011882755</v>
      </c>
      <c r="N38">
        <f t="shared" si="7"/>
        <v>0.16644331513957974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v>2996</v>
      </c>
      <c r="G39" s="4">
        <f t="shared" si="0"/>
        <v>5332</v>
      </c>
      <c r="H39">
        <f t="shared" si="1"/>
        <v>924.07894736842127</v>
      </c>
      <c r="I39">
        <f t="shared" si="2"/>
        <v>853921.90096952952</v>
      </c>
      <c r="J39">
        <f t="shared" si="3"/>
        <v>-2336</v>
      </c>
      <c r="K39">
        <f t="shared" si="4"/>
        <v>5456896</v>
      </c>
      <c r="L39">
        <f t="shared" si="5"/>
        <v>2336</v>
      </c>
      <c r="M39">
        <f t="shared" si="6"/>
        <v>0.77970627503337786</v>
      </c>
      <c r="N39">
        <f t="shared" si="7"/>
        <v>0.60794187532642552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v>1630</v>
      </c>
      <c r="G40" s="4">
        <f t="shared" si="0"/>
        <v>5332</v>
      </c>
      <c r="H40">
        <f t="shared" si="1"/>
        <v>-441.92105263157873</v>
      </c>
      <c r="I40">
        <f t="shared" si="2"/>
        <v>195294.21675900259</v>
      </c>
      <c r="J40">
        <f t="shared" si="3"/>
        <v>-3702</v>
      </c>
      <c r="K40">
        <f t="shared" si="4"/>
        <v>13704804</v>
      </c>
      <c r="L40">
        <f t="shared" si="5"/>
        <v>3702</v>
      </c>
      <c r="M40">
        <f t="shared" si="6"/>
        <v>2.2711656441717794</v>
      </c>
      <c r="N40">
        <f t="shared" si="7"/>
        <v>5.1581933832662132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v>3430</v>
      </c>
      <c r="G41" s="4">
        <f t="shared" si="0"/>
        <v>5332</v>
      </c>
      <c r="H41">
        <f t="shared" si="1"/>
        <v>1358.0789473684213</v>
      </c>
      <c r="I41">
        <f t="shared" si="2"/>
        <v>1844378.4272853192</v>
      </c>
      <c r="J41">
        <f t="shared" si="3"/>
        <v>-1902</v>
      </c>
      <c r="K41">
        <f t="shared" si="4"/>
        <v>3617604</v>
      </c>
      <c r="L41">
        <f t="shared" si="5"/>
        <v>1902</v>
      </c>
      <c r="M41">
        <f t="shared" si="6"/>
        <v>0.5545189504373178</v>
      </c>
      <c r="N41">
        <f t="shared" si="7"/>
        <v>0.30749126639410451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v>5113</v>
      </c>
      <c r="G42" s="4">
        <f t="shared" si="0"/>
        <v>5332</v>
      </c>
      <c r="H42">
        <f t="shared" si="1"/>
        <v>3041.0789473684213</v>
      </c>
      <c r="I42">
        <f t="shared" si="2"/>
        <v>9248161.1641274244</v>
      </c>
      <c r="J42">
        <f t="shared" si="3"/>
        <v>-219</v>
      </c>
      <c r="K42">
        <f t="shared" si="4"/>
        <v>47961</v>
      </c>
      <c r="L42">
        <f t="shared" si="5"/>
        <v>219</v>
      </c>
      <c r="M42">
        <f t="shared" si="6"/>
        <v>4.2831996870721686E-2</v>
      </c>
      <c r="N42">
        <f t="shared" si="7"/>
        <v>1.8345799559335123E-3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v>4357</v>
      </c>
      <c r="G43" s="4">
        <f t="shared" si="0"/>
        <v>5332</v>
      </c>
      <c r="H43">
        <f t="shared" si="1"/>
        <v>2285.0789473684213</v>
      </c>
      <c r="I43">
        <f t="shared" si="2"/>
        <v>5221585.7957063718</v>
      </c>
      <c r="J43">
        <f t="shared" si="3"/>
        <v>-975</v>
      </c>
      <c r="K43">
        <f t="shared" si="4"/>
        <v>950625</v>
      </c>
      <c r="L43">
        <f t="shared" si="5"/>
        <v>975</v>
      </c>
      <c r="M43">
        <f t="shared" si="6"/>
        <v>0.2237778287812715</v>
      </c>
      <c r="N43">
        <f t="shared" si="7"/>
        <v>5.0076516654060065E-2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v>3581</v>
      </c>
      <c r="G44" s="4">
        <f t="shared" si="0"/>
        <v>5332</v>
      </c>
      <c r="H44">
        <f t="shared" si="1"/>
        <v>1509.0789473684213</v>
      </c>
      <c r="I44">
        <f t="shared" si="2"/>
        <v>2277319.2693905826</v>
      </c>
      <c r="J44">
        <f t="shared" si="3"/>
        <v>-1751</v>
      </c>
      <c r="K44">
        <f t="shared" si="4"/>
        <v>3066001</v>
      </c>
      <c r="L44">
        <f t="shared" si="5"/>
        <v>1751</v>
      </c>
      <c r="M44">
        <f t="shared" si="6"/>
        <v>0.48896956157497906</v>
      </c>
      <c r="N44">
        <f t="shared" si="7"/>
        <v>0.23909123214682723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v>3934</v>
      </c>
      <c r="G45" s="4">
        <f t="shared" si="0"/>
        <v>5332</v>
      </c>
      <c r="H45">
        <f t="shared" si="1"/>
        <v>1862.0789473684213</v>
      </c>
      <c r="I45">
        <f t="shared" si="2"/>
        <v>3467338.0062326877</v>
      </c>
      <c r="J45">
        <f t="shared" si="3"/>
        <v>-1398</v>
      </c>
      <c r="K45">
        <f t="shared" si="4"/>
        <v>1954404</v>
      </c>
      <c r="L45">
        <f t="shared" si="5"/>
        <v>1398</v>
      </c>
      <c r="M45">
        <f t="shared" si="6"/>
        <v>0.35536349771225217</v>
      </c>
      <c r="N45">
        <f t="shared" si="7"/>
        <v>0.12628321550628585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v>2377</v>
      </c>
      <c r="G46" s="4">
        <f t="shared" si="0"/>
        <v>5332</v>
      </c>
      <c r="H46">
        <f t="shared" si="1"/>
        <v>305.07894736842127</v>
      </c>
      <c r="I46">
        <f t="shared" si="2"/>
        <v>93073.164127423952</v>
      </c>
      <c r="J46">
        <f t="shared" si="3"/>
        <v>-2955</v>
      </c>
      <c r="K46">
        <f t="shared" si="4"/>
        <v>8732025</v>
      </c>
      <c r="L46">
        <f t="shared" si="5"/>
        <v>2955</v>
      </c>
      <c r="M46">
        <f t="shared" si="6"/>
        <v>1.2431636516617586</v>
      </c>
      <c r="N46">
        <f t="shared" si="7"/>
        <v>1.5454558648129981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v>1670</v>
      </c>
      <c r="G47" s="4">
        <f t="shared" si="0"/>
        <v>5332</v>
      </c>
      <c r="H47">
        <f t="shared" si="1"/>
        <v>-401.92105263157873</v>
      </c>
      <c r="I47">
        <f t="shared" si="2"/>
        <v>161540.53254847627</v>
      </c>
      <c r="J47">
        <f t="shared" si="3"/>
        <v>-3662</v>
      </c>
      <c r="K47">
        <f t="shared" si="4"/>
        <v>13410244</v>
      </c>
      <c r="L47">
        <f t="shared" si="5"/>
        <v>3662</v>
      </c>
      <c r="M47">
        <f t="shared" si="6"/>
        <v>2.192814371257485</v>
      </c>
      <c r="N47">
        <f t="shared" si="7"/>
        <v>4.808434866793359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v>2946</v>
      </c>
      <c r="G48" s="4">
        <f t="shared" si="0"/>
        <v>5332</v>
      </c>
      <c r="H48">
        <f t="shared" si="1"/>
        <v>874.07894736842127</v>
      </c>
      <c r="I48">
        <f t="shared" si="2"/>
        <v>764014.00623268739</v>
      </c>
      <c r="J48">
        <f t="shared" si="3"/>
        <v>-2386</v>
      </c>
      <c r="K48">
        <f t="shared" si="4"/>
        <v>5692996</v>
      </c>
      <c r="L48">
        <f t="shared" si="5"/>
        <v>2386</v>
      </c>
      <c r="M48">
        <f t="shared" si="6"/>
        <v>0.8099117447386287</v>
      </c>
      <c r="N48">
        <f t="shared" si="7"/>
        <v>0.65595703426556962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 t="shared" ref="K49" si="8">SUM(K18:K48)</f>
        <v>130461809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130461809</v>
      </c>
      <c r="H51" t="s">
        <v>562</v>
      </c>
      <c r="I51">
        <f>SQRT(SUM(N18:N48)/SUM(N18:N48))</f>
        <v>1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0.45504417526012975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-9.8235622085908858E-2</v>
      </c>
      <c r="H53" t="s">
        <v>564</v>
      </c>
      <c r="I53">
        <f>SQRT(SUM('Прогноз ср абс прирост'!N18:N48)/SUM('Прогноз абсолютная неизменность'!N18:N48))</f>
        <v>1.0384251055202651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0.6799587256880234</v>
      </c>
      <c r="H54" t="s">
        <v>565</v>
      </c>
      <c r="I54">
        <f>SQRT(SUM('Прогноз ср темп роста'!N18:N48)/SUM(N18:N48))</f>
        <v>1.3790639562860247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4208445.4516129028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2051.4495976291746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1714.483870967742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B$419</f>
        <v>5332</v>
      </c>
      <c r="C420">
        <v>4694</v>
      </c>
    </row>
    <row r="421" spans="1:3" x14ac:dyDescent="0.2">
      <c r="A421" t="s">
        <v>423</v>
      </c>
      <c r="B421" s="2">
        <f t="shared" ref="B421:B450" si="9">B$419</f>
        <v>5332</v>
      </c>
      <c r="C421">
        <v>2179</v>
      </c>
    </row>
    <row r="422" spans="1:3" x14ac:dyDescent="0.2">
      <c r="A422" t="s">
        <v>424</v>
      </c>
      <c r="B422" s="2">
        <f t="shared" si="9"/>
        <v>5332</v>
      </c>
      <c r="C422">
        <v>3906</v>
      </c>
    </row>
    <row r="423" spans="1:3" x14ac:dyDescent="0.2">
      <c r="A423" t="s">
        <v>425</v>
      </c>
      <c r="B423" s="2">
        <f t="shared" si="9"/>
        <v>5332</v>
      </c>
      <c r="C423">
        <v>5611</v>
      </c>
    </row>
    <row r="424" spans="1:3" x14ac:dyDescent="0.2">
      <c r="A424" t="s">
        <v>426</v>
      </c>
      <c r="B424" s="2">
        <f t="shared" si="9"/>
        <v>5332</v>
      </c>
      <c r="C424">
        <v>5467</v>
      </c>
    </row>
    <row r="425" spans="1:3" x14ac:dyDescent="0.2">
      <c r="A425" t="s">
        <v>427</v>
      </c>
      <c r="B425" s="2">
        <f t="shared" si="9"/>
        <v>5332</v>
      </c>
      <c r="C425">
        <v>4665</v>
      </c>
    </row>
    <row r="426" spans="1:3" x14ac:dyDescent="0.2">
      <c r="A426" t="s">
        <v>428</v>
      </c>
      <c r="B426" s="2">
        <f t="shared" si="9"/>
        <v>5332</v>
      </c>
      <c r="C426">
        <v>4889</v>
      </c>
    </row>
    <row r="427" spans="1:3" x14ac:dyDescent="0.2">
      <c r="A427" t="s">
        <v>429</v>
      </c>
      <c r="B427" s="2">
        <f t="shared" si="9"/>
        <v>5332</v>
      </c>
      <c r="C427">
        <v>3522</v>
      </c>
    </row>
    <row r="428" spans="1:3" x14ac:dyDescent="0.2">
      <c r="A428" t="s">
        <v>430</v>
      </c>
      <c r="B428" s="2">
        <f t="shared" si="9"/>
        <v>5332</v>
      </c>
      <c r="C428">
        <v>1968</v>
      </c>
    </row>
    <row r="429" spans="1:3" x14ac:dyDescent="0.2">
      <c r="A429" t="s">
        <v>431</v>
      </c>
      <c r="B429" s="2">
        <f t="shared" si="9"/>
        <v>5332</v>
      </c>
      <c r="C429">
        <v>1709</v>
      </c>
    </row>
    <row r="430" spans="1:3" x14ac:dyDescent="0.2">
      <c r="A430" t="s">
        <v>432</v>
      </c>
      <c r="B430" s="2">
        <f t="shared" si="9"/>
        <v>5332</v>
      </c>
      <c r="C430">
        <v>3539</v>
      </c>
    </row>
    <row r="431" spans="1:3" x14ac:dyDescent="0.2">
      <c r="A431" t="s">
        <v>433</v>
      </c>
      <c r="B431" s="2">
        <f t="shared" si="9"/>
        <v>5332</v>
      </c>
      <c r="C431">
        <v>4845</v>
      </c>
    </row>
    <row r="432" spans="1:3" x14ac:dyDescent="0.2">
      <c r="A432" t="s">
        <v>434</v>
      </c>
      <c r="B432" s="2">
        <f t="shared" si="9"/>
        <v>5332</v>
      </c>
      <c r="C432">
        <v>4860</v>
      </c>
    </row>
    <row r="433" spans="1:3" x14ac:dyDescent="0.2">
      <c r="A433" t="s">
        <v>435</v>
      </c>
      <c r="B433" s="2">
        <f t="shared" si="9"/>
        <v>5332</v>
      </c>
      <c r="C433">
        <v>4570</v>
      </c>
    </row>
    <row r="434" spans="1:3" x14ac:dyDescent="0.2">
      <c r="A434" t="s">
        <v>436</v>
      </c>
      <c r="B434" s="2">
        <f t="shared" si="9"/>
        <v>5332</v>
      </c>
      <c r="C434">
        <v>2989</v>
      </c>
    </row>
    <row r="435" spans="1:3" x14ac:dyDescent="0.2">
      <c r="A435" t="s">
        <v>437</v>
      </c>
      <c r="B435" s="2">
        <f t="shared" si="9"/>
        <v>5332</v>
      </c>
      <c r="C435">
        <v>1753</v>
      </c>
    </row>
    <row r="436" spans="1:3" x14ac:dyDescent="0.2">
      <c r="A436" t="s">
        <v>438</v>
      </c>
      <c r="B436" s="2">
        <f t="shared" si="9"/>
        <v>5332</v>
      </c>
      <c r="C436">
        <v>3374</v>
      </c>
    </row>
    <row r="437" spans="1:3" x14ac:dyDescent="0.2">
      <c r="A437" t="s">
        <v>439</v>
      </c>
      <c r="B437" s="2">
        <f t="shared" si="9"/>
        <v>5332</v>
      </c>
      <c r="C437">
        <v>4713</v>
      </c>
    </row>
    <row r="438" spans="1:3" x14ac:dyDescent="0.2">
      <c r="A438" t="s">
        <v>440</v>
      </c>
      <c r="B438" s="2">
        <f t="shared" si="9"/>
        <v>5332</v>
      </c>
      <c r="C438">
        <v>3993</v>
      </c>
    </row>
    <row r="439" spans="1:3" x14ac:dyDescent="0.2">
      <c r="A439" t="s">
        <v>441</v>
      </c>
      <c r="B439" s="2">
        <f t="shared" si="9"/>
        <v>5332</v>
      </c>
      <c r="C439">
        <v>3904</v>
      </c>
    </row>
    <row r="440" spans="1:3" x14ac:dyDescent="0.2">
      <c r="A440" t="s">
        <v>442</v>
      </c>
      <c r="B440" s="2">
        <f t="shared" si="9"/>
        <v>5332</v>
      </c>
      <c r="C440">
        <v>3787</v>
      </c>
    </row>
    <row r="441" spans="1:3" x14ac:dyDescent="0.2">
      <c r="A441" t="s">
        <v>443</v>
      </c>
      <c r="B441" s="2">
        <f t="shared" si="9"/>
        <v>5332</v>
      </c>
      <c r="C441">
        <v>2996</v>
      </c>
    </row>
    <row r="442" spans="1:3" x14ac:dyDescent="0.2">
      <c r="A442" t="s">
        <v>444</v>
      </c>
      <c r="B442" s="2">
        <f t="shared" si="9"/>
        <v>5332</v>
      </c>
      <c r="C442">
        <v>1630</v>
      </c>
    </row>
    <row r="443" spans="1:3" x14ac:dyDescent="0.2">
      <c r="A443" t="s">
        <v>445</v>
      </c>
      <c r="B443" s="2">
        <f t="shared" si="9"/>
        <v>5332</v>
      </c>
      <c r="C443">
        <v>3430</v>
      </c>
    </row>
    <row r="444" spans="1:3" x14ac:dyDescent="0.2">
      <c r="A444" t="s">
        <v>446</v>
      </c>
      <c r="B444" s="2">
        <f t="shared" si="9"/>
        <v>5332</v>
      </c>
      <c r="C444">
        <v>5113</v>
      </c>
    </row>
    <row r="445" spans="1:3" x14ac:dyDescent="0.2">
      <c r="A445" t="s">
        <v>447</v>
      </c>
      <c r="B445" s="2">
        <f t="shared" si="9"/>
        <v>5332</v>
      </c>
      <c r="C445">
        <v>4357</v>
      </c>
    </row>
    <row r="446" spans="1:3" x14ac:dyDescent="0.2">
      <c r="A446" t="s">
        <v>448</v>
      </c>
      <c r="B446" s="2">
        <f t="shared" si="9"/>
        <v>5332</v>
      </c>
      <c r="C446">
        <v>3581</v>
      </c>
    </row>
    <row r="447" spans="1:3" x14ac:dyDescent="0.2">
      <c r="A447" t="s">
        <v>449</v>
      </c>
      <c r="B447" s="2">
        <f t="shared" si="9"/>
        <v>5332</v>
      </c>
      <c r="C447">
        <v>3934</v>
      </c>
    </row>
    <row r="448" spans="1:3" x14ac:dyDescent="0.2">
      <c r="A448" t="s">
        <v>450</v>
      </c>
      <c r="B448" s="2">
        <f t="shared" si="9"/>
        <v>5332</v>
      </c>
      <c r="C448">
        <v>2377</v>
      </c>
    </row>
    <row r="449" spans="1:3" x14ac:dyDescent="0.2">
      <c r="A449" t="s">
        <v>451</v>
      </c>
      <c r="B449" s="2">
        <f t="shared" si="9"/>
        <v>5332</v>
      </c>
      <c r="C449">
        <v>1670</v>
      </c>
    </row>
    <row r="450" spans="1:3" x14ac:dyDescent="0.2">
      <c r="A450" t="s">
        <v>452</v>
      </c>
      <c r="B450" s="2">
        <f t="shared" si="9"/>
        <v>5332</v>
      </c>
      <c r="C450">
        <v>2946</v>
      </c>
    </row>
    <row r="451" spans="1:3" x14ac:dyDescent="0.2">
      <c r="A451" t="s">
        <v>512</v>
      </c>
      <c r="C451" s="2">
        <f>C$450</f>
        <v>2946</v>
      </c>
    </row>
    <row r="452" spans="1:3" x14ac:dyDescent="0.2">
      <c r="A452" t="s">
        <v>513</v>
      </c>
      <c r="C452" s="2">
        <f t="shared" ref="C452:C480" si="10">C$450</f>
        <v>2946</v>
      </c>
    </row>
    <row r="453" spans="1:3" x14ac:dyDescent="0.2">
      <c r="A453" t="s">
        <v>514</v>
      </c>
      <c r="C453" s="2">
        <f t="shared" si="10"/>
        <v>2946</v>
      </c>
    </row>
    <row r="454" spans="1:3" x14ac:dyDescent="0.2">
      <c r="A454" s="3">
        <v>44317</v>
      </c>
      <c r="C454" s="2">
        <f t="shared" si="10"/>
        <v>2946</v>
      </c>
    </row>
    <row r="455" spans="1:3" x14ac:dyDescent="0.2">
      <c r="A455" s="3">
        <v>44318</v>
      </c>
      <c r="C455" s="2">
        <f t="shared" si="10"/>
        <v>2946</v>
      </c>
    </row>
    <row r="456" spans="1:3" x14ac:dyDescent="0.2">
      <c r="A456" s="3">
        <v>44319</v>
      </c>
      <c r="C456" s="2">
        <f t="shared" si="10"/>
        <v>2946</v>
      </c>
    </row>
    <row r="457" spans="1:3" x14ac:dyDescent="0.2">
      <c r="A457" s="3">
        <v>44320</v>
      </c>
      <c r="C457" s="2">
        <f t="shared" si="10"/>
        <v>2946</v>
      </c>
    </row>
    <row r="458" spans="1:3" x14ac:dyDescent="0.2">
      <c r="A458" s="3">
        <v>44321</v>
      </c>
      <c r="C458" s="2">
        <f t="shared" si="10"/>
        <v>2946</v>
      </c>
    </row>
    <row r="459" spans="1:3" x14ac:dyDescent="0.2">
      <c r="A459" s="3">
        <v>44322</v>
      </c>
      <c r="C459" s="2">
        <f t="shared" si="10"/>
        <v>2946</v>
      </c>
    </row>
    <row r="460" spans="1:3" x14ac:dyDescent="0.2">
      <c r="A460" s="3">
        <v>44323</v>
      </c>
      <c r="C460" s="2">
        <f t="shared" si="10"/>
        <v>2946</v>
      </c>
    </row>
    <row r="461" spans="1:3" x14ac:dyDescent="0.2">
      <c r="A461" s="3">
        <v>44324</v>
      </c>
      <c r="C461" s="2">
        <f t="shared" si="10"/>
        <v>2946</v>
      </c>
    </row>
    <row r="462" spans="1:3" x14ac:dyDescent="0.2">
      <c r="A462" s="3">
        <v>44325</v>
      </c>
      <c r="C462" s="2">
        <f t="shared" si="10"/>
        <v>2946</v>
      </c>
    </row>
    <row r="463" spans="1:3" x14ac:dyDescent="0.2">
      <c r="A463" s="3">
        <v>44326</v>
      </c>
      <c r="C463" s="2">
        <f t="shared" si="10"/>
        <v>2946</v>
      </c>
    </row>
    <row r="464" spans="1:3" x14ac:dyDescent="0.2">
      <c r="A464" s="3">
        <v>44327</v>
      </c>
      <c r="C464" s="2">
        <f t="shared" si="10"/>
        <v>2946</v>
      </c>
    </row>
    <row r="465" spans="1:3" x14ac:dyDescent="0.2">
      <c r="A465" s="3">
        <v>44328</v>
      </c>
      <c r="C465" s="2">
        <f t="shared" si="10"/>
        <v>2946</v>
      </c>
    </row>
    <row r="466" spans="1:3" x14ac:dyDescent="0.2">
      <c r="A466" s="3">
        <v>44329</v>
      </c>
      <c r="C466" s="2">
        <f t="shared" si="10"/>
        <v>2946</v>
      </c>
    </row>
    <row r="467" spans="1:3" x14ac:dyDescent="0.2">
      <c r="A467" s="3">
        <v>44330</v>
      </c>
      <c r="C467" s="2">
        <f t="shared" si="10"/>
        <v>2946</v>
      </c>
    </row>
    <row r="468" spans="1:3" x14ac:dyDescent="0.2">
      <c r="A468" s="3">
        <v>44331</v>
      </c>
      <c r="C468" s="2">
        <f t="shared" si="10"/>
        <v>2946</v>
      </c>
    </row>
    <row r="469" spans="1:3" x14ac:dyDescent="0.2">
      <c r="A469" s="3">
        <v>44332</v>
      </c>
      <c r="C469" s="2">
        <f t="shared" si="10"/>
        <v>2946</v>
      </c>
    </row>
    <row r="470" spans="1:3" x14ac:dyDescent="0.2">
      <c r="A470" s="3">
        <v>44333</v>
      </c>
      <c r="C470" s="2">
        <f t="shared" si="10"/>
        <v>2946</v>
      </c>
    </row>
    <row r="471" spans="1:3" x14ac:dyDescent="0.2">
      <c r="A471" s="3">
        <v>44334</v>
      </c>
      <c r="C471" s="2">
        <f t="shared" si="10"/>
        <v>2946</v>
      </c>
    </row>
    <row r="472" spans="1:3" x14ac:dyDescent="0.2">
      <c r="A472" s="3">
        <v>44335</v>
      </c>
      <c r="C472" s="2">
        <f t="shared" si="10"/>
        <v>2946</v>
      </c>
    </row>
    <row r="473" spans="1:3" x14ac:dyDescent="0.2">
      <c r="A473" s="3">
        <v>44336</v>
      </c>
      <c r="C473" s="2">
        <f t="shared" si="10"/>
        <v>2946</v>
      </c>
    </row>
    <row r="474" spans="1:3" x14ac:dyDescent="0.2">
      <c r="A474" s="3">
        <v>44337</v>
      </c>
      <c r="C474" s="2">
        <f t="shared" si="10"/>
        <v>2946</v>
      </c>
    </row>
    <row r="475" spans="1:3" x14ac:dyDescent="0.2">
      <c r="A475" s="3">
        <v>44338</v>
      </c>
      <c r="C475" s="2">
        <f t="shared" si="10"/>
        <v>2946</v>
      </c>
    </row>
    <row r="476" spans="1:3" x14ac:dyDescent="0.2">
      <c r="A476" s="3">
        <v>44339</v>
      </c>
      <c r="C476" s="2">
        <f t="shared" si="10"/>
        <v>2946</v>
      </c>
    </row>
    <row r="477" spans="1:3" x14ac:dyDescent="0.2">
      <c r="A477" s="3">
        <v>44340</v>
      </c>
      <c r="C477" s="2">
        <f t="shared" si="10"/>
        <v>2946</v>
      </c>
    </row>
    <row r="478" spans="1:3" x14ac:dyDescent="0.2">
      <c r="A478" s="3">
        <v>44341</v>
      </c>
      <c r="C478" s="2">
        <f t="shared" si="10"/>
        <v>2946</v>
      </c>
    </row>
    <row r="479" spans="1:3" x14ac:dyDescent="0.2">
      <c r="A479" s="3">
        <v>44342</v>
      </c>
      <c r="C479" s="2">
        <f t="shared" si="10"/>
        <v>2946</v>
      </c>
    </row>
    <row r="480" spans="1:3" x14ac:dyDescent="0.2">
      <c r="A480" s="3">
        <v>44343</v>
      </c>
      <c r="C480" s="2">
        <f t="shared" si="10"/>
        <v>2946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4846-AD75-E04D-A844-EC0ABEA06898}">
  <dimension ref="A1:N480"/>
  <sheetViews>
    <sheetView topLeftCell="A16" zoomScale="75" workbookViewId="0">
      <selection activeCell="I51" sqref="I51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f>C420</f>
        <v>4694</v>
      </c>
      <c r="G18" s="4">
        <f>B420</f>
        <v>5338.5736607142853</v>
      </c>
      <c r="H18">
        <f>$F18-$F$50</f>
        <v>2622.0789473684213</v>
      </c>
      <c r="I18">
        <f>H18^2</f>
        <v>6875298.0062326882</v>
      </c>
      <c r="J18">
        <f>C420-B420</f>
        <v>-644.57366071428532</v>
      </c>
      <c r="K18">
        <f>J18^2</f>
        <v>415475.2040866146</v>
      </c>
      <c r="L18">
        <f>ABS(J18)</f>
        <v>644.57366071428532</v>
      </c>
      <c r="M18">
        <f>L18/F18</f>
        <v>0.13731863244871864</v>
      </c>
      <c r="N18">
        <f>M18^2</f>
        <v>1.8856406817586283E-2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f t="shared" ref="F19:F48" si="0">C421</f>
        <v>2179</v>
      </c>
      <c r="G19" s="4">
        <f t="shared" ref="G19:G48" si="1">B421</f>
        <v>5345.1473214285706</v>
      </c>
      <c r="H19">
        <f t="shared" ref="H19:H48" si="2">$F19-$F$50</f>
        <v>107.07894736842127</v>
      </c>
      <c r="I19">
        <f t="shared" ref="I19:I48" si="3">H19^2</f>
        <v>11465.900969529132</v>
      </c>
      <c r="J19">
        <f t="shared" ref="J19:J48" si="4">C421-B421</f>
        <v>-3166.1473214285706</v>
      </c>
      <c r="K19">
        <f t="shared" ref="K19:K48" si="5">J19^2</f>
        <v>10024488.860989314</v>
      </c>
      <c r="L19">
        <f t="shared" ref="L19:L48" si="6">ABS(J19)</f>
        <v>3166.1473214285706</v>
      </c>
      <c r="M19">
        <f t="shared" ref="M19:M48" si="7">L19/F19</f>
        <v>1.4530276830787383</v>
      </c>
      <c r="N19">
        <f t="shared" ref="N19:N48" si="8">M19^2</f>
        <v>2.1112894477931663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f t="shared" si="0"/>
        <v>3906</v>
      </c>
      <c r="G20" s="4">
        <f t="shared" si="1"/>
        <v>5351.720982142856</v>
      </c>
      <c r="H20">
        <f t="shared" si="2"/>
        <v>1834.0789473684213</v>
      </c>
      <c r="I20">
        <f t="shared" si="3"/>
        <v>3363845.5851800563</v>
      </c>
      <c r="J20">
        <f t="shared" si="4"/>
        <v>-1445.720982142856</v>
      </c>
      <c r="K20">
        <f t="shared" si="5"/>
        <v>2090109.1582081041</v>
      </c>
      <c r="L20">
        <f t="shared" si="6"/>
        <v>1445.720982142856</v>
      </c>
      <c r="M20">
        <f t="shared" si="7"/>
        <v>0.37012825963718793</v>
      </c>
      <c r="N20">
        <f t="shared" si="8"/>
        <v>0.13699492858205359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f t="shared" si="0"/>
        <v>5611</v>
      </c>
      <c r="G21" s="4">
        <f t="shared" si="1"/>
        <v>5358.2946428571413</v>
      </c>
      <c r="H21">
        <f t="shared" si="2"/>
        <v>3539.0789473684213</v>
      </c>
      <c r="I21">
        <f t="shared" si="3"/>
        <v>12525079.795706373</v>
      </c>
      <c r="J21">
        <f t="shared" si="4"/>
        <v>252.7053571428587</v>
      </c>
      <c r="K21">
        <f t="shared" si="5"/>
        <v>63859.997528699765</v>
      </c>
      <c r="L21">
        <f t="shared" si="6"/>
        <v>252.7053571428587</v>
      </c>
      <c r="M21">
        <f t="shared" si="7"/>
        <v>4.5037490134175497E-2</v>
      </c>
      <c r="N21">
        <f t="shared" si="8"/>
        <v>2.0283755175859552E-3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f t="shared" si="0"/>
        <v>5467</v>
      </c>
      <c r="G22" s="4">
        <f t="shared" si="1"/>
        <v>5364.8683035714266</v>
      </c>
      <c r="H22">
        <f t="shared" si="2"/>
        <v>3395.0789473684213</v>
      </c>
      <c r="I22">
        <f t="shared" si="3"/>
        <v>11526561.058864268</v>
      </c>
      <c r="J22">
        <f t="shared" si="4"/>
        <v>102.13169642857338</v>
      </c>
      <c r="K22">
        <f t="shared" si="5"/>
        <v>10430.883415378268</v>
      </c>
      <c r="L22">
        <f t="shared" si="6"/>
        <v>102.13169642857338</v>
      </c>
      <c r="M22">
        <f t="shared" si="7"/>
        <v>1.8681488280331695E-2</v>
      </c>
      <c r="N22">
        <f t="shared" si="8"/>
        <v>3.4899800436817048E-4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f t="shared" si="0"/>
        <v>4665</v>
      </c>
      <c r="G23" s="4">
        <f t="shared" si="1"/>
        <v>5371.4419642857119</v>
      </c>
      <c r="H23">
        <f t="shared" si="2"/>
        <v>2593.0789473684213</v>
      </c>
      <c r="I23">
        <f t="shared" si="3"/>
        <v>6724058.4272853201</v>
      </c>
      <c r="J23">
        <f t="shared" si="4"/>
        <v>-706.44196428571195</v>
      </c>
      <c r="K23">
        <f t="shared" si="5"/>
        <v>499060.2489038551</v>
      </c>
      <c r="L23">
        <f t="shared" si="6"/>
        <v>706.44196428571195</v>
      </c>
      <c r="M23">
        <f t="shared" si="7"/>
        <v>0.15143450467003472</v>
      </c>
      <c r="N23">
        <f t="shared" si="8"/>
        <v>2.2932409204658766E-2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f t="shared" si="0"/>
        <v>4889</v>
      </c>
      <c r="G24" s="4">
        <f t="shared" si="1"/>
        <v>5378.0156249999973</v>
      </c>
      <c r="H24">
        <f t="shared" si="2"/>
        <v>2817.0789473684213</v>
      </c>
      <c r="I24">
        <f t="shared" si="3"/>
        <v>7935933.7957063727</v>
      </c>
      <c r="J24">
        <f t="shared" si="4"/>
        <v>-489.01562499999727</v>
      </c>
      <c r="K24">
        <f t="shared" si="5"/>
        <v>239136.28149413795</v>
      </c>
      <c r="L24">
        <f t="shared" si="6"/>
        <v>489.01562499999727</v>
      </c>
      <c r="M24">
        <f t="shared" si="7"/>
        <v>0.10002365003068056</v>
      </c>
      <c r="N24">
        <f t="shared" si="8"/>
        <v>1.0004730565460064E-2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f t="shared" si="0"/>
        <v>3522</v>
      </c>
      <c r="G25" s="4">
        <f t="shared" si="1"/>
        <v>5384.5892857142826</v>
      </c>
      <c r="H25">
        <f t="shared" si="2"/>
        <v>1450.0789473684213</v>
      </c>
      <c r="I25">
        <f t="shared" si="3"/>
        <v>2102728.9536011089</v>
      </c>
      <c r="J25">
        <f t="shared" si="4"/>
        <v>-1862.5892857142826</v>
      </c>
      <c r="K25">
        <f t="shared" si="5"/>
        <v>3469238.8472576416</v>
      </c>
      <c r="L25">
        <f t="shared" si="6"/>
        <v>1862.5892857142826</v>
      </c>
      <c r="M25">
        <f t="shared" si="7"/>
        <v>0.52884420378031871</v>
      </c>
      <c r="N25">
        <f t="shared" si="8"/>
        <v>0.27967619187203924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f t="shared" si="0"/>
        <v>1968</v>
      </c>
      <c r="G26" s="4">
        <f t="shared" si="1"/>
        <v>5391.1629464285679</v>
      </c>
      <c r="H26">
        <f t="shared" si="2"/>
        <v>-103.92105263157873</v>
      </c>
      <c r="I26">
        <f t="shared" si="3"/>
        <v>10799.585180055357</v>
      </c>
      <c r="J26">
        <f t="shared" si="4"/>
        <v>-3423.1629464285679</v>
      </c>
      <c r="K26">
        <f t="shared" si="5"/>
        <v>11718044.557801515</v>
      </c>
      <c r="L26">
        <f t="shared" si="6"/>
        <v>3423.1629464285679</v>
      </c>
      <c r="M26">
        <f t="shared" si="7"/>
        <v>1.7394120662746788</v>
      </c>
      <c r="N26">
        <f t="shared" si="8"/>
        <v>3.0255543363019477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f t="shared" si="0"/>
        <v>1709</v>
      </c>
      <c r="G27" s="4">
        <f t="shared" si="1"/>
        <v>5397.7366071428532</v>
      </c>
      <c r="H27">
        <f t="shared" si="2"/>
        <v>-362.92105263157873</v>
      </c>
      <c r="I27">
        <f t="shared" si="3"/>
        <v>131711.69044321313</v>
      </c>
      <c r="J27">
        <f t="shared" si="4"/>
        <v>-3688.7366071428532</v>
      </c>
      <c r="K27">
        <f t="shared" si="5"/>
        <v>13606777.756875768</v>
      </c>
      <c r="L27">
        <f t="shared" si="6"/>
        <v>3688.7366071428532</v>
      </c>
      <c r="M27">
        <f t="shared" si="7"/>
        <v>2.1584181434422782</v>
      </c>
      <c r="N27">
        <f t="shared" si="8"/>
        <v>4.6587688819408113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f t="shared" si="0"/>
        <v>3539</v>
      </c>
      <c r="G28" s="4">
        <f t="shared" si="1"/>
        <v>5404.3102678571386</v>
      </c>
      <c r="H28">
        <f t="shared" si="2"/>
        <v>1467.0789473684213</v>
      </c>
      <c r="I28">
        <f t="shared" si="3"/>
        <v>2152320.6378116352</v>
      </c>
      <c r="J28">
        <f t="shared" si="4"/>
        <v>-1865.3102678571386</v>
      </c>
      <c r="K28">
        <f t="shared" si="5"/>
        <v>3479382.3953732699</v>
      </c>
      <c r="L28">
        <f t="shared" si="6"/>
        <v>1865.3102678571386</v>
      </c>
      <c r="M28">
        <f t="shared" si="7"/>
        <v>0.52707269507124566</v>
      </c>
      <c r="N28">
        <f t="shared" si="8"/>
        <v>0.27780562588966629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f t="shared" si="0"/>
        <v>4845</v>
      </c>
      <c r="G29" s="4">
        <f t="shared" si="1"/>
        <v>5410.8839285714239</v>
      </c>
      <c r="H29">
        <f t="shared" si="2"/>
        <v>2773.0789473684213</v>
      </c>
      <c r="I29">
        <f t="shared" si="3"/>
        <v>7689966.8483379511</v>
      </c>
      <c r="J29">
        <f t="shared" si="4"/>
        <v>-565.88392857142389</v>
      </c>
      <c r="K29">
        <f t="shared" si="5"/>
        <v>320224.62061542837</v>
      </c>
      <c r="L29">
        <f t="shared" si="6"/>
        <v>565.88392857142389</v>
      </c>
      <c r="M29">
        <f t="shared" si="7"/>
        <v>0.11679750847707407</v>
      </c>
      <c r="N29">
        <f t="shared" si="8"/>
        <v>1.3641657986452189E-2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f t="shared" si="0"/>
        <v>4860</v>
      </c>
      <c r="G30" s="4">
        <f t="shared" si="1"/>
        <v>5417.4575892857092</v>
      </c>
      <c r="H30">
        <f t="shared" si="2"/>
        <v>2788.0789473684213</v>
      </c>
      <c r="I30">
        <f t="shared" si="3"/>
        <v>7773384.2167590037</v>
      </c>
      <c r="J30">
        <f t="shared" si="4"/>
        <v>-557.45758928570922</v>
      </c>
      <c r="K30">
        <f t="shared" si="5"/>
        <v>310758.96385223448</v>
      </c>
      <c r="L30">
        <f t="shared" si="6"/>
        <v>557.45758928570922</v>
      </c>
      <c r="M30">
        <f t="shared" si="7"/>
        <v>0.11470320767195663</v>
      </c>
      <c r="N30">
        <f t="shared" si="8"/>
        <v>1.3156825850236011E-2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f t="shared" si="0"/>
        <v>4570</v>
      </c>
      <c r="G31" s="4">
        <f t="shared" si="1"/>
        <v>5424.0312499999945</v>
      </c>
      <c r="H31">
        <f t="shared" si="2"/>
        <v>2498.0789473684213</v>
      </c>
      <c r="I31">
        <f t="shared" si="3"/>
        <v>6240398.4272853192</v>
      </c>
      <c r="J31">
        <f t="shared" si="4"/>
        <v>-854.03124999999454</v>
      </c>
      <c r="K31">
        <f t="shared" si="5"/>
        <v>729369.37597655319</v>
      </c>
      <c r="L31">
        <f t="shared" si="6"/>
        <v>854.03124999999454</v>
      </c>
      <c r="M31">
        <f t="shared" si="7"/>
        <v>0.18687773522975812</v>
      </c>
      <c r="N31">
        <f t="shared" si="8"/>
        <v>3.4923287924603579E-2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f t="shared" si="0"/>
        <v>2989</v>
      </c>
      <c r="G32" s="4">
        <f t="shared" si="1"/>
        <v>5430.6049107142799</v>
      </c>
      <c r="H32">
        <f t="shared" si="2"/>
        <v>917.07894736842127</v>
      </c>
      <c r="I32">
        <f t="shared" si="3"/>
        <v>841033.79570637154</v>
      </c>
      <c r="J32">
        <f t="shared" si="4"/>
        <v>-2441.6049107142799</v>
      </c>
      <c r="K32">
        <f t="shared" si="5"/>
        <v>5961434.5400240868</v>
      </c>
      <c r="L32">
        <f t="shared" si="6"/>
        <v>2441.6049107142799</v>
      </c>
      <c r="M32">
        <f t="shared" si="7"/>
        <v>0.81686346962672463</v>
      </c>
      <c r="N32">
        <f t="shared" si="8"/>
        <v>0.66726592801061091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f t="shared" si="0"/>
        <v>1753</v>
      </c>
      <c r="G33" s="4">
        <f t="shared" si="1"/>
        <v>5437.1785714285652</v>
      </c>
      <c r="H33">
        <f t="shared" si="2"/>
        <v>-318.92105263157873</v>
      </c>
      <c r="I33">
        <f t="shared" si="3"/>
        <v>101710.63781163421</v>
      </c>
      <c r="J33">
        <f t="shared" si="4"/>
        <v>-3684.1785714285652</v>
      </c>
      <c r="K33">
        <f t="shared" si="5"/>
        <v>13573171.746173423</v>
      </c>
      <c r="L33">
        <f t="shared" si="6"/>
        <v>3684.1785714285652</v>
      </c>
      <c r="M33">
        <f t="shared" si="7"/>
        <v>2.1016420829598204</v>
      </c>
      <c r="N33">
        <f t="shared" si="8"/>
        <v>4.4168994448676928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f t="shared" si="0"/>
        <v>3374</v>
      </c>
      <c r="G34" s="4">
        <f t="shared" si="1"/>
        <v>5443.7522321428505</v>
      </c>
      <c r="H34">
        <f t="shared" si="2"/>
        <v>1302.0789473684213</v>
      </c>
      <c r="I34">
        <f t="shared" si="3"/>
        <v>1695409.585180056</v>
      </c>
      <c r="J34">
        <f t="shared" si="4"/>
        <v>-2069.7522321428505</v>
      </c>
      <c r="K34">
        <f t="shared" si="5"/>
        <v>4283874.3024603119</v>
      </c>
      <c r="L34">
        <f t="shared" si="6"/>
        <v>2069.7522321428505</v>
      </c>
      <c r="M34">
        <f t="shared" si="7"/>
        <v>0.61344168113303221</v>
      </c>
      <c r="N34">
        <f t="shared" si="8"/>
        <v>0.37631069615132079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f t="shared" si="0"/>
        <v>4713</v>
      </c>
      <c r="G35" s="4">
        <f t="shared" si="1"/>
        <v>5450.3258928571358</v>
      </c>
      <c r="H35">
        <f t="shared" si="2"/>
        <v>2641.0789473684213</v>
      </c>
      <c r="I35">
        <f t="shared" si="3"/>
        <v>6975298.0062326882</v>
      </c>
      <c r="J35">
        <f t="shared" si="4"/>
        <v>-737.32589285713584</v>
      </c>
      <c r="K35">
        <f t="shared" si="5"/>
        <v>543649.47227757261</v>
      </c>
      <c r="L35">
        <f t="shared" si="6"/>
        <v>737.32589285713584</v>
      </c>
      <c r="M35">
        <f t="shared" si="7"/>
        <v>0.15644512897456733</v>
      </c>
      <c r="N35">
        <f t="shared" si="8"/>
        <v>2.4475078379869009E-2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f t="shared" si="0"/>
        <v>3993</v>
      </c>
      <c r="G36" s="4">
        <f t="shared" si="1"/>
        <v>5456.8995535714212</v>
      </c>
      <c r="H36">
        <f t="shared" si="2"/>
        <v>1921.0789473684213</v>
      </c>
      <c r="I36">
        <f t="shared" si="3"/>
        <v>3690544.3220221614</v>
      </c>
      <c r="J36">
        <f t="shared" si="4"/>
        <v>-1463.8995535714212</v>
      </c>
      <c r="K36">
        <f t="shared" si="5"/>
        <v>2143001.9029466063</v>
      </c>
      <c r="L36">
        <f t="shared" si="6"/>
        <v>1463.8995535714212</v>
      </c>
      <c r="M36">
        <f t="shared" si="7"/>
        <v>0.36661646721047364</v>
      </c>
      <c r="N36">
        <f t="shared" si="8"/>
        <v>0.13440763402988828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f t="shared" si="0"/>
        <v>3904</v>
      </c>
      <c r="G37" s="4">
        <f t="shared" si="1"/>
        <v>5463.4732142857065</v>
      </c>
      <c r="H37">
        <f t="shared" si="2"/>
        <v>1832.0789473684213</v>
      </c>
      <c r="I37">
        <f t="shared" si="3"/>
        <v>3356513.2693905826</v>
      </c>
      <c r="J37">
        <f t="shared" si="4"/>
        <v>-1559.4732142857065</v>
      </c>
      <c r="K37">
        <f t="shared" si="5"/>
        <v>2431956.7060745931</v>
      </c>
      <c r="L37">
        <f t="shared" si="6"/>
        <v>1559.4732142857065</v>
      </c>
      <c r="M37">
        <f t="shared" si="7"/>
        <v>0.39945522906908465</v>
      </c>
      <c r="N37">
        <f t="shared" si="8"/>
        <v>0.15956448003063489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f t="shared" si="0"/>
        <v>3787</v>
      </c>
      <c r="G38" s="4">
        <f t="shared" si="1"/>
        <v>5470.0468749999918</v>
      </c>
      <c r="H38">
        <f t="shared" si="2"/>
        <v>1715.0789473684213</v>
      </c>
      <c r="I38">
        <f t="shared" si="3"/>
        <v>2941495.7957063718</v>
      </c>
      <c r="J38">
        <f t="shared" si="4"/>
        <v>-1683.0468749999918</v>
      </c>
      <c r="K38">
        <f t="shared" si="5"/>
        <v>2832646.7834472382</v>
      </c>
      <c r="L38">
        <f t="shared" si="6"/>
        <v>1683.0468749999918</v>
      </c>
      <c r="M38">
        <f t="shared" si="7"/>
        <v>0.44442748217586264</v>
      </c>
      <c r="N38">
        <f t="shared" si="8"/>
        <v>0.1975157869131767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f t="shared" si="0"/>
        <v>2996</v>
      </c>
      <c r="G39" s="4">
        <f t="shared" si="1"/>
        <v>5476.6205357142771</v>
      </c>
      <c r="H39">
        <f t="shared" si="2"/>
        <v>924.07894736842127</v>
      </c>
      <c r="I39">
        <f t="shared" si="3"/>
        <v>853921.90096952952</v>
      </c>
      <c r="J39">
        <f t="shared" si="4"/>
        <v>-2480.6205357142771</v>
      </c>
      <c r="K39">
        <f t="shared" si="5"/>
        <v>6153478.2422073875</v>
      </c>
      <c r="L39">
        <f t="shared" si="6"/>
        <v>2480.6205357142771</v>
      </c>
      <c r="M39">
        <f t="shared" si="7"/>
        <v>0.82797748188059983</v>
      </c>
      <c r="N39">
        <f t="shared" si="8"/>
        <v>0.68554671050133897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f t="shared" si="0"/>
        <v>1630</v>
      </c>
      <c r="G40" s="4">
        <f t="shared" si="1"/>
        <v>5483.1941964285625</v>
      </c>
      <c r="H40">
        <f t="shared" si="2"/>
        <v>-441.92105263157873</v>
      </c>
      <c r="I40">
        <f t="shared" si="3"/>
        <v>195294.21675900259</v>
      </c>
      <c r="J40">
        <f t="shared" si="4"/>
        <v>-3853.1941964285625</v>
      </c>
      <c r="K40">
        <f t="shared" si="5"/>
        <v>14847105.515390756</v>
      </c>
      <c r="L40">
        <f t="shared" si="6"/>
        <v>3853.1941964285625</v>
      </c>
      <c r="M40">
        <f t="shared" si="7"/>
        <v>2.3639228198948237</v>
      </c>
      <c r="N40">
        <f t="shared" si="8"/>
        <v>5.5881310984194945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f t="shared" si="0"/>
        <v>3430</v>
      </c>
      <c r="G41" s="4">
        <f t="shared" si="1"/>
        <v>5489.7678571428478</v>
      </c>
      <c r="H41">
        <f t="shared" si="2"/>
        <v>1358.0789473684213</v>
      </c>
      <c r="I41">
        <f t="shared" si="3"/>
        <v>1844378.4272853192</v>
      </c>
      <c r="J41">
        <f t="shared" si="4"/>
        <v>-2059.7678571428478</v>
      </c>
      <c r="K41">
        <f t="shared" si="5"/>
        <v>4242643.6253188392</v>
      </c>
      <c r="L41">
        <f t="shared" si="6"/>
        <v>2059.7678571428478</v>
      </c>
      <c r="M41">
        <f t="shared" si="7"/>
        <v>0.60051541024572819</v>
      </c>
      <c r="N41">
        <f t="shared" si="8"/>
        <v>0.36061875794259524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f t="shared" si="0"/>
        <v>5113</v>
      </c>
      <c r="G42" s="4">
        <f t="shared" si="1"/>
        <v>5496.3415178571331</v>
      </c>
      <c r="H42">
        <f t="shared" si="2"/>
        <v>3041.0789473684213</v>
      </c>
      <c r="I42">
        <f t="shared" si="3"/>
        <v>9248161.1641274244</v>
      </c>
      <c r="J42">
        <f t="shared" si="4"/>
        <v>-383.34151785713311</v>
      </c>
      <c r="K42">
        <f t="shared" si="5"/>
        <v>146950.71931301072</v>
      </c>
      <c r="L42">
        <f t="shared" si="6"/>
        <v>383.34151785713311</v>
      </c>
      <c r="M42">
        <f t="shared" si="7"/>
        <v>7.4973893576595563E-2</v>
      </c>
      <c r="N42">
        <f t="shared" si="8"/>
        <v>5.621084718034677E-3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f t="shared" si="0"/>
        <v>4357</v>
      </c>
      <c r="G43" s="4">
        <f t="shared" si="1"/>
        <v>5502.9151785714184</v>
      </c>
      <c r="H43">
        <f t="shared" si="2"/>
        <v>2285.0789473684213</v>
      </c>
      <c r="I43">
        <f t="shared" si="3"/>
        <v>5221585.7957063718</v>
      </c>
      <c r="J43">
        <f t="shared" si="4"/>
        <v>-1145.9151785714184</v>
      </c>
      <c r="K43">
        <f t="shared" si="5"/>
        <v>1313121.5964803658</v>
      </c>
      <c r="L43">
        <f t="shared" si="6"/>
        <v>1145.9151785714184</v>
      </c>
      <c r="M43">
        <f t="shared" si="7"/>
        <v>0.26300554936227183</v>
      </c>
      <c r="N43">
        <f t="shared" si="8"/>
        <v>6.9171918995350398E-2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f t="shared" si="0"/>
        <v>3581</v>
      </c>
      <c r="G44" s="4">
        <f t="shared" si="1"/>
        <v>5509.4888392857038</v>
      </c>
      <c r="H44">
        <f t="shared" si="2"/>
        <v>1509.0789473684213</v>
      </c>
      <c r="I44">
        <f t="shared" si="3"/>
        <v>2277319.2693905826</v>
      </c>
      <c r="J44">
        <f t="shared" si="4"/>
        <v>-1928.4888392857038</v>
      </c>
      <c r="K44">
        <f t="shared" si="5"/>
        <v>3719069.2032495211</v>
      </c>
      <c r="L44">
        <f t="shared" si="6"/>
        <v>1928.4888392857038</v>
      </c>
      <c r="M44">
        <f t="shared" si="7"/>
        <v>0.53853360493876112</v>
      </c>
      <c r="N44">
        <f t="shared" si="8"/>
        <v>0.29001844364833762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f t="shared" si="0"/>
        <v>3934</v>
      </c>
      <c r="G45" s="4">
        <f t="shared" si="1"/>
        <v>5516.0624999999891</v>
      </c>
      <c r="H45">
        <f t="shared" si="2"/>
        <v>1862.0789473684213</v>
      </c>
      <c r="I45">
        <f t="shared" si="3"/>
        <v>3467338.0062326877</v>
      </c>
      <c r="J45">
        <f t="shared" si="4"/>
        <v>-1582.0624999999891</v>
      </c>
      <c r="K45">
        <f t="shared" si="5"/>
        <v>2502921.7539062155</v>
      </c>
      <c r="L45">
        <f t="shared" si="6"/>
        <v>1582.0624999999891</v>
      </c>
      <c r="M45">
        <f t="shared" si="7"/>
        <v>0.40215111845449647</v>
      </c>
      <c r="N45">
        <f t="shared" si="8"/>
        <v>0.16172552207420246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f t="shared" si="0"/>
        <v>2377</v>
      </c>
      <c r="G46" s="4">
        <f t="shared" si="1"/>
        <v>5522.6361607142744</v>
      </c>
      <c r="H46">
        <f t="shared" si="2"/>
        <v>305.07894736842127</v>
      </c>
      <c r="I46">
        <f t="shared" si="3"/>
        <v>93073.164127423952</v>
      </c>
      <c r="J46">
        <f t="shared" si="4"/>
        <v>-3145.6361607142744</v>
      </c>
      <c r="K46">
        <f t="shared" si="5"/>
        <v>9895026.8555932399</v>
      </c>
      <c r="L46">
        <f t="shared" si="6"/>
        <v>3145.6361607142744</v>
      </c>
      <c r="M46">
        <f t="shared" si="7"/>
        <v>1.3233639716930057</v>
      </c>
      <c r="N46">
        <f t="shared" si="8"/>
        <v>1.7512922015750862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f t="shared" si="0"/>
        <v>1670</v>
      </c>
      <c r="G47" s="4">
        <f t="shared" si="1"/>
        <v>5529.2098214285597</v>
      </c>
      <c r="H47">
        <f t="shared" si="2"/>
        <v>-401.92105263157873</v>
      </c>
      <c r="I47">
        <f t="shared" si="3"/>
        <v>161540.53254847627</v>
      </c>
      <c r="J47">
        <f t="shared" si="4"/>
        <v>-3859.2098214285597</v>
      </c>
      <c r="K47">
        <f t="shared" si="5"/>
        <v>14893500.445810655</v>
      </c>
      <c r="L47">
        <f t="shared" si="6"/>
        <v>3859.2098214285597</v>
      </c>
      <c r="M47">
        <f t="shared" si="7"/>
        <v>2.3109040846877602</v>
      </c>
      <c r="N47">
        <f t="shared" si="8"/>
        <v>5.3402776886265748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f t="shared" si="0"/>
        <v>2946</v>
      </c>
      <c r="G48" s="4">
        <f t="shared" si="1"/>
        <v>5535.7834821428451</v>
      </c>
      <c r="H48">
        <f t="shared" si="2"/>
        <v>874.07894736842127</v>
      </c>
      <c r="I48">
        <f t="shared" si="3"/>
        <v>764014.00623268739</v>
      </c>
      <c r="J48">
        <f t="shared" si="4"/>
        <v>-2589.7834821428451</v>
      </c>
      <c r="K48">
        <f t="shared" si="5"/>
        <v>6706978.4843799202</v>
      </c>
      <c r="L48">
        <f t="shared" si="6"/>
        <v>2589.7834821428451</v>
      </c>
      <c r="M48">
        <f t="shared" si="7"/>
        <v>0.87908468504509341</v>
      </c>
      <c r="N48">
        <f t="shared" si="8"/>
        <v>0.77278988348083111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 t="shared" ref="K49" si="9">SUM(K18:K48)</f>
        <v>143166889.04743224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143166889.04743224</v>
      </c>
      <c r="H51" t="s">
        <v>562</v>
      </c>
      <c r="I51">
        <f>SQRT(SUM('Прогноз абсолютная неизменность'!N18:N48)/SUM(N18:N48))</f>
        <v>0.96299674832975701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0.43820606112190097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-0.20518777610320438</v>
      </c>
      <c r="H53" t="s">
        <v>564</v>
      </c>
      <c r="I53">
        <v>1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0.71390649771470571</v>
      </c>
      <c r="H54" t="s">
        <v>565</v>
      </c>
      <c r="I54">
        <f>SQRT(SUM('Прогноз ср темп роста'!N18:N48)/SUM(N18:N48))</f>
        <v>1.328034105642212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4618286.7434655558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2149.0199495271222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1815.8454781105931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B419+'Показатели динамики'!G$451</f>
        <v>5338.5736607142853</v>
      </c>
      <c r="C420">
        <v>4694</v>
      </c>
    </row>
    <row r="421" spans="1:3" x14ac:dyDescent="0.2">
      <c r="A421" t="s">
        <v>423</v>
      </c>
      <c r="B421" s="2">
        <f>B420+'Показатели динамики'!G$451</f>
        <v>5345.1473214285706</v>
      </c>
      <c r="C421">
        <v>2179</v>
      </c>
    </row>
    <row r="422" spans="1:3" x14ac:dyDescent="0.2">
      <c r="A422" t="s">
        <v>424</v>
      </c>
      <c r="B422" s="2">
        <f>B421+'Показатели динамики'!G$451</f>
        <v>5351.720982142856</v>
      </c>
      <c r="C422">
        <v>3906</v>
      </c>
    </row>
    <row r="423" spans="1:3" x14ac:dyDescent="0.2">
      <c r="A423" t="s">
        <v>425</v>
      </c>
      <c r="B423" s="2">
        <f>B422+'Показатели динамики'!G$451</f>
        <v>5358.2946428571413</v>
      </c>
      <c r="C423">
        <v>5611</v>
      </c>
    </row>
    <row r="424" spans="1:3" x14ac:dyDescent="0.2">
      <c r="A424" t="s">
        <v>426</v>
      </c>
      <c r="B424" s="2">
        <f>B423+'Показатели динамики'!G$451</f>
        <v>5364.8683035714266</v>
      </c>
      <c r="C424">
        <v>5467</v>
      </c>
    </row>
    <row r="425" spans="1:3" x14ac:dyDescent="0.2">
      <c r="A425" t="s">
        <v>427</v>
      </c>
      <c r="B425" s="2">
        <f>B424+'Показатели динамики'!G$451</f>
        <v>5371.4419642857119</v>
      </c>
      <c r="C425">
        <v>4665</v>
      </c>
    </row>
    <row r="426" spans="1:3" x14ac:dyDescent="0.2">
      <c r="A426" t="s">
        <v>428</v>
      </c>
      <c r="B426" s="2">
        <f>B425+'Показатели динамики'!G$451</f>
        <v>5378.0156249999973</v>
      </c>
      <c r="C426">
        <v>4889</v>
      </c>
    </row>
    <row r="427" spans="1:3" x14ac:dyDescent="0.2">
      <c r="A427" t="s">
        <v>429</v>
      </c>
      <c r="B427" s="2">
        <f>B426+'Показатели динамики'!G$451</f>
        <v>5384.5892857142826</v>
      </c>
      <c r="C427">
        <v>3522</v>
      </c>
    </row>
    <row r="428" spans="1:3" x14ac:dyDescent="0.2">
      <c r="A428" t="s">
        <v>430</v>
      </c>
      <c r="B428" s="2">
        <f>B427+'Показатели динамики'!G$451</f>
        <v>5391.1629464285679</v>
      </c>
      <c r="C428">
        <v>1968</v>
      </c>
    </row>
    <row r="429" spans="1:3" x14ac:dyDescent="0.2">
      <c r="A429" t="s">
        <v>431</v>
      </c>
      <c r="B429" s="2">
        <f>B428+'Показатели динамики'!G$451</f>
        <v>5397.7366071428532</v>
      </c>
      <c r="C429">
        <v>1709</v>
      </c>
    </row>
    <row r="430" spans="1:3" x14ac:dyDescent="0.2">
      <c r="A430" t="s">
        <v>432</v>
      </c>
      <c r="B430" s="2">
        <f>B429+'Показатели динамики'!G$451</f>
        <v>5404.3102678571386</v>
      </c>
      <c r="C430">
        <v>3539</v>
      </c>
    </row>
    <row r="431" spans="1:3" x14ac:dyDescent="0.2">
      <c r="A431" t="s">
        <v>433</v>
      </c>
      <c r="B431" s="2">
        <f>B430+'Показатели динамики'!G$451</f>
        <v>5410.8839285714239</v>
      </c>
      <c r="C431">
        <v>4845</v>
      </c>
    </row>
    <row r="432" spans="1:3" x14ac:dyDescent="0.2">
      <c r="A432" t="s">
        <v>434</v>
      </c>
      <c r="B432" s="2">
        <f>B431+'Показатели динамики'!G$451</f>
        <v>5417.4575892857092</v>
      </c>
      <c r="C432">
        <v>4860</v>
      </c>
    </row>
    <row r="433" spans="1:3" x14ac:dyDescent="0.2">
      <c r="A433" t="s">
        <v>435</v>
      </c>
      <c r="B433" s="2">
        <f>B432+'Показатели динамики'!G$451</f>
        <v>5424.0312499999945</v>
      </c>
      <c r="C433">
        <v>4570</v>
      </c>
    </row>
    <row r="434" spans="1:3" x14ac:dyDescent="0.2">
      <c r="A434" t="s">
        <v>436</v>
      </c>
      <c r="B434" s="2">
        <f>B433+'Показатели динамики'!G$451</f>
        <v>5430.6049107142799</v>
      </c>
      <c r="C434">
        <v>2989</v>
      </c>
    </row>
    <row r="435" spans="1:3" x14ac:dyDescent="0.2">
      <c r="A435" t="s">
        <v>437</v>
      </c>
      <c r="B435" s="2">
        <f>B434+'Показатели динамики'!G$451</f>
        <v>5437.1785714285652</v>
      </c>
      <c r="C435">
        <v>1753</v>
      </c>
    </row>
    <row r="436" spans="1:3" x14ac:dyDescent="0.2">
      <c r="A436" t="s">
        <v>438</v>
      </c>
      <c r="B436" s="2">
        <f>B435+'Показатели динамики'!G$451</f>
        <v>5443.7522321428505</v>
      </c>
      <c r="C436">
        <v>3374</v>
      </c>
    </row>
    <row r="437" spans="1:3" x14ac:dyDescent="0.2">
      <c r="A437" t="s">
        <v>439</v>
      </c>
      <c r="B437" s="2">
        <f>B436+'Показатели динамики'!G$451</f>
        <v>5450.3258928571358</v>
      </c>
      <c r="C437">
        <v>4713</v>
      </c>
    </row>
    <row r="438" spans="1:3" x14ac:dyDescent="0.2">
      <c r="A438" t="s">
        <v>440</v>
      </c>
      <c r="B438" s="2">
        <f>B437+'Показатели динамики'!G$451</f>
        <v>5456.8995535714212</v>
      </c>
      <c r="C438">
        <v>3993</v>
      </c>
    </row>
    <row r="439" spans="1:3" x14ac:dyDescent="0.2">
      <c r="A439" t="s">
        <v>441</v>
      </c>
      <c r="B439" s="2">
        <f>B438+'Показатели динамики'!G$451</f>
        <v>5463.4732142857065</v>
      </c>
      <c r="C439">
        <v>3904</v>
      </c>
    </row>
    <row r="440" spans="1:3" x14ac:dyDescent="0.2">
      <c r="A440" t="s">
        <v>442</v>
      </c>
      <c r="B440" s="2">
        <f>B439+'Показатели динамики'!G$451</f>
        <v>5470.0468749999918</v>
      </c>
      <c r="C440">
        <v>3787</v>
      </c>
    </row>
    <row r="441" spans="1:3" x14ac:dyDescent="0.2">
      <c r="A441" t="s">
        <v>443</v>
      </c>
      <c r="B441" s="2">
        <f>B440+'Показатели динамики'!G$451</f>
        <v>5476.6205357142771</v>
      </c>
      <c r="C441">
        <v>2996</v>
      </c>
    </row>
    <row r="442" spans="1:3" x14ac:dyDescent="0.2">
      <c r="A442" t="s">
        <v>444</v>
      </c>
      <c r="B442" s="2">
        <f>B441+'Показатели динамики'!G$451</f>
        <v>5483.1941964285625</v>
      </c>
      <c r="C442">
        <v>1630</v>
      </c>
    </row>
    <row r="443" spans="1:3" x14ac:dyDescent="0.2">
      <c r="A443" t="s">
        <v>445</v>
      </c>
      <c r="B443" s="2">
        <f>B442+'Показатели динамики'!G$451</f>
        <v>5489.7678571428478</v>
      </c>
      <c r="C443">
        <v>3430</v>
      </c>
    </row>
    <row r="444" spans="1:3" x14ac:dyDescent="0.2">
      <c r="A444" t="s">
        <v>446</v>
      </c>
      <c r="B444" s="2">
        <f>B443+'Показатели динамики'!G$451</f>
        <v>5496.3415178571331</v>
      </c>
      <c r="C444">
        <v>5113</v>
      </c>
    </row>
    <row r="445" spans="1:3" x14ac:dyDescent="0.2">
      <c r="A445" t="s">
        <v>447</v>
      </c>
      <c r="B445" s="2">
        <f>B444+'Показатели динамики'!G$451</f>
        <v>5502.9151785714184</v>
      </c>
      <c r="C445">
        <v>4357</v>
      </c>
    </row>
    <row r="446" spans="1:3" x14ac:dyDescent="0.2">
      <c r="A446" t="s">
        <v>448</v>
      </c>
      <c r="B446" s="2">
        <f>B445+'Показатели динамики'!G$451</f>
        <v>5509.4888392857038</v>
      </c>
      <c r="C446">
        <v>3581</v>
      </c>
    </row>
    <row r="447" spans="1:3" x14ac:dyDescent="0.2">
      <c r="A447" t="s">
        <v>449</v>
      </c>
      <c r="B447" s="2">
        <f>B446+'Показатели динамики'!G$451</f>
        <v>5516.0624999999891</v>
      </c>
      <c r="C447">
        <v>3934</v>
      </c>
    </row>
    <row r="448" spans="1:3" x14ac:dyDescent="0.2">
      <c r="A448" t="s">
        <v>450</v>
      </c>
      <c r="B448" s="2">
        <f>B447+'Показатели динамики'!G$451</f>
        <v>5522.6361607142744</v>
      </c>
      <c r="C448">
        <v>2377</v>
      </c>
    </row>
    <row r="449" spans="1:3" x14ac:dyDescent="0.2">
      <c r="A449" t="s">
        <v>451</v>
      </c>
      <c r="B449" s="2">
        <f>B448+'Показатели динамики'!G$451</f>
        <v>5529.2098214285597</v>
      </c>
      <c r="C449">
        <v>1670</v>
      </c>
    </row>
    <row r="450" spans="1:3" x14ac:dyDescent="0.2">
      <c r="A450" t="s">
        <v>452</v>
      </c>
      <c r="B450" s="2">
        <f>B449+'Показатели динамики'!G$451</f>
        <v>5535.7834821428451</v>
      </c>
      <c r="C450">
        <v>2946</v>
      </c>
    </row>
    <row r="451" spans="1:3" x14ac:dyDescent="0.2">
      <c r="A451" t="s">
        <v>512</v>
      </c>
      <c r="C451" s="2">
        <f>C450+'Показатели динамики'!G$451</f>
        <v>2952.5736607142858</v>
      </c>
    </row>
    <row r="452" spans="1:3" x14ac:dyDescent="0.2">
      <c r="A452" t="s">
        <v>513</v>
      </c>
      <c r="C452" s="2">
        <f>C451+'Показатели динамики'!G$451</f>
        <v>2959.1473214285716</v>
      </c>
    </row>
    <row r="453" spans="1:3" x14ac:dyDescent="0.2">
      <c r="A453" t="s">
        <v>514</v>
      </c>
      <c r="C453" s="2">
        <f>C452+'Показатели динамики'!G$451</f>
        <v>2965.7209821428573</v>
      </c>
    </row>
    <row r="454" spans="1:3" x14ac:dyDescent="0.2">
      <c r="A454" s="3">
        <v>44317</v>
      </c>
      <c r="C454" s="2">
        <f>C453+'Показатели динамики'!G$451</f>
        <v>2972.2946428571431</v>
      </c>
    </row>
    <row r="455" spans="1:3" x14ac:dyDescent="0.2">
      <c r="A455" s="3">
        <v>44318</v>
      </c>
      <c r="C455" s="2">
        <f>C454+'Показатели динамики'!G$451</f>
        <v>2978.8683035714289</v>
      </c>
    </row>
    <row r="456" spans="1:3" x14ac:dyDescent="0.2">
      <c r="A456" s="3">
        <v>44319</v>
      </c>
      <c r="C456" s="2">
        <f>C455+'Показатели динамики'!G$451</f>
        <v>2985.4419642857147</v>
      </c>
    </row>
    <row r="457" spans="1:3" x14ac:dyDescent="0.2">
      <c r="A457" s="3">
        <v>44320</v>
      </c>
      <c r="C457" s="2">
        <f>C456+'Показатели динамики'!G$451</f>
        <v>2992.0156250000005</v>
      </c>
    </row>
    <row r="458" spans="1:3" x14ac:dyDescent="0.2">
      <c r="A458" s="3">
        <v>44321</v>
      </c>
      <c r="C458" s="2">
        <f>C457+'Показатели динамики'!G$451</f>
        <v>2998.5892857142862</v>
      </c>
    </row>
    <row r="459" spans="1:3" x14ac:dyDescent="0.2">
      <c r="A459" s="3">
        <v>44322</v>
      </c>
      <c r="C459" s="2">
        <f>C458+'Показатели динамики'!G$451</f>
        <v>3005.162946428572</v>
      </c>
    </row>
    <row r="460" spans="1:3" x14ac:dyDescent="0.2">
      <c r="A460" s="3">
        <v>44323</v>
      </c>
      <c r="C460" s="2">
        <f>C459+'Показатели динамики'!G$451</f>
        <v>3011.7366071428578</v>
      </c>
    </row>
    <row r="461" spans="1:3" x14ac:dyDescent="0.2">
      <c r="A461" s="3">
        <v>44324</v>
      </c>
      <c r="C461" s="2">
        <f>C460+'Показатели динамики'!G$451</f>
        <v>3018.3102678571436</v>
      </c>
    </row>
    <row r="462" spans="1:3" x14ac:dyDescent="0.2">
      <c r="A462" s="3">
        <v>44325</v>
      </c>
      <c r="C462" s="2">
        <f>C461+'Показатели динамики'!G$451</f>
        <v>3024.8839285714294</v>
      </c>
    </row>
    <row r="463" spans="1:3" x14ac:dyDescent="0.2">
      <c r="A463" s="3">
        <v>44326</v>
      </c>
      <c r="C463" s="2">
        <f>C462+'Показатели динамики'!G$451</f>
        <v>3031.4575892857151</v>
      </c>
    </row>
    <row r="464" spans="1:3" x14ac:dyDescent="0.2">
      <c r="A464" s="3">
        <v>44327</v>
      </c>
      <c r="C464" s="2">
        <f>C463+'Показатели динамики'!G$451</f>
        <v>3038.0312500000009</v>
      </c>
    </row>
    <row r="465" spans="1:3" x14ac:dyDescent="0.2">
      <c r="A465" s="3">
        <v>44328</v>
      </c>
      <c r="C465" s="2">
        <f>C464+'Показатели динамики'!G$451</f>
        <v>3044.6049107142867</v>
      </c>
    </row>
    <row r="466" spans="1:3" x14ac:dyDescent="0.2">
      <c r="A466" s="3">
        <v>44329</v>
      </c>
      <c r="C466" s="2">
        <f>C465+'Показатели динамики'!G$451</f>
        <v>3051.1785714285725</v>
      </c>
    </row>
    <row r="467" spans="1:3" x14ac:dyDescent="0.2">
      <c r="A467" s="3">
        <v>44330</v>
      </c>
      <c r="C467" s="2">
        <f>C466+'Показатели динамики'!G$451</f>
        <v>3057.7522321428582</v>
      </c>
    </row>
    <row r="468" spans="1:3" x14ac:dyDescent="0.2">
      <c r="A468" s="3">
        <v>44331</v>
      </c>
      <c r="C468" s="2">
        <f>C467+'Показатели динамики'!G$451</f>
        <v>3064.325892857144</v>
      </c>
    </row>
    <row r="469" spans="1:3" x14ac:dyDescent="0.2">
      <c r="A469" s="3">
        <v>44332</v>
      </c>
      <c r="C469" s="2">
        <f>C468+'Показатели динамики'!G$451</f>
        <v>3070.8995535714298</v>
      </c>
    </row>
    <row r="470" spans="1:3" x14ac:dyDescent="0.2">
      <c r="A470" s="3">
        <v>44333</v>
      </c>
      <c r="C470" s="2">
        <f>C469+'Показатели динамики'!G$451</f>
        <v>3077.4732142857156</v>
      </c>
    </row>
    <row r="471" spans="1:3" x14ac:dyDescent="0.2">
      <c r="A471" s="3">
        <v>44334</v>
      </c>
      <c r="C471" s="2">
        <f>C470+'Показатели динамики'!G$451</f>
        <v>3084.0468750000014</v>
      </c>
    </row>
    <row r="472" spans="1:3" x14ac:dyDescent="0.2">
      <c r="A472" s="3">
        <v>44335</v>
      </c>
      <c r="C472" s="2">
        <f>C471+'Показатели динамики'!G$451</f>
        <v>3090.6205357142871</v>
      </c>
    </row>
    <row r="473" spans="1:3" x14ac:dyDescent="0.2">
      <c r="A473" s="3">
        <v>44336</v>
      </c>
      <c r="C473" s="2">
        <f>C472+'Показатели динамики'!G$451</f>
        <v>3097.1941964285729</v>
      </c>
    </row>
    <row r="474" spans="1:3" x14ac:dyDescent="0.2">
      <c r="A474" s="3">
        <v>44337</v>
      </c>
      <c r="C474" s="2">
        <f>C473+'Показатели динамики'!G$451</f>
        <v>3103.7678571428587</v>
      </c>
    </row>
    <row r="475" spans="1:3" x14ac:dyDescent="0.2">
      <c r="A475" s="3">
        <v>44338</v>
      </c>
      <c r="C475" s="2">
        <f>C474+'Показатели динамики'!G$451</f>
        <v>3110.3415178571445</v>
      </c>
    </row>
    <row r="476" spans="1:3" x14ac:dyDescent="0.2">
      <c r="A476" s="3">
        <v>44339</v>
      </c>
      <c r="C476" s="2">
        <f>C475+'Показатели динамики'!G$451</f>
        <v>3116.9151785714303</v>
      </c>
    </row>
    <row r="477" spans="1:3" x14ac:dyDescent="0.2">
      <c r="A477" s="3">
        <v>44340</v>
      </c>
      <c r="C477" s="2">
        <f>C476+'Показатели динамики'!G$451</f>
        <v>3123.488839285716</v>
      </c>
    </row>
    <row r="478" spans="1:3" x14ac:dyDescent="0.2">
      <c r="A478" s="3">
        <v>44341</v>
      </c>
      <c r="C478" s="2">
        <f>C477+'Показатели динамики'!G$451</f>
        <v>3130.0625000000018</v>
      </c>
    </row>
    <row r="479" spans="1:3" x14ac:dyDescent="0.2">
      <c r="A479" s="3">
        <v>44342</v>
      </c>
      <c r="C479" s="2">
        <f>C478+'Показатели динамики'!G$451</f>
        <v>3136.6361607142876</v>
      </c>
    </row>
    <row r="480" spans="1:3" x14ac:dyDescent="0.2">
      <c r="A480" s="3">
        <v>44343</v>
      </c>
      <c r="C480" s="2">
        <f>C479+'Показатели динамики'!G$451</f>
        <v>3143.2098214285734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393F-F818-BA4F-B4CA-7B951F7F9F30}">
  <dimension ref="A1:N480"/>
  <sheetViews>
    <sheetView zoomScale="64" zoomScaleNormal="100" workbookViewId="0">
      <selection activeCell="M50" sqref="M50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f>C420</f>
        <v>4694</v>
      </c>
      <c r="G18" s="4">
        <f>B420</f>
        <v>5387.1914977181323</v>
      </c>
      <c r="H18">
        <f>$F18-$F$50</f>
        <v>2622.0789473684213</v>
      </c>
      <c r="I18">
        <f>H18^2</f>
        <v>6875298.0062326882</v>
      </c>
      <c r="J18">
        <f>C420-B420</f>
        <v>-693.19149771813227</v>
      </c>
      <c r="K18">
        <f>J18^2</f>
        <v>480514.45250870736</v>
      </c>
      <c r="L18">
        <f>ABS(J18)</f>
        <v>693.19149771813227</v>
      </c>
      <c r="M18">
        <f>L18/F18</f>
        <v>0.14767607535537544</v>
      </c>
      <c r="N18">
        <f>M18^2</f>
        <v>2.1808223232366527E-2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f t="shared" ref="F19:F48" si="0">C421</f>
        <v>2179</v>
      </c>
      <c r="G19" s="4">
        <f t="shared" ref="G19:G48" si="1">B421</f>
        <v>5442.9542822742933</v>
      </c>
      <c r="H19">
        <f t="shared" ref="H19:H48" si="2">$F19-$F$50</f>
        <v>107.07894736842127</v>
      </c>
      <c r="I19">
        <f t="shared" ref="I19:I48" si="3">H19^2</f>
        <v>11465.900969529132</v>
      </c>
      <c r="J19">
        <f t="shared" ref="J19:J48" si="4">C421-B421</f>
        <v>-3263.9542822742933</v>
      </c>
      <c r="K19">
        <f t="shared" ref="K19:K48" si="5">J19^2</f>
        <v>10653397.556776697</v>
      </c>
      <c r="L19">
        <f t="shared" ref="L19:L48" si="6">ABS(J19)</f>
        <v>3263.9542822742933</v>
      </c>
      <c r="M19">
        <f t="shared" ref="M19:M48" si="7">L19/F19</f>
        <v>1.4979138514338197</v>
      </c>
      <c r="N19">
        <f t="shared" ref="N19:N48" si="8">M19^2</f>
        <v>2.2437459063172995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f t="shared" si="0"/>
        <v>3906</v>
      </c>
      <c r="G20" s="4">
        <f t="shared" si="1"/>
        <v>5499.2942670548709</v>
      </c>
      <c r="H20">
        <f t="shared" si="2"/>
        <v>1834.0789473684213</v>
      </c>
      <c r="I20">
        <f t="shared" si="3"/>
        <v>3363845.5851800563</v>
      </c>
      <c r="J20">
        <f t="shared" si="4"/>
        <v>-1593.2942670548709</v>
      </c>
      <c r="K20">
        <f t="shared" si="5"/>
        <v>2538586.6214299183</v>
      </c>
      <c r="L20">
        <f t="shared" si="6"/>
        <v>1593.2942670548709</v>
      </c>
      <c r="M20">
        <f t="shared" si="7"/>
        <v>0.40790943857011547</v>
      </c>
      <c r="N20">
        <f t="shared" si="8"/>
        <v>0.16639011007458682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f t="shared" si="0"/>
        <v>5611</v>
      </c>
      <c r="G21" s="4">
        <f t="shared" si="1"/>
        <v>5556.2174266556767</v>
      </c>
      <c r="H21">
        <f t="shared" si="2"/>
        <v>3539.0789473684213</v>
      </c>
      <c r="I21">
        <f t="shared" si="3"/>
        <v>12525079.795706373</v>
      </c>
      <c r="J21">
        <f t="shared" si="4"/>
        <v>54.782573344323282</v>
      </c>
      <c r="K21">
        <f t="shared" si="5"/>
        <v>3001.1303422261599</v>
      </c>
      <c r="L21">
        <f t="shared" si="6"/>
        <v>54.782573344323282</v>
      </c>
      <c r="M21">
        <f t="shared" si="7"/>
        <v>9.7634242281809443E-3</v>
      </c>
      <c r="N21">
        <f t="shared" si="8"/>
        <v>9.5324452659430674E-5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f t="shared" si="0"/>
        <v>5467</v>
      </c>
      <c r="G22" s="4">
        <f t="shared" si="1"/>
        <v>5613.7297975155252</v>
      </c>
      <c r="H22">
        <f t="shared" si="2"/>
        <v>3395.0789473684213</v>
      </c>
      <c r="I22">
        <f t="shared" si="3"/>
        <v>11526561.058864268</v>
      </c>
      <c r="J22">
        <f t="shared" si="4"/>
        <v>-146.72979751552521</v>
      </c>
      <c r="K22">
        <f t="shared" si="5"/>
        <v>21529.633478947027</v>
      </c>
      <c r="L22">
        <f t="shared" si="6"/>
        <v>146.72979751552521</v>
      </c>
      <c r="M22">
        <f t="shared" si="7"/>
        <v>2.68391800833227E-2</v>
      </c>
      <c r="N22">
        <f t="shared" si="8"/>
        <v>7.2034158754502586E-4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f t="shared" si="0"/>
        <v>4665</v>
      </c>
      <c r="G23" s="4">
        <f t="shared" si="1"/>
        <v>5671.8374785563701</v>
      </c>
      <c r="H23">
        <f t="shared" si="2"/>
        <v>2593.0789473684213</v>
      </c>
      <c r="I23">
        <f t="shared" si="3"/>
        <v>6724058.4272853201</v>
      </c>
      <c r="J23">
        <f t="shared" si="4"/>
        <v>-1006.8374785563701</v>
      </c>
      <c r="K23">
        <f t="shared" si="5"/>
        <v>1013721.7082257491</v>
      </c>
      <c r="L23">
        <f t="shared" si="6"/>
        <v>1006.8374785563701</v>
      </c>
      <c r="M23">
        <f t="shared" si="7"/>
        <v>0.2158279696798221</v>
      </c>
      <c r="N23">
        <f t="shared" si="8"/>
        <v>4.6581712496114203E-2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f t="shared" si="0"/>
        <v>4889</v>
      </c>
      <c r="G24" s="4">
        <f t="shared" si="1"/>
        <v>5730.5466318300687</v>
      </c>
      <c r="H24">
        <f t="shared" si="2"/>
        <v>2817.0789473684213</v>
      </c>
      <c r="I24">
        <f t="shared" si="3"/>
        <v>7935933.7957063727</v>
      </c>
      <c r="J24">
        <f t="shared" si="4"/>
        <v>-841.54663183006869</v>
      </c>
      <c r="K24">
        <f t="shared" si="5"/>
        <v>708200.73354453314</v>
      </c>
      <c r="L24">
        <f t="shared" si="6"/>
        <v>841.54663183006869</v>
      </c>
      <c r="M24">
        <f t="shared" si="7"/>
        <v>0.17213062626918976</v>
      </c>
      <c r="N24">
        <f t="shared" si="8"/>
        <v>2.9628952499823481E-2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f t="shared" si="0"/>
        <v>3522</v>
      </c>
      <c r="G25" s="4">
        <f t="shared" si="1"/>
        <v>5789.8634831718346</v>
      </c>
      <c r="H25">
        <f t="shared" si="2"/>
        <v>1450.0789473684213</v>
      </c>
      <c r="I25">
        <f t="shared" si="3"/>
        <v>2102728.9536011089</v>
      </c>
      <c r="J25">
        <f t="shared" si="4"/>
        <v>-2267.8634831718346</v>
      </c>
      <c r="K25">
        <f t="shared" si="5"/>
        <v>5143204.7783042863</v>
      </c>
      <c r="L25">
        <f t="shared" si="6"/>
        <v>2267.8634831718346</v>
      </c>
      <c r="M25">
        <f t="shared" si="7"/>
        <v>0.64391353866321255</v>
      </c>
      <c r="N25">
        <f t="shared" si="8"/>
        <v>0.41462464527378051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f t="shared" si="0"/>
        <v>1968</v>
      </c>
      <c r="G26" s="4">
        <f t="shared" si="1"/>
        <v>5849.7943228604645</v>
      </c>
      <c r="H26">
        <f t="shared" si="2"/>
        <v>-103.92105263157873</v>
      </c>
      <c r="I26">
        <f t="shared" si="3"/>
        <v>10799.585180055357</v>
      </c>
      <c r="J26">
        <f t="shared" si="4"/>
        <v>-3881.7943228604645</v>
      </c>
      <c r="K26">
        <f t="shared" si="5"/>
        <v>15068327.164991733</v>
      </c>
      <c r="L26">
        <f t="shared" si="6"/>
        <v>3881.7943228604645</v>
      </c>
      <c r="M26">
        <f t="shared" si="7"/>
        <v>1.9724564648681222</v>
      </c>
      <c r="N26">
        <f t="shared" si="8"/>
        <v>3.8905845058000499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f t="shared" si="0"/>
        <v>1709</v>
      </c>
      <c r="G27" s="4">
        <f t="shared" si="1"/>
        <v>5910.3455062853882</v>
      </c>
      <c r="H27">
        <f t="shared" si="2"/>
        <v>-362.92105263157873</v>
      </c>
      <c r="I27">
        <f t="shared" si="3"/>
        <v>131711.69044321313</v>
      </c>
      <c r="J27">
        <f t="shared" si="4"/>
        <v>-4201.3455062853882</v>
      </c>
      <c r="K27">
        <f t="shared" si="5"/>
        <v>17651304.063184425</v>
      </c>
      <c r="L27">
        <f t="shared" si="6"/>
        <v>4201.3455062853882</v>
      </c>
      <c r="M27">
        <f t="shared" si="7"/>
        <v>2.4583648369136268</v>
      </c>
      <c r="N27">
        <f t="shared" si="8"/>
        <v>6.043557671373363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f t="shared" si="0"/>
        <v>3539</v>
      </c>
      <c r="G28" s="4">
        <f t="shared" si="1"/>
        <v>5971.523454620632</v>
      </c>
      <c r="H28">
        <f t="shared" si="2"/>
        <v>1467.0789473684213</v>
      </c>
      <c r="I28">
        <f t="shared" si="3"/>
        <v>2152320.6378116352</v>
      </c>
      <c r="J28">
        <f t="shared" si="4"/>
        <v>-2432.523454620632</v>
      </c>
      <c r="K28">
        <f t="shared" si="5"/>
        <v>5917170.3572794944</v>
      </c>
      <c r="L28">
        <f t="shared" si="6"/>
        <v>2432.523454620632</v>
      </c>
      <c r="M28">
        <f t="shared" si="7"/>
        <v>0.68734768426692061</v>
      </c>
      <c r="N28">
        <f t="shared" si="8"/>
        <v>0.47244683906709839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f t="shared" si="0"/>
        <v>4845</v>
      </c>
      <c r="G29" s="4">
        <f t="shared" si="1"/>
        <v>6033.3346555057533</v>
      </c>
      <c r="H29">
        <f t="shared" si="2"/>
        <v>2773.0789473684213</v>
      </c>
      <c r="I29">
        <f t="shared" si="3"/>
        <v>7689966.8483379511</v>
      </c>
      <c r="J29">
        <f t="shared" si="4"/>
        <v>-1188.3346555057533</v>
      </c>
      <c r="K29">
        <f t="shared" si="5"/>
        <v>1412139.2534759773</v>
      </c>
      <c r="L29">
        <f t="shared" si="6"/>
        <v>1188.3346555057533</v>
      </c>
      <c r="M29">
        <f t="shared" si="7"/>
        <v>0.2452703107339016</v>
      </c>
      <c r="N29">
        <f t="shared" si="8"/>
        <v>6.0157525327504645E-2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f t="shared" si="0"/>
        <v>4860</v>
      </c>
      <c r="G30" s="4">
        <f t="shared" si="1"/>
        <v>6095.7856637338236</v>
      </c>
      <c r="H30">
        <f t="shared" si="2"/>
        <v>2788.0789473684213</v>
      </c>
      <c r="I30">
        <f t="shared" si="3"/>
        <v>7773384.2167590037</v>
      </c>
      <c r="J30">
        <f t="shared" si="4"/>
        <v>-1235.7856637338236</v>
      </c>
      <c r="K30">
        <f t="shared" si="5"/>
        <v>1527166.2066900469</v>
      </c>
      <c r="L30">
        <f t="shared" si="6"/>
        <v>1235.7856637338236</v>
      </c>
      <c r="M30">
        <f t="shared" si="7"/>
        <v>0.254276885541939</v>
      </c>
      <c r="N30">
        <f t="shared" si="8"/>
        <v>6.4656734520908352E-2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f t="shared" si="0"/>
        <v>4570</v>
      </c>
      <c r="G31" s="4">
        <f t="shared" si="1"/>
        <v>6158.883101946537</v>
      </c>
      <c r="H31">
        <f t="shared" si="2"/>
        <v>2498.0789473684213</v>
      </c>
      <c r="I31">
        <f t="shared" si="3"/>
        <v>6240398.4272853192</v>
      </c>
      <c r="J31">
        <f t="shared" si="4"/>
        <v>-1588.883101946537</v>
      </c>
      <c r="K31">
        <f t="shared" si="5"/>
        <v>2524549.5116512491</v>
      </c>
      <c r="L31">
        <f t="shared" si="6"/>
        <v>1588.883101946537</v>
      </c>
      <c r="M31">
        <f t="shared" si="7"/>
        <v>0.34767682755941726</v>
      </c>
      <c r="N31">
        <f t="shared" si="8"/>
        <v>0.12087917642178077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f t="shared" si="0"/>
        <v>2989</v>
      </c>
      <c r="G32" s="4">
        <f t="shared" si="1"/>
        <v>6222.6336613365074</v>
      </c>
      <c r="H32">
        <f t="shared" si="2"/>
        <v>917.07894736842127</v>
      </c>
      <c r="I32">
        <f t="shared" si="3"/>
        <v>841033.79570637154</v>
      </c>
      <c r="J32">
        <f t="shared" si="4"/>
        <v>-3233.6336613365074</v>
      </c>
      <c r="K32">
        <f t="shared" si="5"/>
        <v>10456386.655728547</v>
      </c>
      <c r="L32">
        <f t="shared" si="6"/>
        <v>3233.6336613365074</v>
      </c>
      <c r="M32">
        <f t="shared" si="7"/>
        <v>1.081844650831886</v>
      </c>
      <c r="N32">
        <f t="shared" si="8"/>
        <v>1.1703878485335653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f t="shared" si="0"/>
        <v>1753</v>
      </c>
      <c r="G33" s="4">
        <f t="shared" si="1"/>
        <v>6287.0441023568419</v>
      </c>
      <c r="H33">
        <f t="shared" si="2"/>
        <v>-318.92105263157873</v>
      </c>
      <c r="I33">
        <f t="shared" si="3"/>
        <v>101710.63781163421</v>
      </c>
      <c r="J33">
        <f t="shared" si="4"/>
        <v>-4534.0441023568419</v>
      </c>
      <c r="K33">
        <f t="shared" si="5"/>
        <v>20557555.922116861</v>
      </c>
      <c r="L33">
        <f t="shared" si="6"/>
        <v>4534.0441023568419</v>
      </c>
      <c r="M33">
        <f t="shared" si="7"/>
        <v>2.5864484326051578</v>
      </c>
      <c r="N33">
        <f t="shared" si="8"/>
        <v>6.6897154945256778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f t="shared" si="0"/>
        <v>3374</v>
      </c>
      <c r="G34" s="4">
        <f t="shared" si="1"/>
        <v>6352.1212554380536</v>
      </c>
      <c r="H34">
        <f t="shared" si="2"/>
        <v>1302.0789473684213</v>
      </c>
      <c r="I34">
        <f t="shared" si="3"/>
        <v>1695409.585180056</v>
      </c>
      <c r="J34">
        <f t="shared" si="4"/>
        <v>-2978.1212554380536</v>
      </c>
      <c r="K34">
        <f t="shared" si="5"/>
        <v>8869206.2120919283</v>
      </c>
      <c r="L34">
        <f t="shared" si="6"/>
        <v>2978.1212554380536</v>
      </c>
      <c r="M34">
        <f t="shared" si="7"/>
        <v>0.88266782911619845</v>
      </c>
      <c r="N34">
        <f t="shared" si="8"/>
        <v>0.7791024965567025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f t="shared" si="0"/>
        <v>4713</v>
      </c>
      <c r="G35" s="4">
        <f t="shared" si="1"/>
        <v>6417.8720217123982</v>
      </c>
      <c r="H35">
        <f t="shared" si="2"/>
        <v>2641.0789473684213</v>
      </c>
      <c r="I35">
        <f t="shared" si="3"/>
        <v>6975298.0062326882</v>
      </c>
      <c r="J35">
        <f t="shared" si="4"/>
        <v>-1704.8720217123982</v>
      </c>
      <c r="K35">
        <f t="shared" si="5"/>
        <v>2906588.6104177199</v>
      </c>
      <c r="L35">
        <f t="shared" si="6"/>
        <v>1704.8720217123982</v>
      </c>
      <c r="M35">
        <f t="shared" si="7"/>
        <v>0.36173817562325444</v>
      </c>
      <c r="N35">
        <f t="shared" si="8"/>
        <v>0.13085450770324047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f t="shared" si="0"/>
        <v>3993</v>
      </c>
      <c r="G36" s="4">
        <f t="shared" si="1"/>
        <v>6484.3033737457072</v>
      </c>
      <c r="H36">
        <f t="shared" si="2"/>
        <v>1921.0789473684213</v>
      </c>
      <c r="I36">
        <f t="shared" si="3"/>
        <v>3690544.3220221614</v>
      </c>
      <c r="J36">
        <f t="shared" si="4"/>
        <v>-2491.3033737457072</v>
      </c>
      <c r="K36">
        <f t="shared" si="5"/>
        <v>6206592.5000367425</v>
      </c>
      <c r="L36">
        <f t="shared" si="6"/>
        <v>2491.3033737457072</v>
      </c>
      <c r="M36">
        <f t="shared" si="7"/>
        <v>0.62391769941039499</v>
      </c>
      <c r="N36">
        <f t="shared" si="8"/>
        <v>0.38927329563755997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f t="shared" si="0"/>
        <v>3904</v>
      </c>
      <c r="G37" s="4">
        <f t="shared" si="1"/>
        <v>6551.4223562767947</v>
      </c>
      <c r="H37">
        <f t="shared" si="2"/>
        <v>1832.0789473684213</v>
      </c>
      <c r="I37">
        <f t="shared" si="3"/>
        <v>3356513.2693905826</v>
      </c>
      <c r="J37">
        <f t="shared" si="4"/>
        <v>-2647.4223562767947</v>
      </c>
      <c r="K37">
        <f t="shared" si="5"/>
        <v>7008845.132514176</v>
      </c>
      <c r="L37">
        <f t="shared" si="6"/>
        <v>2647.4223562767947</v>
      </c>
      <c r="M37">
        <f t="shared" si="7"/>
        <v>0.67813072650532658</v>
      </c>
      <c r="N37">
        <f t="shared" si="8"/>
        <v>0.45986128223064204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f t="shared" si="0"/>
        <v>3787</v>
      </c>
      <c r="G38" s="4">
        <f t="shared" si="1"/>
        <v>6619.2360869645236</v>
      </c>
      <c r="H38">
        <f t="shared" si="2"/>
        <v>1715.0789473684213</v>
      </c>
      <c r="I38">
        <f t="shared" si="3"/>
        <v>2941495.7957063718</v>
      </c>
      <c r="J38">
        <f t="shared" si="4"/>
        <v>-2832.2360869645236</v>
      </c>
      <c r="K38">
        <f t="shared" si="5"/>
        <v>8021561.2523041163</v>
      </c>
      <c r="L38">
        <f t="shared" si="6"/>
        <v>2832.2360869645236</v>
      </c>
      <c r="M38">
        <f t="shared" si="7"/>
        <v>0.74788383600858821</v>
      </c>
      <c r="N38">
        <f t="shared" si="8"/>
        <v>0.55933023216292088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f t="shared" si="0"/>
        <v>2996</v>
      </c>
      <c r="G39" s="4">
        <f t="shared" si="1"/>
        <v>6687.7517571425951</v>
      </c>
      <c r="H39">
        <f t="shared" si="2"/>
        <v>924.07894736842127</v>
      </c>
      <c r="I39">
        <f t="shared" si="3"/>
        <v>853921.90096952952</v>
      </c>
      <c r="J39">
        <f t="shared" si="4"/>
        <v>-3691.7517571425951</v>
      </c>
      <c r="K39">
        <f t="shared" si="5"/>
        <v>13629031.036365438</v>
      </c>
      <c r="L39">
        <f t="shared" si="6"/>
        <v>3691.7517571425951</v>
      </c>
      <c r="M39">
        <f t="shared" si="7"/>
        <v>1.2322268882318408</v>
      </c>
      <c r="N39">
        <f t="shared" si="8"/>
        <v>1.5183831040815254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f t="shared" si="0"/>
        <v>1630</v>
      </c>
      <c r="G40" s="4">
        <f t="shared" si="1"/>
        <v>6756.976632582162</v>
      </c>
      <c r="H40">
        <f t="shared" si="2"/>
        <v>-441.92105263157873</v>
      </c>
      <c r="I40">
        <f t="shared" si="3"/>
        <v>195294.21675900259</v>
      </c>
      <c r="J40">
        <f t="shared" si="4"/>
        <v>-5126.976632582162</v>
      </c>
      <c r="K40">
        <f t="shared" si="5"/>
        <v>26285889.391043525</v>
      </c>
      <c r="L40">
        <f t="shared" si="6"/>
        <v>5126.976632582162</v>
      </c>
      <c r="M40">
        <f t="shared" si="7"/>
        <v>3.1453844371669706</v>
      </c>
      <c r="N40">
        <f t="shared" si="8"/>
        <v>9.89344325757218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f t="shared" si="0"/>
        <v>3430</v>
      </c>
      <c r="G41" s="4">
        <f t="shared" si="1"/>
        <v>6826.9180542623253</v>
      </c>
      <c r="H41">
        <f t="shared" si="2"/>
        <v>1358.0789473684213</v>
      </c>
      <c r="I41">
        <f t="shared" si="3"/>
        <v>1844378.4272853192</v>
      </c>
      <c r="J41">
        <f t="shared" si="4"/>
        <v>-3396.9180542623253</v>
      </c>
      <c r="K41">
        <f t="shared" si="5"/>
        <v>11539052.267373342</v>
      </c>
      <c r="L41">
        <f t="shared" si="6"/>
        <v>3396.9180542623253</v>
      </c>
      <c r="M41">
        <f t="shared" si="7"/>
        <v>0.99035511786073627</v>
      </c>
      <c r="N41">
        <f t="shared" si="8"/>
        <v>0.98080325947295277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f t="shared" si="0"/>
        <v>5113</v>
      </c>
      <c r="G42" s="4">
        <f t="shared" si="1"/>
        <v>6897.5834391486142</v>
      </c>
      <c r="H42">
        <f t="shared" si="2"/>
        <v>3041.0789473684213</v>
      </c>
      <c r="I42">
        <f t="shared" si="3"/>
        <v>9248161.1641274244</v>
      </c>
      <c r="J42">
        <f t="shared" si="4"/>
        <v>-1784.5834391486142</v>
      </c>
      <c r="K42">
        <f t="shared" si="5"/>
        <v>3184738.0512834955</v>
      </c>
      <c r="L42">
        <f t="shared" si="6"/>
        <v>1784.5834391486142</v>
      </c>
      <c r="M42">
        <f t="shared" si="7"/>
        <v>0.34902864055322008</v>
      </c>
      <c r="N42">
        <f t="shared" si="8"/>
        <v>0.12182099192642891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f t="shared" si="0"/>
        <v>4357</v>
      </c>
      <c r="G43" s="4">
        <f t="shared" si="1"/>
        <v>6968.980280979521</v>
      </c>
      <c r="H43">
        <f t="shared" si="2"/>
        <v>2285.0789473684213</v>
      </c>
      <c r="I43">
        <f t="shared" si="3"/>
        <v>5221585.7957063718</v>
      </c>
      <c r="J43">
        <f t="shared" si="4"/>
        <v>-2611.980280979521</v>
      </c>
      <c r="K43">
        <f t="shared" si="5"/>
        <v>6822440.9882258577</v>
      </c>
      <c r="L43">
        <f t="shared" si="6"/>
        <v>2611.980280979521</v>
      </c>
      <c r="M43">
        <f t="shared" si="7"/>
        <v>0.59949053958676179</v>
      </c>
      <c r="N43">
        <f t="shared" si="8"/>
        <v>0.35938890705402682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f t="shared" si="0"/>
        <v>3581</v>
      </c>
      <c r="G44" s="4">
        <f t="shared" si="1"/>
        <v>7041.1161510611764</v>
      </c>
      <c r="H44">
        <f t="shared" si="2"/>
        <v>1509.0789473684213</v>
      </c>
      <c r="I44">
        <f t="shared" si="3"/>
        <v>2277319.2693905826</v>
      </c>
      <c r="J44">
        <f t="shared" si="4"/>
        <v>-3460.1161510611764</v>
      </c>
      <c r="K44">
        <f t="shared" si="5"/>
        <v>11972403.77883441</v>
      </c>
      <c r="L44">
        <f t="shared" si="6"/>
        <v>3460.1161510611764</v>
      </c>
      <c r="M44">
        <f t="shared" si="7"/>
        <v>0.96624299108103229</v>
      </c>
      <c r="N44">
        <f t="shared" si="8"/>
        <v>0.9336255178132199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f t="shared" si="0"/>
        <v>3934</v>
      </c>
      <c r="G45" s="4">
        <f t="shared" si="1"/>
        <v>7113.9986990702528</v>
      </c>
      <c r="H45">
        <f t="shared" si="2"/>
        <v>1862.0789473684213</v>
      </c>
      <c r="I45">
        <f t="shared" si="3"/>
        <v>3467338.0062326877</v>
      </c>
      <c r="J45">
        <f t="shared" si="4"/>
        <v>-3179.9986990702528</v>
      </c>
      <c r="K45">
        <f t="shared" si="5"/>
        <v>10112391.7260885</v>
      </c>
      <c r="L45">
        <f t="shared" si="6"/>
        <v>3179.9986990702528</v>
      </c>
      <c r="M45">
        <f t="shared" si="7"/>
        <v>0.80833723921460421</v>
      </c>
      <c r="N45">
        <f t="shared" si="8"/>
        <v>0.65340909230108823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f t="shared" si="0"/>
        <v>2377</v>
      </c>
      <c r="G46" s="4">
        <f t="shared" si="1"/>
        <v>7187.6356538651753</v>
      </c>
      <c r="H46">
        <f t="shared" si="2"/>
        <v>305.07894736842127</v>
      </c>
      <c r="I46">
        <f t="shared" si="3"/>
        <v>93073.164127423952</v>
      </c>
      <c r="J46">
        <f t="shared" si="4"/>
        <v>-4810.6356538651753</v>
      </c>
      <c r="K46">
        <f t="shared" si="5"/>
        <v>23142215.394238822</v>
      </c>
      <c r="L46">
        <f t="shared" si="6"/>
        <v>4810.6356538651753</v>
      </c>
      <c r="M46">
        <f t="shared" si="7"/>
        <v>2.0238265266576252</v>
      </c>
      <c r="N46">
        <f t="shared" si="8"/>
        <v>4.0958738100030674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f t="shared" si="0"/>
        <v>1670</v>
      </c>
      <c r="G47" s="4">
        <f t="shared" si="1"/>
        <v>7262.0348243057351</v>
      </c>
      <c r="H47">
        <f t="shared" si="2"/>
        <v>-401.92105263157873</v>
      </c>
      <c r="I47">
        <f t="shared" si="3"/>
        <v>161540.53254847627</v>
      </c>
      <c r="J47">
        <f t="shared" si="4"/>
        <v>-5592.0348243057351</v>
      </c>
      <c r="K47">
        <f t="shared" si="5"/>
        <v>31270853.476248074</v>
      </c>
      <c r="L47">
        <f t="shared" si="6"/>
        <v>5592.0348243057351</v>
      </c>
      <c r="M47">
        <f t="shared" si="7"/>
        <v>3.3485238468896616</v>
      </c>
      <c r="N47">
        <f t="shared" si="8"/>
        <v>11.212611953188738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f t="shared" si="0"/>
        <v>2946</v>
      </c>
      <c r="G48" s="4">
        <f t="shared" si="1"/>
        <v>7337.2041000811787</v>
      </c>
      <c r="H48">
        <f t="shared" si="2"/>
        <v>874.07894736842127</v>
      </c>
      <c r="I48">
        <f t="shared" si="3"/>
        <v>764014.00623268739</v>
      </c>
      <c r="J48">
        <f t="shared" si="4"/>
        <v>-4391.2041000811787</v>
      </c>
      <c r="K48">
        <f t="shared" si="5"/>
        <v>19282673.448569756</v>
      </c>
      <c r="L48">
        <f t="shared" si="6"/>
        <v>4391.2041000811787</v>
      </c>
      <c r="M48">
        <f t="shared" si="7"/>
        <v>1.4905648676446634</v>
      </c>
      <c r="N48">
        <f t="shared" si="8"/>
        <v>2.221783624656553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 t="shared" ref="K49" si="9">SUM(K18:K48)</f>
        <v>285931239.0153653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285931239.0153653</v>
      </c>
      <c r="H51" t="s">
        <v>562</v>
      </c>
      <c r="I51">
        <f>SQRT(SUM('Прогноз абсолютная неизменность'!N18:N48)/SUM(N18:N48))</f>
        <v>0.72512953111552059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0.32996596944322665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-1.4069869531997243</v>
      </c>
      <c r="H53" t="s">
        <v>564</v>
      </c>
      <c r="I53">
        <f>SQRT(SUM('Прогноз ср абс прирост'!N18:N48)/SUM(N18:N48))</f>
        <v>0.75299270986449485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1.0001283728759645</v>
      </c>
      <c r="H54" t="s">
        <v>565</v>
      </c>
      <c r="I54">
        <v>1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9223588.3553343639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3037.0361136039137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2673.0548118305665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B419*'Показатели динамики'!H$451</f>
        <v>5387.1914977181323</v>
      </c>
      <c r="C420">
        <v>4694</v>
      </c>
    </row>
    <row r="421" spans="1:3" x14ac:dyDescent="0.2">
      <c r="A421" t="s">
        <v>423</v>
      </c>
      <c r="B421" s="2">
        <f>B420*'Показатели динамики'!H$451</f>
        <v>5442.9542822742933</v>
      </c>
      <c r="C421">
        <v>2179</v>
      </c>
    </row>
    <row r="422" spans="1:3" x14ac:dyDescent="0.2">
      <c r="A422" t="s">
        <v>424</v>
      </c>
      <c r="B422" s="2">
        <f>B421*'Показатели динамики'!H$451</f>
        <v>5499.2942670548709</v>
      </c>
      <c r="C422">
        <v>3906</v>
      </c>
    </row>
    <row r="423" spans="1:3" x14ac:dyDescent="0.2">
      <c r="A423" t="s">
        <v>425</v>
      </c>
      <c r="B423" s="2">
        <f>B422*'Показатели динамики'!H$451</f>
        <v>5556.2174266556767</v>
      </c>
      <c r="C423">
        <v>5611</v>
      </c>
    </row>
    <row r="424" spans="1:3" x14ac:dyDescent="0.2">
      <c r="A424" t="s">
        <v>426</v>
      </c>
      <c r="B424" s="2">
        <f>B423*'Показатели динамики'!H$451</f>
        <v>5613.7297975155252</v>
      </c>
      <c r="C424">
        <v>5467</v>
      </c>
    </row>
    <row r="425" spans="1:3" x14ac:dyDescent="0.2">
      <c r="A425" t="s">
        <v>427</v>
      </c>
      <c r="B425" s="2">
        <f>B424*'Показатели динамики'!H$451</f>
        <v>5671.8374785563701</v>
      </c>
      <c r="C425">
        <v>4665</v>
      </c>
    </row>
    <row r="426" spans="1:3" x14ac:dyDescent="0.2">
      <c r="A426" t="s">
        <v>428</v>
      </c>
      <c r="B426" s="2">
        <f>B425*'Показатели динамики'!H$451</f>
        <v>5730.5466318300687</v>
      </c>
      <c r="C426">
        <v>4889</v>
      </c>
    </row>
    <row r="427" spans="1:3" x14ac:dyDescent="0.2">
      <c r="A427" t="s">
        <v>429</v>
      </c>
      <c r="B427" s="2">
        <f>B426*'Показатели динамики'!H$451</f>
        <v>5789.8634831718346</v>
      </c>
      <c r="C427">
        <v>3522</v>
      </c>
    </row>
    <row r="428" spans="1:3" x14ac:dyDescent="0.2">
      <c r="A428" t="s">
        <v>430</v>
      </c>
      <c r="B428" s="2">
        <f>B427*'Показатели динамики'!H$451</f>
        <v>5849.7943228604645</v>
      </c>
      <c r="C428">
        <v>1968</v>
      </c>
    </row>
    <row r="429" spans="1:3" x14ac:dyDescent="0.2">
      <c r="A429" t="s">
        <v>431</v>
      </c>
      <c r="B429" s="2">
        <f>B428*'Показатели динамики'!H$451</f>
        <v>5910.3455062853882</v>
      </c>
      <c r="C429">
        <v>1709</v>
      </c>
    </row>
    <row r="430" spans="1:3" x14ac:dyDescent="0.2">
      <c r="A430" t="s">
        <v>432</v>
      </c>
      <c r="B430" s="2">
        <f>B429*'Показатели динамики'!H$451</f>
        <v>5971.523454620632</v>
      </c>
      <c r="C430">
        <v>3539</v>
      </c>
    </row>
    <row r="431" spans="1:3" x14ac:dyDescent="0.2">
      <c r="A431" t="s">
        <v>433</v>
      </c>
      <c r="B431" s="2">
        <f>B430*'Показатели динамики'!H$451</f>
        <v>6033.3346555057533</v>
      </c>
      <c r="C431">
        <v>4845</v>
      </c>
    </row>
    <row r="432" spans="1:3" x14ac:dyDescent="0.2">
      <c r="A432" t="s">
        <v>434</v>
      </c>
      <c r="B432" s="2">
        <f>B431*'Показатели динамики'!H$451</f>
        <v>6095.7856637338236</v>
      </c>
      <c r="C432">
        <v>4860</v>
      </c>
    </row>
    <row r="433" spans="1:3" x14ac:dyDescent="0.2">
      <c r="A433" t="s">
        <v>435</v>
      </c>
      <c r="B433" s="2">
        <f>B432*'Показатели динамики'!H$451</f>
        <v>6158.883101946537</v>
      </c>
      <c r="C433">
        <v>4570</v>
      </c>
    </row>
    <row r="434" spans="1:3" x14ac:dyDescent="0.2">
      <c r="A434" t="s">
        <v>436</v>
      </c>
      <c r="B434" s="2">
        <f>B433*'Показатели динамики'!H$451</f>
        <v>6222.6336613365074</v>
      </c>
      <c r="C434">
        <v>2989</v>
      </c>
    </row>
    <row r="435" spans="1:3" x14ac:dyDescent="0.2">
      <c r="A435" t="s">
        <v>437</v>
      </c>
      <c r="B435" s="2">
        <f>B434*'Показатели динамики'!H$451</f>
        <v>6287.0441023568419</v>
      </c>
      <c r="C435">
        <v>1753</v>
      </c>
    </row>
    <row r="436" spans="1:3" x14ac:dyDescent="0.2">
      <c r="A436" t="s">
        <v>438</v>
      </c>
      <c r="B436" s="2">
        <f>B435*'Показатели динамики'!H$451</f>
        <v>6352.1212554380536</v>
      </c>
      <c r="C436">
        <v>3374</v>
      </c>
    </row>
    <row r="437" spans="1:3" x14ac:dyDescent="0.2">
      <c r="A437" t="s">
        <v>439</v>
      </c>
      <c r="B437" s="2">
        <f>B436*'Показатели динамики'!H$451</f>
        <v>6417.8720217123982</v>
      </c>
      <c r="C437">
        <v>4713</v>
      </c>
    </row>
    <row r="438" spans="1:3" x14ac:dyDescent="0.2">
      <c r="A438" t="s">
        <v>440</v>
      </c>
      <c r="B438" s="2">
        <f>B437*'Показатели динамики'!H$451</f>
        <v>6484.3033737457072</v>
      </c>
      <c r="C438">
        <v>3993</v>
      </c>
    </row>
    <row r="439" spans="1:3" x14ac:dyDescent="0.2">
      <c r="A439" t="s">
        <v>441</v>
      </c>
      <c r="B439" s="2">
        <f>B438*'Показатели динамики'!H$451</f>
        <v>6551.4223562767947</v>
      </c>
      <c r="C439">
        <v>3904</v>
      </c>
    </row>
    <row r="440" spans="1:3" x14ac:dyDescent="0.2">
      <c r="A440" t="s">
        <v>442</v>
      </c>
      <c r="B440" s="2">
        <f>B439*'Показатели динамики'!H$451</f>
        <v>6619.2360869645236</v>
      </c>
      <c r="C440">
        <v>3787</v>
      </c>
    </row>
    <row r="441" spans="1:3" x14ac:dyDescent="0.2">
      <c r="A441" t="s">
        <v>443</v>
      </c>
      <c r="B441" s="2">
        <f>B440*'Показатели динамики'!H$451</f>
        <v>6687.7517571425951</v>
      </c>
      <c r="C441">
        <v>2996</v>
      </c>
    </row>
    <row r="442" spans="1:3" x14ac:dyDescent="0.2">
      <c r="A442" t="s">
        <v>444</v>
      </c>
      <c r="B442" s="2">
        <f>B441*'Показатели динамики'!H$451</f>
        <v>6756.976632582162</v>
      </c>
      <c r="C442">
        <v>1630</v>
      </c>
    </row>
    <row r="443" spans="1:3" x14ac:dyDescent="0.2">
      <c r="A443" t="s">
        <v>445</v>
      </c>
      <c r="B443" s="2">
        <f>B442*'Показатели динамики'!H$451</f>
        <v>6826.9180542623253</v>
      </c>
      <c r="C443">
        <v>3430</v>
      </c>
    </row>
    <row r="444" spans="1:3" x14ac:dyDescent="0.2">
      <c r="A444" t="s">
        <v>446</v>
      </c>
      <c r="B444" s="2">
        <f>B443*'Показатели динамики'!H$451</f>
        <v>6897.5834391486142</v>
      </c>
      <c r="C444">
        <v>5113</v>
      </c>
    </row>
    <row r="445" spans="1:3" x14ac:dyDescent="0.2">
      <c r="A445" t="s">
        <v>447</v>
      </c>
      <c r="B445" s="2">
        <f>B444*'Показатели динамики'!H$451</f>
        <v>6968.980280979521</v>
      </c>
      <c r="C445">
        <v>4357</v>
      </c>
    </row>
    <row r="446" spans="1:3" x14ac:dyDescent="0.2">
      <c r="A446" t="s">
        <v>448</v>
      </c>
      <c r="B446" s="2">
        <f>B445*'Показатели динамики'!H$451</f>
        <v>7041.1161510611764</v>
      </c>
      <c r="C446">
        <v>3581</v>
      </c>
    </row>
    <row r="447" spans="1:3" x14ac:dyDescent="0.2">
      <c r="A447" t="s">
        <v>449</v>
      </c>
      <c r="B447" s="2">
        <f>B446*'Показатели динамики'!H$451</f>
        <v>7113.9986990702528</v>
      </c>
      <c r="C447">
        <v>3934</v>
      </c>
    </row>
    <row r="448" spans="1:3" x14ac:dyDescent="0.2">
      <c r="A448" t="s">
        <v>450</v>
      </c>
      <c r="B448" s="2">
        <f>B447*'Показатели динамики'!H$451</f>
        <v>7187.6356538651753</v>
      </c>
      <c r="C448">
        <v>2377</v>
      </c>
    </row>
    <row r="449" spans="1:3" x14ac:dyDescent="0.2">
      <c r="A449" t="s">
        <v>451</v>
      </c>
      <c r="B449" s="2">
        <f>B448*'Показатели динамики'!H$451</f>
        <v>7262.0348243057351</v>
      </c>
      <c r="C449">
        <v>1670</v>
      </c>
    </row>
    <row r="450" spans="1:3" x14ac:dyDescent="0.2">
      <c r="A450" t="s">
        <v>452</v>
      </c>
      <c r="B450" s="2">
        <f>B449*'Показатели динамики'!H$451</f>
        <v>7337.2041000811787</v>
      </c>
      <c r="C450">
        <v>2946</v>
      </c>
    </row>
    <row r="451" spans="1:3" x14ac:dyDescent="0.2">
      <c r="A451" t="s">
        <v>512</v>
      </c>
      <c r="C451" s="2">
        <f>C450*'Показатели динамики'!H$451</f>
        <v>2976.4940270588177</v>
      </c>
    </row>
    <row r="452" spans="1:3" x14ac:dyDescent="0.2">
      <c r="A452" t="s">
        <v>513</v>
      </c>
      <c r="C452" s="2">
        <f>C451*'Показатели динамики'!H$451</f>
        <v>3007.3036975956611</v>
      </c>
    </row>
    <row r="453" spans="1:3" x14ac:dyDescent="0.2">
      <c r="A453" t="s">
        <v>514</v>
      </c>
      <c r="C453" s="2">
        <f>C452*'Показатели динамики'!H$451</f>
        <v>3038.4322788341419</v>
      </c>
    </row>
    <row r="454" spans="1:3" x14ac:dyDescent="0.2">
      <c r="A454" s="3">
        <v>44317</v>
      </c>
      <c r="C454" s="2">
        <f>C453*'Показатели динамики'!H$451</f>
        <v>3069.8830718168824</v>
      </c>
    </row>
    <row r="455" spans="1:3" x14ac:dyDescent="0.2">
      <c r="A455" s="3">
        <v>44318</v>
      </c>
      <c r="C455" s="2">
        <f>C454*'Показатели динамики'!H$451</f>
        <v>3101.659411755576</v>
      </c>
    </row>
    <row r="456" spans="1:3" x14ac:dyDescent="0.2">
      <c r="A456" s="3">
        <v>44319</v>
      </c>
      <c r="C456" s="2">
        <f>C455*'Показатели динамики'!H$451</f>
        <v>3133.7646683846701</v>
      </c>
    </row>
    <row r="457" spans="1:3" x14ac:dyDescent="0.2">
      <c r="A457" s="3">
        <v>44320</v>
      </c>
      <c r="C457" s="2">
        <f>C456*'Показатели динамики'!H$451</f>
        <v>3166.2022463187127</v>
      </c>
    </row>
    <row r="458" spans="1:3" x14ac:dyDescent="0.2">
      <c r="A458" s="3">
        <v>44321</v>
      </c>
      <c r="C458" s="2">
        <f>C457*'Показатели динамики'!H$451</f>
        <v>3198.9755854133946</v>
      </c>
    </row>
    <row r="459" spans="1:3" x14ac:dyDescent="0.2">
      <c r="A459" s="3">
        <v>44322</v>
      </c>
      <c r="C459" s="2">
        <f>C458*'Показатели динамики'!H$451</f>
        <v>3232.0881611303307</v>
      </c>
    </row>
    <row r="460" spans="1:3" x14ac:dyDescent="0.2">
      <c r="A460" s="3">
        <v>44323</v>
      </c>
      <c r="C460" s="2">
        <f>C459*'Показатели динамики'!H$451</f>
        <v>3265.5434849056169</v>
      </c>
    </row>
    <row r="461" spans="1:3" x14ac:dyDescent="0.2">
      <c r="A461" s="3">
        <v>44324</v>
      </c>
      <c r="C461" s="2">
        <f>C460*'Показатели динамики'!H$451</f>
        <v>3299.3451045222014</v>
      </c>
    </row>
    <row r="462" spans="1:3" x14ac:dyDescent="0.2">
      <c r="A462" s="3">
        <v>44325</v>
      </c>
      <c r="C462" s="2">
        <f>C461*'Показатели динамики'!H$451</f>
        <v>3333.4966044861112</v>
      </c>
    </row>
    <row r="463" spans="1:3" x14ac:dyDescent="0.2">
      <c r="A463" s="3">
        <v>44326</v>
      </c>
      <c r="C463" s="2">
        <f>C462*'Показатели динамики'!H$451</f>
        <v>3368.0016064065717</v>
      </c>
    </row>
    <row r="464" spans="1:3" x14ac:dyDescent="0.2">
      <c r="A464" s="3">
        <v>44327</v>
      </c>
      <c r="C464" s="2">
        <f>C463*'Показатели динамики'!H$451</f>
        <v>3402.8637693800624</v>
      </c>
    </row>
    <row r="465" spans="1:3" x14ac:dyDescent="0.2">
      <c r="A465" s="3">
        <v>44328</v>
      </c>
      <c r="C465" s="2">
        <f>C464*'Показатели динамики'!H$451</f>
        <v>3438.0867903783469</v>
      </c>
    </row>
    <row r="466" spans="1:3" x14ac:dyDescent="0.2">
      <c r="A466" s="3">
        <v>44329</v>
      </c>
      <c r="C466" s="2">
        <f>C465*'Показатели динамики'!H$451</f>
        <v>3473.6744046405197</v>
      </c>
    </row>
    <row r="467" spans="1:3" x14ac:dyDescent="0.2">
      <c r="A467" s="3">
        <v>44330</v>
      </c>
      <c r="C467" s="2">
        <f>C466*'Показатели динамики'!H$451</f>
        <v>3509.6303860691114</v>
      </c>
    </row>
    <row r="468" spans="1:3" x14ac:dyDescent="0.2">
      <c r="A468" s="3">
        <v>44331</v>
      </c>
      <c r="C468" s="2">
        <f>C467*'Показатели динамики'!H$451</f>
        <v>3545.9585476302927</v>
      </c>
    </row>
    <row r="469" spans="1:3" x14ac:dyDescent="0.2">
      <c r="A469" s="3">
        <v>44332</v>
      </c>
      <c r="C469" s="2">
        <f>C468*'Показатели динамики'!H$451</f>
        <v>3582.6627417582235</v>
      </c>
    </row>
    <row r="470" spans="1:3" x14ac:dyDescent="0.2">
      <c r="A470" s="3">
        <v>44333</v>
      </c>
      <c r="C470" s="2">
        <f>C469*'Показатели динамики'!H$451</f>
        <v>3619.7468607635847</v>
      </c>
    </row>
    <row r="471" spans="1:3" x14ac:dyDescent="0.2">
      <c r="A471" s="3">
        <v>44334</v>
      </c>
      <c r="C471" s="2">
        <f>C470*'Показатели динамики'!H$451</f>
        <v>3657.2148372463394</v>
      </c>
    </row>
    <row r="472" spans="1:3" x14ac:dyDescent="0.2">
      <c r="A472" s="3">
        <v>44335</v>
      </c>
      <c r="C472" s="2">
        <f>C471*'Показатели динамики'!H$451</f>
        <v>3695.0706445127685</v>
      </c>
    </row>
    <row r="473" spans="1:3" x14ac:dyDescent="0.2">
      <c r="A473" s="3">
        <v>44336</v>
      </c>
      <c r="C473" s="2">
        <f>C472*'Показатели динамики'!H$451</f>
        <v>3733.3182969968198</v>
      </c>
    </row>
    <row r="474" spans="1:3" x14ac:dyDescent="0.2">
      <c r="A474" s="3">
        <v>44337</v>
      </c>
      <c r="C474" s="2">
        <f>C473*'Показатели динамики'!H$451</f>
        <v>3771.9618506858219</v>
      </c>
    </row>
    <row r="475" spans="1:3" x14ac:dyDescent="0.2">
      <c r="A475" s="3">
        <v>44338</v>
      </c>
      <c r="C475" s="2">
        <f>C474*'Показатели динамики'!H$451</f>
        <v>3811.0054035506018</v>
      </c>
    </row>
    <row r="476" spans="1:3" x14ac:dyDescent="0.2">
      <c r="A476" s="3">
        <v>44339</v>
      </c>
      <c r="C476" s="2">
        <f>C475*'Показатели динамики'!H$451</f>
        <v>3850.4530959800563</v>
      </c>
    </row>
    <row r="477" spans="1:3" x14ac:dyDescent="0.2">
      <c r="A477" s="3">
        <v>44340</v>
      </c>
      <c r="C477" s="2">
        <f>C476*'Показатели динамики'!H$451</f>
        <v>3890.309111220221</v>
      </c>
    </row>
    <row r="478" spans="1:3" x14ac:dyDescent="0.2">
      <c r="A478" s="3">
        <v>44341</v>
      </c>
      <c r="C478" s="2">
        <f>C477*'Показатели динамики'!H$451</f>
        <v>3930.577675817884</v>
      </c>
    </row>
    <row r="479" spans="1:3" x14ac:dyDescent="0.2">
      <c r="A479" s="3">
        <v>44342</v>
      </c>
      <c r="C479" s="2">
        <f>C478*'Показатели динамики'!H$451</f>
        <v>3971.2630600687921</v>
      </c>
    </row>
    <row r="480" spans="1:3" x14ac:dyDescent="0.2">
      <c r="A480" s="3">
        <v>44343</v>
      </c>
      <c r="C480" s="2">
        <f>C479*'Показатели динамики'!H$451</f>
        <v>4012.3695784704964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C559-E196-7840-8F23-2F2D9D0BBC6D}">
  <dimension ref="A1:M461"/>
  <sheetViews>
    <sheetView workbookViewId="0">
      <selection sqref="A1:B455"/>
    </sheetView>
  </sheetViews>
  <sheetFormatPr baseColWidth="10" defaultRowHeight="16" x14ac:dyDescent="0.2"/>
  <cols>
    <col min="2" max="2" width="12.33203125" customWidth="1"/>
    <col min="4" max="4" width="21.6640625" customWidth="1"/>
    <col min="5" max="5" width="15.1640625" customWidth="1"/>
    <col min="6" max="6" width="17.5" customWidth="1"/>
    <col min="7" max="7" width="12.33203125" customWidth="1"/>
    <col min="8" max="8" width="13.6640625" customWidth="1"/>
    <col min="10" max="10" width="12.5" customWidth="1"/>
  </cols>
  <sheetData>
    <row r="1" spans="1:13" x14ac:dyDescent="0.2">
      <c r="A1" t="s">
        <v>569</v>
      </c>
      <c r="C1" s="11" t="s">
        <v>568</v>
      </c>
      <c r="D1" s="11"/>
      <c r="E1" s="11"/>
      <c r="F1" s="11" t="s">
        <v>571</v>
      </c>
      <c r="G1" s="11"/>
      <c r="H1" s="11"/>
      <c r="I1" t="s">
        <v>572</v>
      </c>
      <c r="L1" t="s">
        <v>574</v>
      </c>
      <c r="M1">
        <f>MEDIAN(B3:B451)</f>
        <v>1121</v>
      </c>
    </row>
    <row r="2" spans="1:13" x14ac:dyDescent="0.2">
      <c r="A2" s="1" t="s">
        <v>536</v>
      </c>
      <c r="B2" s="1" t="s">
        <v>537</v>
      </c>
      <c r="C2" t="s">
        <v>566</v>
      </c>
      <c r="D2" t="s">
        <v>567</v>
      </c>
      <c r="E2" t="s">
        <v>570</v>
      </c>
      <c r="F2" t="s">
        <v>566</v>
      </c>
      <c r="G2" t="s">
        <v>567</v>
      </c>
      <c r="H2" t="s">
        <v>570</v>
      </c>
      <c r="I2" t="s">
        <v>573</v>
      </c>
      <c r="L2" t="s">
        <v>575</v>
      </c>
      <c r="M2">
        <f>COUNT(B3:B451)</f>
        <v>449</v>
      </c>
    </row>
    <row r="3" spans="1:13" x14ac:dyDescent="0.2">
      <c r="A3" t="s">
        <v>3</v>
      </c>
      <c r="B3">
        <v>1</v>
      </c>
    </row>
    <row r="4" spans="1:13" x14ac:dyDescent="0.2">
      <c r="A4" t="s">
        <v>4</v>
      </c>
      <c r="B4">
        <v>0</v>
      </c>
      <c r="C4">
        <f>IF(B4&gt;B3,1,-1)</f>
        <v>-1</v>
      </c>
      <c r="D4">
        <f>IF(C4=C3,D3+1,1)</f>
        <v>1</v>
      </c>
      <c r="E4">
        <f>IF(D5&lt;=D4,1,0)</f>
        <v>0</v>
      </c>
      <c r="F4">
        <f>IF(B3&gt;$M$1,1,IF(B3=$M$1,0,-1))</f>
        <v>-1</v>
      </c>
      <c r="G4">
        <f>IF(F4=F3,G3+1,1)</f>
        <v>1</v>
      </c>
      <c r="H4">
        <f>IF(G4&lt;=G3,1,0)</f>
        <v>0</v>
      </c>
      <c r="I4">
        <f>IF(OR(AND(B4&gt;B3,B4&gt;B5),AND(B3&gt;B4,B5&gt;B4)),1,0)</f>
        <v>0</v>
      </c>
    </row>
    <row r="5" spans="1:13" x14ac:dyDescent="0.2">
      <c r="A5" t="s">
        <v>5</v>
      </c>
      <c r="B5">
        <v>0</v>
      </c>
      <c r="C5">
        <f t="shared" ref="C5:C68" si="0">IF(B5&gt;B4,1,-1)</f>
        <v>-1</v>
      </c>
      <c r="D5">
        <f t="shared" ref="D5:D68" si="1">IF(C5=C4,D4+1,1)</f>
        <v>2</v>
      </c>
      <c r="E5">
        <f t="shared" ref="E5:E68" si="2">IF(D6&lt;=D5,1,0)</f>
        <v>0</v>
      </c>
      <c r="F5">
        <f t="shared" ref="F5:F68" si="3">IF(B4&gt;$M$1,1,IF(B4=$M$1,0,-1))</f>
        <v>-1</v>
      </c>
      <c r="G5">
        <f t="shared" ref="G5:G68" si="4">IF(F5=F4,G4+1,1)</f>
        <v>2</v>
      </c>
      <c r="H5">
        <f t="shared" ref="H5:H68" si="5">IF(G5&lt;=G4,1,0)</f>
        <v>0</v>
      </c>
      <c r="I5">
        <f t="shared" ref="I5:I68" si="6">IF(OR(AND(B5&gt;B4,B5&gt;B6),AND(B4&gt;B5,B6&gt;B5)),1,0)</f>
        <v>0</v>
      </c>
    </row>
    <row r="6" spans="1:13" x14ac:dyDescent="0.2">
      <c r="A6" t="s">
        <v>6</v>
      </c>
      <c r="B6">
        <v>0</v>
      </c>
      <c r="C6">
        <f t="shared" si="0"/>
        <v>-1</v>
      </c>
      <c r="D6">
        <f t="shared" si="1"/>
        <v>3</v>
      </c>
      <c r="E6">
        <f t="shared" si="2"/>
        <v>0</v>
      </c>
      <c r="F6">
        <f t="shared" si="3"/>
        <v>-1</v>
      </c>
      <c r="G6">
        <f t="shared" si="4"/>
        <v>3</v>
      </c>
      <c r="H6">
        <f t="shared" si="5"/>
        <v>0</v>
      </c>
      <c r="I6">
        <f t="shared" si="6"/>
        <v>0</v>
      </c>
    </row>
    <row r="7" spans="1:13" x14ac:dyDescent="0.2">
      <c r="A7" t="s">
        <v>7</v>
      </c>
      <c r="B7">
        <v>0</v>
      </c>
      <c r="C7">
        <f t="shared" si="0"/>
        <v>-1</v>
      </c>
      <c r="D7">
        <f t="shared" si="1"/>
        <v>4</v>
      </c>
      <c r="E7">
        <f t="shared" si="2"/>
        <v>0</v>
      </c>
      <c r="F7">
        <f t="shared" si="3"/>
        <v>-1</v>
      </c>
      <c r="G7">
        <f t="shared" si="4"/>
        <v>4</v>
      </c>
      <c r="H7">
        <f t="shared" si="5"/>
        <v>0</v>
      </c>
      <c r="I7">
        <f t="shared" si="6"/>
        <v>0</v>
      </c>
    </row>
    <row r="8" spans="1:13" x14ac:dyDescent="0.2">
      <c r="A8" t="s">
        <v>8</v>
      </c>
      <c r="B8">
        <v>0</v>
      </c>
      <c r="C8">
        <f t="shared" si="0"/>
        <v>-1</v>
      </c>
      <c r="D8">
        <f t="shared" si="1"/>
        <v>5</v>
      </c>
      <c r="E8">
        <f t="shared" si="2"/>
        <v>0</v>
      </c>
      <c r="F8">
        <f t="shared" si="3"/>
        <v>-1</v>
      </c>
      <c r="G8">
        <f t="shared" si="4"/>
        <v>5</v>
      </c>
      <c r="H8">
        <f t="shared" si="5"/>
        <v>0</v>
      </c>
      <c r="I8">
        <f t="shared" si="6"/>
        <v>0</v>
      </c>
    </row>
    <row r="9" spans="1:13" x14ac:dyDescent="0.2">
      <c r="A9" t="s">
        <v>9</v>
      </c>
      <c r="B9">
        <v>0</v>
      </c>
      <c r="C9">
        <f t="shared" si="0"/>
        <v>-1</v>
      </c>
      <c r="D9">
        <f t="shared" si="1"/>
        <v>6</v>
      </c>
      <c r="E9">
        <f t="shared" si="2"/>
        <v>0</v>
      </c>
      <c r="F9">
        <f t="shared" si="3"/>
        <v>-1</v>
      </c>
      <c r="G9">
        <f t="shared" si="4"/>
        <v>6</v>
      </c>
      <c r="H9">
        <f t="shared" si="5"/>
        <v>0</v>
      </c>
      <c r="I9">
        <f t="shared" si="6"/>
        <v>0</v>
      </c>
    </row>
    <row r="10" spans="1:13" x14ac:dyDescent="0.2">
      <c r="A10" t="s">
        <v>10</v>
      </c>
      <c r="B10">
        <v>0</v>
      </c>
      <c r="C10">
        <f t="shared" si="0"/>
        <v>-1</v>
      </c>
      <c r="D10">
        <f t="shared" si="1"/>
        <v>7</v>
      </c>
      <c r="E10">
        <f t="shared" si="2"/>
        <v>0</v>
      </c>
      <c r="F10">
        <f t="shared" si="3"/>
        <v>-1</v>
      </c>
      <c r="G10">
        <f t="shared" si="4"/>
        <v>7</v>
      </c>
      <c r="H10">
        <f t="shared" si="5"/>
        <v>0</v>
      </c>
      <c r="I10">
        <f t="shared" si="6"/>
        <v>0</v>
      </c>
    </row>
    <row r="11" spans="1:13" x14ac:dyDescent="0.2">
      <c r="A11" t="s">
        <v>11</v>
      </c>
      <c r="B11">
        <v>0</v>
      </c>
      <c r="C11">
        <f t="shared" si="0"/>
        <v>-1</v>
      </c>
      <c r="D11">
        <f t="shared" si="1"/>
        <v>8</v>
      </c>
      <c r="E11">
        <f t="shared" si="2"/>
        <v>0</v>
      </c>
      <c r="F11">
        <f t="shared" si="3"/>
        <v>-1</v>
      </c>
      <c r="G11">
        <f t="shared" si="4"/>
        <v>8</v>
      </c>
      <c r="H11">
        <f t="shared" si="5"/>
        <v>0</v>
      </c>
      <c r="I11">
        <f t="shared" si="6"/>
        <v>0</v>
      </c>
    </row>
    <row r="12" spans="1:13" x14ac:dyDescent="0.2">
      <c r="A12" t="s">
        <v>12</v>
      </c>
      <c r="B12">
        <v>0</v>
      </c>
      <c r="C12">
        <f t="shared" si="0"/>
        <v>-1</v>
      </c>
      <c r="D12">
        <f t="shared" si="1"/>
        <v>9</v>
      </c>
      <c r="E12">
        <f t="shared" si="2"/>
        <v>0</v>
      </c>
      <c r="F12">
        <f t="shared" si="3"/>
        <v>-1</v>
      </c>
      <c r="G12">
        <f t="shared" si="4"/>
        <v>9</v>
      </c>
      <c r="H12">
        <f t="shared" si="5"/>
        <v>0</v>
      </c>
      <c r="I12">
        <f t="shared" si="6"/>
        <v>0</v>
      </c>
    </row>
    <row r="13" spans="1:13" x14ac:dyDescent="0.2">
      <c r="A13" t="s">
        <v>13</v>
      </c>
      <c r="B13">
        <v>0</v>
      </c>
      <c r="C13">
        <f t="shared" si="0"/>
        <v>-1</v>
      </c>
      <c r="D13">
        <f t="shared" si="1"/>
        <v>10</v>
      </c>
      <c r="E13">
        <f t="shared" si="2"/>
        <v>0</v>
      </c>
      <c r="F13">
        <f t="shared" si="3"/>
        <v>-1</v>
      </c>
      <c r="G13">
        <f t="shared" si="4"/>
        <v>10</v>
      </c>
      <c r="H13">
        <f t="shared" si="5"/>
        <v>0</v>
      </c>
      <c r="I13">
        <f t="shared" si="6"/>
        <v>0</v>
      </c>
    </row>
    <row r="14" spans="1:13" x14ac:dyDescent="0.2">
      <c r="A14" t="s">
        <v>14</v>
      </c>
      <c r="B14">
        <v>0</v>
      </c>
      <c r="C14">
        <f t="shared" si="0"/>
        <v>-1</v>
      </c>
      <c r="D14">
        <f t="shared" si="1"/>
        <v>11</v>
      </c>
      <c r="E14">
        <f t="shared" si="2"/>
        <v>0</v>
      </c>
      <c r="F14">
        <f t="shared" si="3"/>
        <v>-1</v>
      </c>
      <c r="G14">
        <f t="shared" si="4"/>
        <v>11</v>
      </c>
      <c r="H14">
        <f t="shared" si="5"/>
        <v>0</v>
      </c>
      <c r="I14">
        <f t="shared" si="6"/>
        <v>0</v>
      </c>
    </row>
    <row r="15" spans="1:13" x14ac:dyDescent="0.2">
      <c r="A15" t="s">
        <v>15</v>
      </c>
      <c r="B15">
        <v>0</v>
      </c>
      <c r="C15">
        <f t="shared" si="0"/>
        <v>-1</v>
      </c>
      <c r="D15">
        <f t="shared" si="1"/>
        <v>12</v>
      </c>
      <c r="E15">
        <f t="shared" si="2"/>
        <v>0</v>
      </c>
      <c r="F15">
        <f t="shared" si="3"/>
        <v>-1</v>
      </c>
      <c r="G15">
        <f t="shared" si="4"/>
        <v>12</v>
      </c>
      <c r="H15">
        <f t="shared" si="5"/>
        <v>0</v>
      </c>
      <c r="I15">
        <f t="shared" si="6"/>
        <v>0</v>
      </c>
    </row>
    <row r="16" spans="1:13" x14ac:dyDescent="0.2">
      <c r="A16" t="s">
        <v>16</v>
      </c>
      <c r="B16">
        <v>0</v>
      </c>
      <c r="C16">
        <f t="shared" si="0"/>
        <v>-1</v>
      </c>
      <c r="D16">
        <f t="shared" si="1"/>
        <v>13</v>
      </c>
      <c r="E16">
        <f t="shared" si="2"/>
        <v>0</v>
      </c>
      <c r="F16">
        <f t="shared" si="3"/>
        <v>-1</v>
      </c>
      <c r="G16">
        <f t="shared" si="4"/>
        <v>13</v>
      </c>
      <c r="H16">
        <f t="shared" si="5"/>
        <v>0</v>
      </c>
      <c r="I16">
        <f t="shared" si="6"/>
        <v>0</v>
      </c>
    </row>
    <row r="17" spans="1:9" x14ac:dyDescent="0.2">
      <c r="A17" t="s">
        <v>17</v>
      </c>
      <c r="B17">
        <v>0</v>
      </c>
      <c r="C17">
        <f t="shared" si="0"/>
        <v>-1</v>
      </c>
      <c r="D17">
        <f t="shared" si="1"/>
        <v>14</v>
      </c>
      <c r="E17">
        <f t="shared" si="2"/>
        <v>0</v>
      </c>
      <c r="F17">
        <f t="shared" si="3"/>
        <v>-1</v>
      </c>
      <c r="G17">
        <f t="shared" si="4"/>
        <v>14</v>
      </c>
      <c r="H17">
        <f t="shared" si="5"/>
        <v>0</v>
      </c>
      <c r="I17">
        <f t="shared" si="6"/>
        <v>0</v>
      </c>
    </row>
    <row r="18" spans="1:9" x14ac:dyDescent="0.2">
      <c r="A18" t="s">
        <v>18</v>
      </c>
      <c r="B18">
        <v>0</v>
      </c>
      <c r="C18">
        <f t="shared" si="0"/>
        <v>-1</v>
      </c>
      <c r="D18">
        <f t="shared" si="1"/>
        <v>15</v>
      </c>
      <c r="E18">
        <f t="shared" si="2"/>
        <v>0</v>
      </c>
      <c r="F18">
        <f t="shared" si="3"/>
        <v>-1</v>
      </c>
      <c r="G18">
        <f t="shared" si="4"/>
        <v>15</v>
      </c>
      <c r="H18">
        <f t="shared" si="5"/>
        <v>0</v>
      </c>
      <c r="I18">
        <f t="shared" si="6"/>
        <v>0</v>
      </c>
    </row>
    <row r="19" spans="1:9" x14ac:dyDescent="0.2">
      <c r="A19" t="s">
        <v>19</v>
      </c>
      <c r="B19">
        <v>0</v>
      </c>
      <c r="C19">
        <f t="shared" si="0"/>
        <v>-1</v>
      </c>
      <c r="D19">
        <f t="shared" si="1"/>
        <v>16</v>
      </c>
      <c r="E19">
        <f t="shared" si="2"/>
        <v>0</v>
      </c>
      <c r="F19">
        <f t="shared" si="3"/>
        <v>-1</v>
      </c>
      <c r="G19">
        <f t="shared" si="4"/>
        <v>16</v>
      </c>
      <c r="H19">
        <f t="shared" si="5"/>
        <v>0</v>
      </c>
      <c r="I19">
        <f t="shared" si="6"/>
        <v>0</v>
      </c>
    </row>
    <row r="20" spans="1:9" x14ac:dyDescent="0.2">
      <c r="A20" t="s">
        <v>20</v>
      </c>
      <c r="B20">
        <v>0</v>
      </c>
      <c r="C20">
        <f t="shared" si="0"/>
        <v>-1</v>
      </c>
      <c r="D20">
        <f t="shared" si="1"/>
        <v>17</v>
      </c>
      <c r="E20">
        <f t="shared" si="2"/>
        <v>0</v>
      </c>
      <c r="F20">
        <f t="shared" si="3"/>
        <v>-1</v>
      </c>
      <c r="G20">
        <f t="shared" si="4"/>
        <v>17</v>
      </c>
      <c r="H20">
        <f t="shared" si="5"/>
        <v>0</v>
      </c>
      <c r="I20">
        <f t="shared" si="6"/>
        <v>0</v>
      </c>
    </row>
    <row r="21" spans="1:9" x14ac:dyDescent="0.2">
      <c r="A21" t="s">
        <v>21</v>
      </c>
      <c r="B21">
        <v>0</v>
      </c>
      <c r="C21">
        <f t="shared" si="0"/>
        <v>-1</v>
      </c>
      <c r="D21">
        <f t="shared" si="1"/>
        <v>18</v>
      </c>
      <c r="E21">
        <f t="shared" si="2"/>
        <v>0</v>
      </c>
      <c r="F21">
        <f t="shared" si="3"/>
        <v>-1</v>
      </c>
      <c r="G21">
        <f t="shared" si="4"/>
        <v>18</v>
      </c>
      <c r="H21">
        <f t="shared" si="5"/>
        <v>0</v>
      </c>
      <c r="I21">
        <f t="shared" si="6"/>
        <v>0</v>
      </c>
    </row>
    <row r="22" spans="1:9" x14ac:dyDescent="0.2">
      <c r="A22" t="s">
        <v>22</v>
      </c>
      <c r="B22">
        <v>0</v>
      </c>
      <c r="C22">
        <f t="shared" si="0"/>
        <v>-1</v>
      </c>
      <c r="D22">
        <f t="shared" si="1"/>
        <v>19</v>
      </c>
      <c r="E22">
        <f t="shared" si="2"/>
        <v>0</v>
      </c>
      <c r="F22">
        <f t="shared" si="3"/>
        <v>-1</v>
      </c>
      <c r="G22">
        <f t="shared" si="4"/>
        <v>19</v>
      </c>
      <c r="H22">
        <f t="shared" si="5"/>
        <v>0</v>
      </c>
      <c r="I22">
        <f>IF(OR(AND(B22&gt;B21,B22&gt;B23),AND(B21&gt;B22,B23&gt;B22)),1,0)</f>
        <v>0</v>
      </c>
    </row>
    <row r="23" spans="1:9" x14ac:dyDescent="0.2">
      <c r="A23" t="s">
        <v>23</v>
      </c>
      <c r="B23">
        <v>0</v>
      </c>
      <c r="C23">
        <f t="shared" si="0"/>
        <v>-1</v>
      </c>
      <c r="D23">
        <f t="shared" si="1"/>
        <v>20</v>
      </c>
      <c r="E23">
        <f t="shared" si="2"/>
        <v>0</v>
      </c>
      <c r="F23">
        <f t="shared" si="3"/>
        <v>-1</v>
      </c>
      <c r="G23">
        <f t="shared" si="4"/>
        <v>20</v>
      </c>
      <c r="H23">
        <f t="shared" si="5"/>
        <v>0</v>
      </c>
      <c r="I23">
        <f t="shared" si="6"/>
        <v>0</v>
      </c>
    </row>
    <row r="24" spans="1:9" x14ac:dyDescent="0.2">
      <c r="A24" t="s">
        <v>24</v>
      </c>
      <c r="B24">
        <v>0</v>
      </c>
      <c r="C24">
        <f t="shared" si="0"/>
        <v>-1</v>
      </c>
      <c r="D24">
        <f t="shared" si="1"/>
        <v>21</v>
      </c>
      <c r="E24">
        <f t="shared" si="2"/>
        <v>0</v>
      </c>
      <c r="F24">
        <f t="shared" si="3"/>
        <v>-1</v>
      </c>
      <c r="G24">
        <f t="shared" si="4"/>
        <v>21</v>
      </c>
      <c r="H24">
        <f t="shared" si="5"/>
        <v>0</v>
      </c>
      <c r="I24">
        <f t="shared" si="6"/>
        <v>0</v>
      </c>
    </row>
    <row r="25" spans="1:9" x14ac:dyDescent="0.2">
      <c r="A25" t="s">
        <v>25</v>
      </c>
      <c r="B25">
        <v>0</v>
      </c>
      <c r="C25">
        <f t="shared" si="0"/>
        <v>-1</v>
      </c>
      <c r="D25">
        <f t="shared" si="1"/>
        <v>22</v>
      </c>
      <c r="E25">
        <f t="shared" si="2"/>
        <v>0</v>
      </c>
      <c r="F25">
        <f t="shared" si="3"/>
        <v>-1</v>
      </c>
      <c r="G25">
        <f t="shared" si="4"/>
        <v>22</v>
      </c>
      <c r="H25">
        <f t="shared" si="5"/>
        <v>0</v>
      </c>
      <c r="I25">
        <f t="shared" si="6"/>
        <v>0</v>
      </c>
    </row>
    <row r="26" spans="1:9" x14ac:dyDescent="0.2">
      <c r="A26" t="s">
        <v>26</v>
      </c>
      <c r="B26">
        <v>0</v>
      </c>
      <c r="C26">
        <f t="shared" si="0"/>
        <v>-1</v>
      </c>
      <c r="D26">
        <f t="shared" si="1"/>
        <v>23</v>
      </c>
      <c r="E26">
        <f t="shared" si="2"/>
        <v>0</v>
      </c>
      <c r="F26">
        <f t="shared" si="3"/>
        <v>-1</v>
      </c>
      <c r="G26">
        <f t="shared" si="4"/>
        <v>23</v>
      </c>
      <c r="H26">
        <f t="shared" si="5"/>
        <v>0</v>
      </c>
      <c r="I26">
        <f t="shared" si="6"/>
        <v>0</v>
      </c>
    </row>
    <row r="27" spans="1:9" x14ac:dyDescent="0.2">
      <c r="A27" t="s">
        <v>27</v>
      </c>
      <c r="B27">
        <v>0</v>
      </c>
      <c r="C27">
        <f t="shared" si="0"/>
        <v>-1</v>
      </c>
      <c r="D27">
        <f t="shared" si="1"/>
        <v>24</v>
      </c>
      <c r="E27">
        <f t="shared" si="2"/>
        <v>0</v>
      </c>
      <c r="F27">
        <f t="shared" si="3"/>
        <v>-1</v>
      </c>
      <c r="G27">
        <f t="shared" si="4"/>
        <v>24</v>
      </c>
      <c r="H27">
        <f t="shared" si="5"/>
        <v>0</v>
      </c>
      <c r="I27">
        <f t="shared" si="6"/>
        <v>0</v>
      </c>
    </row>
    <row r="28" spans="1:9" x14ac:dyDescent="0.2">
      <c r="A28" t="s">
        <v>28</v>
      </c>
      <c r="B28">
        <v>0</v>
      </c>
      <c r="C28">
        <f t="shared" si="0"/>
        <v>-1</v>
      </c>
      <c r="D28">
        <f t="shared" si="1"/>
        <v>25</v>
      </c>
      <c r="E28">
        <f t="shared" si="2"/>
        <v>1</v>
      </c>
      <c r="F28">
        <f t="shared" si="3"/>
        <v>-1</v>
      </c>
      <c r="G28">
        <f t="shared" si="4"/>
        <v>25</v>
      </c>
      <c r="H28">
        <f t="shared" si="5"/>
        <v>0</v>
      </c>
      <c r="I28">
        <f t="shared" si="6"/>
        <v>0</v>
      </c>
    </row>
    <row r="29" spans="1:9" x14ac:dyDescent="0.2">
      <c r="A29" t="s">
        <v>29</v>
      </c>
      <c r="B29">
        <v>1</v>
      </c>
      <c r="C29">
        <f t="shared" si="0"/>
        <v>1</v>
      </c>
      <c r="D29">
        <f t="shared" si="1"/>
        <v>1</v>
      </c>
      <c r="E29">
        <f t="shared" si="2"/>
        <v>0</v>
      </c>
      <c r="F29">
        <f t="shared" si="3"/>
        <v>-1</v>
      </c>
      <c r="G29">
        <f t="shared" si="4"/>
        <v>26</v>
      </c>
      <c r="H29">
        <f t="shared" si="5"/>
        <v>0</v>
      </c>
      <c r="I29">
        <f t="shared" si="6"/>
        <v>0</v>
      </c>
    </row>
    <row r="30" spans="1:9" x14ac:dyDescent="0.2">
      <c r="A30" t="s">
        <v>31</v>
      </c>
      <c r="B30">
        <v>6</v>
      </c>
      <c r="C30">
        <f t="shared" si="0"/>
        <v>1</v>
      </c>
      <c r="D30">
        <f t="shared" si="1"/>
        <v>2</v>
      </c>
      <c r="E30">
        <f t="shared" si="2"/>
        <v>1</v>
      </c>
      <c r="F30">
        <f t="shared" si="3"/>
        <v>-1</v>
      </c>
      <c r="G30">
        <f t="shared" si="4"/>
        <v>27</v>
      </c>
      <c r="H30">
        <f t="shared" si="5"/>
        <v>0</v>
      </c>
      <c r="I30">
        <f t="shared" si="6"/>
        <v>1</v>
      </c>
    </row>
    <row r="31" spans="1:9" x14ac:dyDescent="0.2">
      <c r="A31" t="s">
        <v>32</v>
      </c>
      <c r="B31">
        <v>5</v>
      </c>
      <c r="C31">
        <f t="shared" si="0"/>
        <v>-1</v>
      </c>
      <c r="D31">
        <f t="shared" si="1"/>
        <v>1</v>
      </c>
      <c r="E31">
        <f t="shared" si="2"/>
        <v>1</v>
      </c>
      <c r="F31">
        <f t="shared" si="3"/>
        <v>-1</v>
      </c>
      <c r="G31">
        <f t="shared" si="4"/>
        <v>28</v>
      </c>
      <c r="H31">
        <f t="shared" si="5"/>
        <v>0</v>
      </c>
      <c r="I31">
        <f t="shared" si="6"/>
        <v>1</v>
      </c>
    </row>
    <row r="32" spans="1:9" x14ac:dyDescent="0.2">
      <c r="A32" t="s">
        <v>33</v>
      </c>
      <c r="B32">
        <v>10</v>
      </c>
      <c r="C32">
        <f t="shared" si="0"/>
        <v>1</v>
      </c>
      <c r="D32">
        <f t="shared" si="1"/>
        <v>1</v>
      </c>
      <c r="E32">
        <f t="shared" si="2"/>
        <v>0</v>
      </c>
      <c r="F32">
        <f t="shared" si="3"/>
        <v>-1</v>
      </c>
      <c r="G32">
        <f t="shared" si="4"/>
        <v>29</v>
      </c>
      <c r="H32">
        <f t="shared" si="5"/>
        <v>0</v>
      </c>
      <c r="I32">
        <f t="shared" si="6"/>
        <v>0</v>
      </c>
    </row>
    <row r="33" spans="1:9" x14ac:dyDescent="0.2">
      <c r="A33" t="s">
        <v>34</v>
      </c>
      <c r="B33">
        <v>27</v>
      </c>
      <c r="C33">
        <f t="shared" si="0"/>
        <v>1</v>
      </c>
      <c r="D33">
        <f t="shared" si="1"/>
        <v>2</v>
      </c>
      <c r="E33">
        <f t="shared" si="2"/>
        <v>0</v>
      </c>
      <c r="F33">
        <f t="shared" si="3"/>
        <v>-1</v>
      </c>
      <c r="G33">
        <f t="shared" si="4"/>
        <v>30</v>
      </c>
      <c r="H33">
        <f t="shared" si="5"/>
        <v>0</v>
      </c>
      <c r="I33">
        <f t="shared" si="6"/>
        <v>0</v>
      </c>
    </row>
    <row r="34" spans="1:9" x14ac:dyDescent="0.2">
      <c r="A34" t="s">
        <v>35</v>
      </c>
      <c r="B34">
        <v>59</v>
      </c>
      <c r="C34">
        <f t="shared" si="0"/>
        <v>1</v>
      </c>
      <c r="D34">
        <f t="shared" si="1"/>
        <v>3</v>
      </c>
      <c r="E34">
        <f t="shared" si="2"/>
        <v>0</v>
      </c>
      <c r="F34">
        <f t="shared" si="3"/>
        <v>-1</v>
      </c>
      <c r="G34">
        <f t="shared" si="4"/>
        <v>31</v>
      </c>
      <c r="H34">
        <f t="shared" si="5"/>
        <v>0</v>
      </c>
      <c r="I34">
        <f t="shared" si="6"/>
        <v>0</v>
      </c>
    </row>
    <row r="35" spans="1:9" x14ac:dyDescent="0.2">
      <c r="A35" t="s">
        <v>36</v>
      </c>
      <c r="B35">
        <v>60</v>
      </c>
      <c r="C35">
        <f t="shared" si="0"/>
        <v>1</v>
      </c>
      <c r="D35">
        <f t="shared" si="1"/>
        <v>4</v>
      </c>
      <c r="E35">
        <f t="shared" si="2"/>
        <v>1</v>
      </c>
      <c r="F35">
        <f t="shared" si="3"/>
        <v>-1</v>
      </c>
      <c r="G35">
        <f t="shared" si="4"/>
        <v>32</v>
      </c>
      <c r="H35">
        <f>IF(G35&lt;=G34,1,0)</f>
        <v>0</v>
      </c>
      <c r="I35">
        <f t="shared" si="6"/>
        <v>1</v>
      </c>
    </row>
    <row r="36" spans="1:9" x14ac:dyDescent="0.2">
      <c r="A36" t="s">
        <v>37</v>
      </c>
      <c r="B36">
        <v>31</v>
      </c>
      <c r="C36">
        <f t="shared" si="0"/>
        <v>-1</v>
      </c>
      <c r="D36">
        <f t="shared" si="1"/>
        <v>1</v>
      </c>
      <c r="E36">
        <f t="shared" si="2"/>
        <v>1</v>
      </c>
      <c r="F36">
        <f t="shared" si="3"/>
        <v>-1</v>
      </c>
      <c r="G36">
        <f t="shared" si="4"/>
        <v>33</v>
      </c>
      <c r="H36">
        <f t="shared" si="5"/>
        <v>0</v>
      </c>
      <c r="I36">
        <f t="shared" si="6"/>
        <v>1</v>
      </c>
    </row>
    <row r="37" spans="1:9" x14ac:dyDescent="0.2">
      <c r="A37" t="s">
        <v>38</v>
      </c>
      <c r="B37">
        <v>39</v>
      </c>
      <c r="C37">
        <f t="shared" si="0"/>
        <v>1</v>
      </c>
      <c r="D37">
        <f t="shared" si="1"/>
        <v>1</v>
      </c>
      <c r="E37">
        <f t="shared" si="2"/>
        <v>1</v>
      </c>
      <c r="F37">
        <f t="shared" si="3"/>
        <v>-1</v>
      </c>
      <c r="G37">
        <f t="shared" si="4"/>
        <v>34</v>
      </c>
      <c r="H37">
        <f t="shared" si="5"/>
        <v>0</v>
      </c>
      <c r="I37">
        <f t="shared" si="6"/>
        <v>1</v>
      </c>
    </row>
    <row r="38" spans="1:9" x14ac:dyDescent="0.2">
      <c r="A38" t="s">
        <v>39</v>
      </c>
      <c r="B38">
        <v>28</v>
      </c>
      <c r="C38">
        <f t="shared" si="0"/>
        <v>-1</v>
      </c>
      <c r="D38">
        <f t="shared" si="1"/>
        <v>1</v>
      </c>
      <c r="E38">
        <f t="shared" si="2"/>
        <v>1</v>
      </c>
      <c r="F38">
        <f t="shared" si="3"/>
        <v>-1</v>
      </c>
      <c r="G38">
        <f t="shared" si="4"/>
        <v>35</v>
      </c>
      <c r="H38">
        <f t="shared" si="5"/>
        <v>0</v>
      </c>
      <c r="I38">
        <f t="shared" si="6"/>
        <v>1</v>
      </c>
    </row>
    <row r="39" spans="1:9" x14ac:dyDescent="0.2">
      <c r="A39" t="s">
        <v>40</v>
      </c>
      <c r="B39">
        <v>47</v>
      </c>
      <c r="C39">
        <f t="shared" si="0"/>
        <v>1</v>
      </c>
      <c r="D39">
        <f t="shared" si="1"/>
        <v>1</v>
      </c>
      <c r="E39">
        <f t="shared" si="2"/>
        <v>1</v>
      </c>
      <c r="F39">
        <f t="shared" si="3"/>
        <v>-1</v>
      </c>
      <c r="G39">
        <f t="shared" si="4"/>
        <v>36</v>
      </c>
      <c r="H39">
        <f t="shared" si="5"/>
        <v>0</v>
      </c>
      <c r="I39">
        <f t="shared" si="6"/>
        <v>1</v>
      </c>
    </row>
    <row r="40" spans="1:9" x14ac:dyDescent="0.2">
      <c r="A40" t="s">
        <v>41</v>
      </c>
      <c r="B40">
        <v>0</v>
      </c>
      <c r="C40">
        <f t="shared" si="0"/>
        <v>-1</v>
      </c>
      <c r="D40">
        <f t="shared" si="1"/>
        <v>1</v>
      </c>
      <c r="E40">
        <f t="shared" si="2"/>
        <v>1</v>
      </c>
      <c r="F40">
        <f t="shared" si="3"/>
        <v>-1</v>
      </c>
      <c r="G40">
        <f t="shared" si="4"/>
        <v>37</v>
      </c>
      <c r="H40">
        <f t="shared" si="5"/>
        <v>0</v>
      </c>
      <c r="I40">
        <f t="shared" si="6"/>
        <v>1</v>
      </c>
    </row>
    <row r="41" spans="1:9" x14ac:dyDescent="0.2">
      <c r="A41" t="s">
        <v>42</v>
      </c>
      <c r="B41">
        <v>245</v>
      </c>
      <c r="C41">
        <f t="shared" si="0"/>
        <v>1</v>
      </c>
      <c r="D41">
        <f t="shared" si="1"/>
        <v>1</v>
      </c>
      <c r="E41">
        <f t="shared" si="2"/>
        <v>1</v>
      </c>
      <c r="F41">
        <f t="shared" si="3"/>
        <v>-1</v>
      </c>
      <c r="G41">
        <f t="shared" si="4"/>
        <v>38</v>
      </c>
      <c r="H41">
        <f t="shared" si="5"/>
        <v>0</v>
      </c>
      <c r="I41">
        <f t="shared" si="6"/>
        <v>1</v>
      </c>
    </row>
    <row r="42" spans="1:9" x14ac:dyDescent="0.2">
      <c r="A42" t="s">
        <v>43</v>
      </c>
      <c r="B42">
        <v>130</v>
      </c>
      <c r="C42">
        <f t="shared" si="0"/>
        <v>-1</v>
      </c>
      <c r="D42">
        <f t="shared" si="1"/>
        <v>1</v>
      </c>
      <c r="E42">
        <f t="shared" si="2"/>
        <v>1</v>
      </c>
      <c r="F42">
        <f t="shared" si="3"/>
        <v>-1</v>
      </c>
      <c r="G42">
        <f t="shared" si="4"/>
        <v>39</v>
      </c>
      <c r="H42">
        <f t="shared" si="5"/>
        <v>0</v>
      </c>
      <c r="I42">
        <f t="shared" si="6"/>
        <v>1</v>
      </c>
    </row>
    <row r="43" spans="1:9" x14ac:dyDescent="0.2">
      <c r="A43" t="s">
        <v>44</v>
      </c>
      <c r="B43">
        <v>197</v>
      </c>
      <c r="C43">
        <f t="shared" si="0"/>
        <v>1</v>
      </c>
      <c r="D43">
        <f t="shared" si="1"/>
        <v>1</v>
      </c>
      <c r="E43">
        <f t="shared" si="2"/>
        <v>1</v>
      </c>
      <c r="F43">
        <f t="shared" si="3"/>
        <v>-1</v>
      </c>
      <c r="G43">
        <f t="shared" si="4"/>
        <v>40</v>
      </c>
      <c r="H43">
        <f t="shared" si="5"/>
        <v>0</v>
      </c>
      <c r="I43">
        <f t="shared" si="6"/>
        <v>1</v>
      </c>
    </row>
    <row r="44" spans="1:9" x14ac:dyDescent="0.2">
      <c r="A44" t="s">
        <v>45</v>
      </c>
      <c r="B44">
        <v>172</v>
      </c>
      <c r="C44">
        <f t="shared" si="0"/>
        <v>-1</v>
      </c>
      <c r="D44">
        <f t="shared" si="1"/>
        <v>1</v>
      </c>
      <c r="E44">
        <f t="shared" si="2"/>
        <v>1</v>
      </c>
      <c r="F44">
        <f t="shared" si="3"/>
        <v>-1</v>
      </c>
      <c r="G44">
        <f t="shared" si="4"/>
        <v>41</v>
      </c>
      <c r="H44">
        <f t="shared" si="5"/>
        <v>0</v>
      </c>
      <c r="I44">
        <f t="shared" si="6"/>
        <v>1</v>
      </c>
    </row>
    <row r="45" spans="1:9" x14ac:dyDescent="0.2">
      <c r="A45" t="s">
        <v>46</v>
      </c>
      <c r="B45">
        <v>185</v>
      </c>
      <c r="C45">
        <f t="shared" si="0"/>
        <v>1</v>
      </c>
      <c r="D45">
        <f t="shared" si="1"/>
        <v>1</v>
      </c>
      <c r="E45">
        <f t="shared" si="2"/>
        <v>0</v>
      </c>
      <c r="F45">
        <f t="shared" si="3"/>
        <v>-1</v>
      </c>
      <c r="G45">
        <f t="shared" si="4"/>
        <v>42</v>
      </c>
      <c r="H45">
        <f t="shared" si="5"/>
        <v>0</v>
      </c>
      <c r="I45">
        <f t="shared" si="6"/>
        <v>0</v>
      </c>
    </row>
    <row r="46" spans="1:9" x14ac:dyDescent="0.2">
      <c r="A46" t="s">
        <v>47</v>
      </c>
      <c r="B46">
        <v>243</v>
      </c>
      <c r="C46">
        <f t="shared" si="0"/>
        <v>1</v>
      </c>
      <c r="D46">
        <f t="shared" si="1"/>
        <v>2</v>
      </c>
      <c r="E46">
        <f t="shared" si="2"/>
        <v>0</v>
      </c>
      <c r="F46">
        <f t="shared" si="3"/>
        <v>-1</v>
      </c>
      <c r="G46">
        <f t="shared" si="4"/>
        <v>43</v>
      </c>
      <c r="H46">
        <f t="shared" si="5"/>
        <v>0</v>
      </c>
      <c r="I46">
        <f t="shared" si="6"/>
        <v>0</v>
      </c>
    </row>
    <row r="47" spans="1:9" x14ac:dyDescent="0.2">
      <c r="A47" t="s">
        <v>48</v>
      </c>
      <c r="B47">
        <v>309</v>
      </c>
      <c r="C47">
        <f t="shared" si="0"/>
        <v>1</v>
      </c>
      <c r="D47">
        <f t="shared" si="1"/>
        <v>3</v>
      </c>
      <c r="E47">
        <f t="shared" si="2"/>
        <v>0</v>
      </c>
      <c r="F47">
        <f t="shared" si="3"/>
        <v>-1</v>
      </c>
      <c r="G47">
        <f t="shared" si="4"/>
        <v>44</v>
      </c>
      <c r="H47">
        <f t="shared" si="5"/>
        <v>0</v>
      </c>
      <c r="I47">
        <f t="shared" si="6"/>
        <v>0</v>
      </c>
    </row>
    <row r="48" spans="1:9" x14ac:dyDescent="0.2">
      <c r="A48" t="s">
        <v>49</v>
      </c>
      <c r="B48">
        <v>462</v>
      </c>
      <c r="C48">
        <f t="shared" si="0"/>
        <v>1</v>
      </c>
      <c r="D48">
        <f t="shared" si="1"/>
        <v>4</v>
      </c>
      <c r="E48">
        <f t="shared" si="2"/>
        <v>0</v>
      </c>
      <c r="F48">
        <f t="shared" si="3"/>
        <v>-1</v>
      </c>
      <c r="G48">
        <f t="shared" si="4"/>
        <v>45</v>
      </c>
      <c r="H48">
        <f t="shared" si="5"/>
        <v>0</v>
      </c>
      <c r="I48">
        <f t="shared" si="6"/>
        <v>0</v>
      </c>
    </row>
    <row r="49" spans="1:9" x14ac:dyDescent="0.2">
      <c r="A49" t="s">
        <v>50</v>
      </c>
      <c r="B49">
        <v>558</v>
      </c>
      <c r="C49">
        <f t="shared" si="0"/>
        <v>1</v>
      </c>
      <c r="D49">
        <f t="shared" si="1"/>
        <v>5</v>
      </c>
      <c r="E49">
        <f t="shared" si="2"/>
        <v>0</v>
      </c>
      <c r="F49">
        <f t="shared" si="3"/>
        <v>-1</v>
      </c>
      <c r="G49">
        <f t="shared" si="4"/>
        <v>46</v>
      </c>
      <c r="H49">
        <f t="shared" si="5"/>
        <v>0</v>
      </c>
      <c r="I49">
        <f t="shared" si="6"/>
        <v>0</v>
      </c>
    </row>
    <row r="50" spans="1:9" x14ac:dyDescent="0.2">
      <c r="A50" t="s">
        <v>51</v>
      </c>
      <c r="B50">
        <v>586</v>
      </c>
      <c r="C50">
        <f t="shared" si="0"/>
        <v>1</v>
      </c>
      <c r="D50">
        <f t="shared" si="1"/>
        <v>6</v>
      </c>
      <c r="E50">
        <f t="shared" si="2"/>
        <v>1</v>
      </c>
      <c r="F50">
        <f t="shared" si="3"/>
        <v>-1</v>
      </c>
      <c r="G50">
        <f t="shared" si="4"/>
        <v>47</v>
      </c>
      <c r="H50">
        <f t="shared" si="5"/>
        <v>0</v>
      </c>
      <c r="I50">
        <f t="shared" si="6"/>
        <v>1</v>
      </c>
    </row>
    <row r="51" spans="1:9" x14ac:dyDescent="0.2">
      <c r="A51" t="s">
        <v>52</v>
      </c>
      <c r="B51">
        <v>342</v>
      </c>
      <c r="C51">
        <f t="shared" si="0"/>
        <v>-1</v>
      </c>
      <c r="D51">
        <f t="shared" si="1"/>
        <v>1</v>
      </c>
      <c r="E51">
        <f t="shared" si="2"/>
        <v>1</v>
      </c>
      <c r="F51">
        <f t="shared" si="3"/>
        <v>-1</v>
      </c>
      <c r="G51">
        <f t="shared" si="4"/>
        <v>48</v>
      </c>
      <c r="H51">
        <f t="shared" si="5"/>
        <v>0</v>
      </c>
      <c r="I51">
        <f t="shared" si="6"/>
        <v>1</v>
      </c>
    </row>
    <row r="52" spans="1:9" x14ac:dyDescent="0.2">
      <c r="A52" t="s">
        <v>53</v>
      </c>
      <c r="B52">
        <v>526</v>
      </c>
      <c r="C52">
        <f t="shared" si="0"/>
        <v>1</v>
      </c>
      <c r="D52">
        <f t="shared" si="1"/>
        <v>1</v>
      </c>
      <c r="E52">
        <f t="shared" si="2"/>
        <v>0</v>
      </c>
      <c r="F52">
        <f t="shared" si="3"/>
        <v>-1</v>
      </c>
      <c r="G52">
        <f t="shared" si="4"/>
        <v>49</v>
      </c>
      <c r="H52">
        <f t="shared" si="5"/>
        <v>0</v>
      </c>
      <c r="I52">
        <f t="shared" si="6"/>
        <v>0</v>
      </c>
    </row>
    <row r="53" spans="1:9" x14ac:dyDescent="0.2">
      <c r="A53" t="s">
        <v>54</v>
      </c>
      <c r="B53">
        <v>668</v>
      </c>
      <c r="C53">
        <f t="shared" si="0"/>
        <v>1</v>
      </c>
      <c r="D53">
        <f t="shared" si="1"/>
        <v>2</v>
      </c>
      <c r="E53">
        <f t="shared" si="2"/>
        <v>0</v>
      </c>
      <c r="F53">
        <f t="shared" si="3"/>
        <v>-1</v>
      </c>
      <c r="G53">
        <f t="shared" si="4"/>
        <v>50</v>
      </c>
      <c r="H53">
        <f t="shared" si="5"/>
        <v>0</v>
      </c>
      <c r="I53">
        <f t="shared" si="6"/>
        <v>0</v>
      </c>
    </row>
    <row r="54" spans="1:9" x14ac:dyDescent="0.2">
      <c r="A54" t="s">
        <v>55</v>
      </c>
      <c r="B54">
        <v>1298</v>
      </c>
      <c r="C54">
        <f t="shared" si="0"/>
        <v>1</v>
      </c>
      <c r="D54">
        <f t="shared" si="1"/>
        <v>3</v>
      </c>
      <c r="E54">
        <f t="shared" si="2"/>
        <v>1</v>
      </c>
      <c r="F54">
        <f t="shared" si="3"/>
        <v>-1</v>
      </c>
      <c r="G54">
        <f t="shared" si="4"/>
        <v>51</v>
      </c>
      <c r="H54">
        <f t="shared" si="5"/>
        <v>0</v>
      </c>
      <c r="I54">
        <f t="shared" si="6"/>
        <v>1</v>
      </c>
    </row>
    <row r="55" spans="1:9" x14ac:dyDescent="0.2">
      <c r="A55" t="s">
        <v>56</v>
      </c>
      <c r="B55">
        <v>1049</v>
      </c>
      <c r="C55">
        <f t="shared" si="0"/>
        <v>-1</v>
      </c>
      <c r="D55">
        <f t="shared" si="1"/>
        <v>1</v>
      </c>
      <c r="E55">
        <f t="shared" si="2"/>
        <v>1</v>
      </c>
      <c r="F55">
        <f t="shared" si="3"/>
        <v>1</v>
      </c>
      <c r="G55">
        <f t="shared" si="4"/>
        <v>1</v>
      </c>
      <c r="H55">
        <f t="shared" si="5"/>
        <v>1</v>
      </c>
      <c r="I55">
        <f t="shared" si="6"/>
        <v>1</v>
      </c>
    </row>
    <row r="56" spans="1:9" x14ac:dyDescent="0.2">
      <c r="A56" t="s">
        <v>57</v>
      </c>
      <c r="B56">
        <v>1850</v>
      </c>
      <c r="C56">
        <f t="shared" si="0"/>
        <v>1</v>
      </c>
      <c r="D56">
        <f t="shared" si="1"/>
        <v>1</v>
      </c>
      <c r="E56">
        <f t="shared" si="2"/>
        <v>1</v>
      </c>
      <c r="F56">
        <f t="shared" si="3"/>
        <v>-1</v>
      </c>
      <c r="G56">
        <f t="shared" si="4"/>
        <v>1</v>
      </c>
      <c r="H56">
        <f t="shared" si="5"/>
        <v>1</v>
      </c>
      <c r="I56">
        <f t="shared" si="6"/>
        <v>1</v>
      </c>
    </row>
    <row r="57" spans="1:9" x14ac:dyDescent="0.2">
      <c r="A57" t="s">
        <v>58</v>
      </c>
      <c r="B57">
        <v>1702</v>
      </c>
      <c r="C57">
        <f t="shared" si="0"/>
        <v>-1</v>
      </c>
      <c r="D57">
        <f t="shared" si="1"/>
        <v>1</v>
      </c>
      <c r="E57">
        <f t="shared" si="2"/>
        <v>0</v>
      </c>
      <c r="F57">
        <f t="shared" si="3"/>
        <v>1</v>
      </c>
      <c r="G57">
        <f t="shared" si="4"/>
        <v>1</v>
      </c>
      <c r="H57">
        <f t="shared" si="5"/>
        <v>1</v>
      </c>
      <c r="I57">
        <f t="shared" si="6"/>
        <v>0</v>
      </c>
    </row>
    <row r="58" spans="1:9" x14ac:dyDescent="0.2">
      <c r="A58" t="s">
        <v>59</v>
      </c>
      <c r="B58">
        <v>1063</v>
      </c>
      <c r="C58">
        <f t="shared" si="0"/>
        <v>-1</v>
      </c>
      <c r="D58">
        <f t="shared" si="1"/>
        <v>2</v>
      </c>
      <c r="E58">
        <f t="shared" si="2"/>
        <v>0</v>
      </c>
      <c r="F58">
        <f t="shared" si="3"/>
        <v>1</v>
      </c>
      <c r="G58">
        <f t="shared" si="4"/>
        <v>2</v>
      </c>
      <c r="H58">
        <f t="shared" si="5"/>
        <v>0</v>
      </c>
      <c r="I58">
        <f t="shared" si="6"/>
        <v>0</v>
      </c>
    </row>
    <row r="59" spans="1:9" x14ac:dyDescent="0.2">
      <c r="A59" t="s">
        <v>60</v>
      </c>
      <c r="B59">
        <v>876</v>
      </c>
      <c r="C59">
        <f t="shared" si="0"/>
        <v>-1</v>
      </c>
      <c r="D59">
        <f t="shared" si="1"/>
        <v>3</v>
      </c>
      <c r="E59">
        <f t="shared" si="2"/>
        <v>1</v>
      </c>
      <c r="F59">
        <f t="shared" si="3"/>
        <v>-1</v>
      </c>
      <c r="G59">
        <f t="shared" si="4"/>
        <v>1</v>
      </c>
      <c r="H59">
        <f t="shared" si="5"/>
        <v>1</v>
      </c>
      <c r="I59">
        <f t="shared" si="6"/>
        <v>1</v>
      </c>
    </row>
    <row r="60" spans="1:9" x14ac:dyDescent="0.2">
      <c r="A60" t="s">
        <v>61</v>
      </c>
      <c r="B60">
        <v>1189</v>
      </c>
      <c r="C60">
        <f t="shared" si="0"/>
        <v>1</v>
      </c>
      <c r="D60">
        <f t="shared" si="1"/>
        <v>1</v>
      </c>
      <c r="E60">
        <f t="shared" si="2"/>
        <v>0</v>
      </c>
      <c r="F60">
        <f t="shared" si="3"/>
        <v>-1</v>
      </c>
      <c r="G60">
        <f t="shared" si="4"/>
        <v>2</v>
      </c>
      <c r="H60">
        <f t="shared" si="5"/>
        <v>0</v>
      </c>
      <c r="I60">
        <f t="shared" si="6"/>
        <v>0</v>
      </c>
    </row>
    <row r="61" spans="1:9" x14ac:dyDescent="0.2">
      <c r="A61" t="s">
        <v>62</v>
      </c>
      <c r="B61">
        <v>1384</v>
      </c>
      <c r="C61">
        <f t="shared" si="0"/>
        <v>1</v>
      </c>
      <c r="D61">
        <f t="shared" si="1"/>
        <v>2</v>
      </c>
      <c r="E61">
        <f t="shared" si="2"/>
        <v>0</v>
      </c>
      <c r="F61">
        <f t="shared" si="3"/>
        <v>1</v>
      </c>
      <c r="G61">
        <f t="shared" si="4"/>
        <v>1</v>
      </c>
      <c r="H61">
        <f t="shared" si="5"/>
        <v>1</v>
      </c>
      <c r="I61">
        <f t="shared" si="6"/>
        <v>0</v>
      </c>
    </row>
    <row r="62" spans="1:9" x14ac:dyDescent="0.2">
      <c r="A62" t="s">
        <v>63</v>
      </c>
      <c r="B62">
        <v>1422</v>
      </c>
      <c r="C62">
        <f t="shared" si="0"/>
        <v>1</v>
      </c>
      <c r="D62">
        <f t="shared" si="1"/>
        <v>3</v>
      </c>
      <c r="E62">
        <f t="shared" si="2"/>
        <v>0</v>
      </c>
      <c r="F62">
        <f t="shared" si="3"/>
        <v>1</v>
      </c>
      <c r="G62">
        <f t="shared" si="4"/>
        <v>2</v>
      </c>
      <c r="H62">
        <f t="shared" si="5"/>
        <v>0</v>
      </c>
      <c r="I62">
        <f t="shared" si="6"/>
        <v>0</v>
      </c>
    </row>
    <row r="63" spans="1:9" x14ac:dyDescent="0.2">
      <c r="A63" t="s">
        <v>64</v>
      </c>
      <c r="B63">
        <v>1661</v>
      </c>
      <c r="C63">
        <f t="shared" si="0"/>
        <v>1</v>
      </c>
      <c r="D63">
        <f t="shared" si="1"/>
        <v>4</v>
      </c>
      <c r="E63">
        <f t="shared" si="2"/>
        <v>1</v>
      </c>
      <c r="F63">
        <f t="shared" si="3"/>
        <v>1</v>
      </c>
      <c r="G63">
        <f t="shared" si="4"/>
        <v>3</v>
      </c>
      <c r="H63">
        <f t="shared" si="5"/>
        <v>0</v>
      </c>
      <c r="I63">
        <f t="shared" si="6"/>
        <v>1</v>
      </c>
    </row>
    <row r="64" spans="1:9" x14ac:dyDescent="0.2">
      <c r="A64" t="s">
        <v>65</v>
      </c>
      <c r="B64">
        <v>1260</v>
      </c>
      <c r="C64">
        <f t="shared" si="0"/>
        <v>-1</v>
      </c>
      <c r="D64">
        <f t="shared" si="1"/>
        <v>1</v>
      </c>
      <c r="E64">
        <f t="shared" si="2"/>
        <v>0</v>
      </c>
      <c r="F64">
        <f t="shared" si="3"/>
        <v>1</v>
      </c>
      <c r="G64">
        <f t="shared" si="4"/>
        <v>4</v>
      </c>
      <c r="H64">
        <f t="shared" si="5"/>
        <v>0</v>
      </c>
      <c r="I64">
        <f t="shared" si="6"/>
        <v>0</v>
      </c>
    </row>
    <row r="65" spans="1:9" x14ac:dyDescent="0.2">
      <c r="A65" t="s">
        <v>66</v>
      </c>
      <c r="B65">
        <v>1123</v>
      </c>
      <c r="C65">
        <f t="shared" si="0"/>
        <v>-1</v>
      </c>
      <c r="D65">
        <f t="shared" si="1"/>
        <v>2</v>
      </c>
      <c r="E65">
        <f t="shared" si="2"/>
        <v>1</v>
      </c>
      <c r="F65">
        <f t="shared" si="3"/>
        <v>1</v>
      </c>
      <c r="G65">
        <f t="shared" si="4"/>
        <v>5</v>
      </c>
      <c r="H65">
        <f t="shared" si="5"/>
        <v>0</v>
      </c>
      <c r="I65">
        <f t="shared" si="6"/>
        <v>1</v>
      </c>
    </row>
    <row r="66" spans="1:9" x14ac:dyDescent="0.2">
      <c r="A66" t="s">
        <v>67</v>
      </c>
      <c r="B66">
        <v>1380</v>
      </c>
      <c r="C66">
        <f t="shared" si="0"/>
        <v>1</v>
      </c>
      <c r="D66">
        <f t="shared" si="1"/>
        <v>1</v>
      </c>
      <c r="E66">
        <f t="shared" si="2"/>
        <v>1</v>
      </c>
      <c r="F66">
        <f t="shared" si="3"/>
        <v>1</v>
      </c>
      <c r="G66">
        <f t="shared" si="4"/>
        <v>6</v>
      </c>
      <c r="H66">
        <f t="shared" si="5"/>
        <v>0</v>
      </c>
      <c r="I66">
        <f t="shared" si="6"/>
        <v>1</v>
      </c>
    </row>
    <row r="67" spans="1:9" x14ac:dyDescent="0.2">
      <c r="A67" t="s">
        <v>68</v>
      </c>
      <c r="B67">
        <v>1209</v>
      </c>
      <c r="C67">
        <f t="shared" si="0"/>
        <v>-1</v>
      </c>
      <c r="D67">
        <f t="shared" si="1"/>
        <v>1</v>
      </c>
      <c r="E67">
        <f t="shared" si="2"/>
        <v>1</v>
      </c>
      <c r="F67">
        <f t="shared" si="3"/>
        <v>1</v>
      </c>
      <c r="G67">
        <f t="shared" si="4"/>
        <v>7</v>
      </c>
      <c r="H67">
        <f t="shared" si="5"/>
        <v>0</v>
      </c>
      <c r="I67">
        <f t="shared" si="6"/>
        <v>1</v>
      </c>
    </row>
    <row r="68" spans="1:9" x14ac:dyDescent="0.2">
      <c r="A68" t="s">
        <v>69</v>
      </c>
      <c r="B68">
        <v>1580</v>
      </c>
      <c r="C68">
        <f t="shared" si="0"/>
        <v>1</v>
      </c>
      <c r="D68">
        <f t="shared" si="1"/>
        <v>1</v>
      </c>
      <c r="E68">
        <f t="shared" si="2"/>
        <v>0</v>
      </c>
      <c r="F68">
        <f t="shared" si="3"/>
        <v>1</v>
      </c>
      <c r="G68">
        <f t="shared" si="4"/>
        <v>8</v>
      </c>
      <c r="H68">
        <f t="shared" si="5"/>
        <v>0</v>
      </c>
      <c r="I68">
        <f t="shared" si="6"/>
        <v>0</v>
      </c>
    </row>
    <row r="69" spans="1:9" x14ac:dyDescent="0.2">
      <c r="A69" t="s">
        <v>70</v>
      </c>
      <c r="B69">
        <v>1684</v>
      </c>
      <c r="C69">
        <f t="shared" ref="C69:C132" si="7">IF(B69&gt;B68,1,-1)</f>
        <v>1</v>
      </c>
      <c r="D69">
        <f t="shared" ref="D69:D132" si="8">IF(C69=C68,D68+1,1)</f>
        <v>2</v>
      </c>
      <c r="E69">
        <f t="shared" ref="E69:E132" si="9">IF(D70&lt;=D69,1,0)</f>
        <v>1</v>
      </c>
      <c r="F69">
        <f t="shared" ref="F69:F132" si="10">IF(B68&gt;$M$1,1,IF(B68=$M$1,0,-1))</f>
        <v>1</v>
      </c>
      <c r="G69">
        <f t="shared" ref="G69:G132" si="11">IF(F69=F68,G68+1,1)</f>
        <v>9</v>
      </c>
      <c r="H69">
        <f t="shared" ref="H69:H132" si="12">IF(G69&lt;=G68,1,0)</f>
        <v>0</v>
      </c>
      <c r="I69">
        <f t="shared" ref="I69:I132" si="13">IF(OR(AND(B69&gt;B68,B69&gt;B70),AND(B68&gt;B69,B70&gt;B69)),1,0)</f>
        <v>1</v>
      </c>
    </row>
    <row r="70" spans="1:9" x14ac:dyDescent="0.2">
      <c r="A70" t="s">
        <v>71</v>
      </c>
      <c r="B70">
        <v>1351</v>
      </c>
      <c r="C70">
        <f t="shared" si="7"/>
        <v>-1</v>
      </c>
      <c r="D70">
        <f t="shared" si="8"/>
        <v>1</v>
      </c>
      <c r="E70">
        <f t="shared" si="9"/>
        <v>1</v>
      </c>
      <c r="F70">
        <f t="shared" si="10"/>
        <v>1</v>
      </c>
      <c r="G70">
        <f t="shared" si="11"/>
        <v>10</v>
      </c>
      <c r="H70">
        <f t="shared" si="12"/>
        <v>0</v>
      </c>
      <c r="I70">
        <f t="shared" si="13"/>
        <v>1</v>
      </c>
    </row>
    <row r="71" spans="1:9" x14ac:dyDescent="0.2">
      <c r="A71" t="s">
        <v>72</v>
      </c>
      <c r="B71">
        <v>1629</v>
      </c>
      <c r="C71">
        <f t="shared" si="7"/>
        <v>1</v>
      </c>
      <c r="D71">
        <f t="shared" si="8"/>
        <v>1</v>
      </c>
      <c r="E71">
        <f t="shared" si="9"/>
        <v>1</v>
      </c>
      <c r="F71">
        <f t="shared" si="10"/>
        <v>1</v>
      </c>
      <c r="G71">
        <f t="shared" si="11"/>
        <v>11</v>
      </c>
      <c r="H71">
        <f t="shared" si="12"/>
        <v>0</v>
      </c>
      <c r="I71">
        <f t="shared" si="13"/>
        <v>1</v>
      </c>
    </row>
    <row r="72" spans="1:9" x14ac:dyDescent="0.2">
      <c r="A72" t="s">
        <v>73</v>
      </c>
      <c r="B72">
        <v>942</v>
      </c>
      <c r="C72">
        <f t="shared" si="7"/>
        <v>-1</v>
      </c>
      <c r="D72">
        <f t="shared" si="8"/>
        <v>1</v>
      </c>
      <c r="E72">
        <f t="shared" si="9"/>
        <v>0</v>
      </c>
      <c r="F72">
        <f t="shared" si="10"/>
        <v>1</v>
      </c>
      <c r="G72">
        <f t="shared" si="11"/>
        <v>12</v>
      </c>
      <c r="H72">
        <f t="shared" si="12"/>
        <v>0</v>
      </c>
      <c r="I72">
        <f t="shared" si="13"/>
        <v>0</v>
      </c>
    </row>
    <row r="73" spans="1:9" x14ac:dyDescent="0.2">
      <c r="A73" t="s">
        <v>74</v>
      </c>
      <c r="B73">
        <v>530</v>
      </c>
      <c r="C73">
        <f t="shared" si="7"/>
        <v>-1</v>
      </c>
      <c r="D73">
        <f t="shared" si="8"/>
        <v>2</v>
      </c>
      <c r="E73">
        <f t="shared" si="9"/>
        <v>1</v>
      </c>
      <c r="F73">
        <f t="shared" si="10"/>
        <v>-1</v>
      </c>
      <c r="G73">
        <f t="shared" si="11"/>
        <v>1</v>
      </c>
      <c r="H73">
        <f t="shared" si="12"/>
        <v>1</v>
      </c>
      <c r="I73">
        <f t="shared" si="13"/>
        <v>1</v>
      </c>
    </row>
    <row r="74" spans="1:9" x14ac:dyDescent="0.2">
      <c r="A74" t="s">
        <v>75</v>
      </c>
      <c r="B74">
        <v>2454</v>
      </c>
      <c r="C74">
        <f t="shared" si="7"/>
        <v>1</v>
      </c>
      <c r="D74">
        <f t="shared" si="8"/>
        <v>1</v>
      </c>
      <c r="E74">
        <f t="shared" si="9"/>
        <v>1</v>
      </c>
      <c r="F74">
        <f t="shared" si="10"/>
        <v>-1</v>
      </c>
      <c r="G74">
        <f t="shared" si="11"/>
        <v>2</v>
      </c>
      <c r="H74">
        <f t="shared" si="12"/>
        <v>0</v>
      </c>
      <c r="I74">
        <f t="shared" si="13"/>
        <v>1</v>
      </c>
    </row>
    <row r="75" spans="1:9" x14ac:dyDescent="0.2">
      <c r="A75" t="s">
        <v>76</v>
      </c>
      <c r="B75">
        <v>1236</v>
      </c>
      <c r="C75">
        <f t="shared" si="7"/>
        <v>-1</v>
      </c>
      <c r="D75">
        <f t="shared" si="8"/>
        <v>1</v>
      </c>
      <c r="E75">
        <f t="shared" si="9"/>
        <v>1</v>
      </c>
      <c r="F75">
        <f t="shared" si="10"/>
        <v>1</v>
      </c>
      <c r="G75">
        <f t="shared" si="11"/>
        <v>1</v>
      </c>
      <c r="H75">
        <f t="shared" si="12"/>
        <v>1</v>
      </c>
      <c r="I75">
        <f t="shared" si="13"/>
        <v>1</v>
      </c>
    </row>
    <row r="76" spans="1:9" x14ac:dyDescent="0.2">
      <c r="A76" t="s">
        <v>77</v>
      </c>
      <c r="B76">
        <v>1329</v>
      </c>
      <c r="C76">
        <f t="shared" si="7"/>
        <v>1</v>
      </c>
      <c r="D76">
        <f t="shared" si="8"/>
        <v>1</v>
      </c>
      <c r="E76">
        <f t="shared" si="9"/>
        <v>1</v>
      </c>
      <c r="F76">
        <f t="shared" si="10"/>
        <v>1</v>
      </c>
      <c r="G76">
        <f t="shared" si="11"/>
        <v>2</v>
      </c>
      <c r="H76">
        <f t="shared" si="12"/>
        <v>0</v>
      </c>
      <c r="I76">
        <f t="shared" si="13"/>
        <v>1</v>
      </c>
    </row>
    <row r="77" spans="1:9" x14ac:dyDescent="0.2">
      <c r="A77" t="s">
        <v>78</v>
      </c>
      <c r="B77">
        <v>1045</v>
      </c>
      <c r="C77">
        <f t="shared" si="7"/>
        <v>-1</v>
      </c>
      <c r="D77">
        <f t="shared" si="8"/>
        <v>1</v>
      </c>
      <c r="E77">
        <f t="shared" si="9"/>
        <v>1</v>
      </c>
      <c r="F77">
        <f t="shared" si="10"/>
        <v>1</v>
      </c>
      <c r="G77">
        <f t="shared" si="11"/>
        <v>3</v>
      </c>
      <c r="H77">
        <f t="shared" si="12"/>
        <v>0</v>
      </c>
      <c r="I77">
        <f t="shared" si="13"/>
        <v>1</v>
      </c>
    </row>
    <row r="78" spans="1:9" x14ac:dyDescent="0.2">
      <c r="A78" t="s">
        <v>79</v>
      </c>
      <c r="B78">
        <v>1313</v>
      </c>
      <c r="C78">
        <f t="shared" si="7"/>
        <v>1</v>
      </c>
      <c r="D78">
        <f t="shared" si="8"/>
        <v>1</v>
      </c>
      <c r="E78">
        <f t="shared" si="9"/>
        <v>0</v>
      </c>
      <c r="F78">
        <f t="shared" si="10"/>
        <v>-1</v>
      </c>
      <c r="G78">
        <f t="shared" si="11"/>
        <v>1</v>
      </c>
      <c r="H78">
        <f t="shared" si="12"/>
        <v>1</v>
      </c>
      <c r="I78">
        <f t="shared" si="13"/>
        <v>0</v>
      </c>
    </row>
    <row r="79" spans="1:9" x14ac:dyDescent="0.2">
      <c r="A79" t="s">
        <v>80</v>
      </c>
      <c r="B79">
        <v>1487</v>
      </c>
      <c r="C79">
        <f t="shared" si="7"/>
        <v>1</v>
      </c>
      <c r="D79">
        <f t="shared" si="8"/>
        <v>2</v>
      </c>
      <c r="E79">
        <f t="shared" si="9"/>
        <v>1</v>
      </c>
      <c r="F79">
        <f t="shared" si="10"/>
        <v>1</v>
      </c>
      <c r="G79">
        <f t="shared" si="11"/>
        <v>1</v>
      </c>
      <c r="H79">
        <f t="shared" si="12"/>
        <v>1</v>
      </c>
      <c r="I79">
        <f t="shared" si="13"/>
        <v>1</v>
      </c>
    </row>
    <row r="80" spans="1:9" x14ac:dyDescent="0.2">
      <c r="A80" t="s">
        <v>81</v>
      </c>
      <c r="B80">
        <v>973</v>
      </c>
      <c r="C80">
        <f t="shared" si="7"/>
        <v>-1</v>
      </c>
      <c r="D80">
        <f t="shared" si="8"/>
        <v>1</v>
      </c>
      <c r="E80">
        <f t="shared" si="9"/>
        <v>0</v>
      </c>
      <c r="F80">
        <f t="shared" si="10"/>
        <v>1</v>
      </c>
      <c r="G80">
        <f t="shared" si="11"/>
        <v>2</v>
      </c>
      <c r="H80">
        <f t="shared" si="12"/>
        <v>0</v>
      </c>
      <c r="I80">
        <f t="shared" si="13"/>
        <v>0</v>
      </c>
    </row>
    <row r="81" spans="1:9" x14ac:dyDescent="0.2">
      <c r="A81" t="s">
        <v>82</v>
      </c>
      <c r="B81">
        <v>933</v>
      </c>
      <c r="C81">
        <f t="shared" si="7"/>
        <v>-1</v>
      </c>
      <c r="D81">
        <f t="shared" si="8"/>
        <v>2</v>
      </c>
      <c r="E81">
        <f t="shared" si="9"/>
        <v>0</v>
      </c>
      <c r="F81">
        <f t="shared" si="10"/>
        <v>-1</v>
      </c>
      <c r="G81">
        <f t="shared" si="11"/>
        <v>1</v>
      </c>
      <c r="H81">
        <f t="shared" si="12"/>
        <v>1</v>
      </c>
      <c r="I81">
        <f t="shared" si="13"/>
        <v>0</v>
      </c>
    </row>
    <row r="82" spans="1:9" x14ac:dyDescent="0.2">
      <c r="A82" t="s">
        <v>83</v>
      </c>
      <c r="B82">
        <v>908</v>
      </c>
      <c r="C82">
        <f t="shared" si="7"/>
        <v>-1</v>
      </c>
      <c r="D82">
        <f t="shared" si="8"/>
        <v>3</v>
      </c>
      <c r="E82">
        <f t="shared" si="9"/>
        <v>1</v>
      </c>
      <c r="F82">
        <f t="shared" si="10"/>
        <v>-1</v>
      </c>
      <c r="G82">
        <f t="shared" si="11"/>
        <v>2</v>
      </c>
      <c r="H82">
        <f t="shared" si="12"/>
        <v>0</v>
      </c>
      <c r="I82">
        <f t="shared" si="13"/>
        <v>1</v>
      </c>
    </row>
    <row r="83" spans="1:9" x14ac:dyDescent="0.2">
      <c r="A83" t="s">
        <v>84</v>
      </c>
      <c r="B83">
        <v>1496</v>
      </c>
      <c r="C83">
        <f t="shared" si="7"/>
        <v>1</v>
      </c>
      <c r="D83">
        <f t="shared" si="8"/>
        <v>1</v>
      </c>
      <c r="E83">
        <f t="shared" si="9"/>
        <v>1</v>
      </c>
      <c r="F83">
        <f t="shared" si="10"/>
        <v>-1</v>
      </c>
      <c r="G83">
        <f t="shared" si="11"/>
        <v>3</v>
      </c>
      <c r="H83">
        <f t="shared" si="12"/>
        <v>0</v>
      </c>
      <c r="I83">
        <f t="shared" si="13"/>
        <v>1</v>
      </c>
    </row>
    <row r="84" spans="1:9" x14ac:dyDescent="0.2">
      <c r="A84" t="s">
        <v>85</v>
      </c>
      <c r="B84">
        <v>1032</v>
      </c>
      <c r="C84">
        <f t="shared" si="7"/>
        <v>-1</v>
      </c>
      <c r="D84">
        <f t="shared" si="8"/>
        <v>1</v>
      </c>
      <c r="E84">
        <f t="shared" si="9"/>
        <v>0</v>
      </c>
      <c r="F84">
        <f t="shared" si="10"/>
        <v>1</v>
      </c>
      <c r="G84">
        <f t="shared" si="11"/>
        <v>1</v>
      </c>
      <c r="H84">
        <f t="shared" si="12"/>
        <v>1</v>
      </c>
      <c r="I84">
        <f t="shared" si="13"/>
        <v>0</v>
      </c>
    </row>
    <row r="85" spans="1:9" x14ac:dyDescent="0.2">
      <c r="A85" t="s">
        <v>86</v>
      </c>
      <c r="B85">
        <v>809</v>
      </c>
      <c r="C85">
        <f t="shared" si="7"/>
        <v>-1</v>
      </c>
      <c r="D85">
        <f t="shared" si="8"/>
        <v>2</v>
      </c>
      <c r="E85">
        <f t="shared" si="9"/>
        <v>0</v>
      </c>
      <c r="F85">
        <f t="shared" si="10"/>
        <v>-1</v>
      </c>
      <c r="G85">
        <f t="shared" si="11"/>
        <v>1</v>
      </c>
      <c r="H85">
        <f t="shared" si="12"/>
        <v>1</v>
      </c>
      <c r="I85">
        <f t="shared" si="13"/>
        <v>0</v>
      </c>
    </row>
    <row r="86" spans="1:9" x14ac:dyDescent="0.2">
      <c r="A86" t="s">
        <v>87</v>
      </c>
      <c r="B86">
        <v>553</v>
      </c>
      <c r="C86">
        <f t="shared" si="7"/>
        <v>-1</v>
      </c>
      <c r="D86">
        <f t="shared" si="8"/>
        <v>3</v>
      </c>
      <c r="E86">
        <f t="shared" si="9"/>
        <v>1</v>
      </c>
      <c r="F86">
        <f t="shared" si="10"/>
        <v>-1</v>
      </c>
      <c r="G86">
        <f t="shared" si="11"/>
        <v>2</v>
      </c>
      <c r="H86">
        <f t="shared" si="12"/>
        <v>0</v>
      </c>
      <c r="I86">
        <f t="shared" si="13"/>
        <v>1</v>
      </c>
    </row>
    <row r="87" spans="1:9" x14ac:dyDescent="0.2">
      <c r="A87" t="s">
        <v>88</v>
      </c>
      <c r="B87">
        <v>647</v>
      </c>
      <c r="C87">
        <f t="shared" si="7"/>
        <v>1</v>
      </c>
      <c r="D87">
        <f t="shared" si="8"/>
        <v>1</v>
      </c>
      <c r="E87">
        <f t="shared" si="9"/>
        <v>1</v>
      </c>
      <c r="F87">
        <f t="shared" si="10"/>
        <v>-1</v>
      </c>
      <c r="G87">
        <f t="shared" si="11"/>
        <v>3</v>
      </c>
      <c r="H87">
        <f t="shared" si="12"/>
        <v>0</v>
      </c>
      <c r="I87">
        <f t="shared" si="13"/>
        <v>1</v>
      </c>
    </row>
    <row r="88" spans="1:9" x14ac:dyDescent="0.2">
      <c r="A88" t="s">
        <v>89</v>
      </c>
      <c r="B88">
        <v>525</v>
      </c>
      <c r="C88">
        <f t="shared" si="7"/>
        <v>-1</v>
      </c>
      <c r="D88">
        <f t="shared" si="8"/>
        <v>1</v>
      </c>
      <c r="E88">
        <f t="shared" si="9"/>
        <v>1</v>
      </c>
      <c r="F88">
        <f t="shared" si="10"/>
        <v>-1</v>
      </c>
      <c r="G88">
        <f t="shared" si="11"/>
        <v>4</v>
      </c>
      <c r="H88">
        <f t="shared" si="12"/>
        <v>0</v>
      </c>
      <c r="I88">
        <f t="shared" si="13"/>
        <v>1</v>
      </c>
    </row>
    <row r="89" spans="1:9" x14ac:dyDescent="0.2">
      <c r="A89" t="s">
        <v>90</v>
      </c>
      <c r="B89">
        <v>660</v>
      </c>
      <c r="C89">
        <f t="shared" si="7"/>
        <v>1</v>
      </c>
      <c r="D89">
        <f t="shared" si="8"/>
        <v>1</v>
      </c>
      <c r="E89">
        <f t="shared" si="9"/>
        <v>1</v>
      </c>
      <c r="F89">
        <f t="shared" si="10"/>
        <v>-1</v>
      </c>
      <c r="G89">
        <f t="shared" si="11"/>
        <v>5</v>
      </c>
      <c r="H89">
        <f t="shared" si="12"/>
        <v>0</v>
      </c>
      <c r="I89">
        <f t="shared" si="13"/>
        <v>1</v>
      </c>
    </row>
    <row r="90" spans="1:9" x14ac:dyDescent="0.2">
      <c r="A90" t="s">
        <v>91</v>
      </c>
      <c r="B90">
        <v>513</v>
      </c>
      <c r="C90">
        <f t="shared" si="7"/>
        <v>-1</v>
      </c>
      <c r="D90">
        <f t="shared" si="8"/>
        <v>1</v>
      </c>
      <c r="E90">
        <f t="shared" si="9"/>
        <v>0</v>
      </c>
      <c r="F90">
        <f t="shared" si="10"/>
        <v>-1</v>
      </c>
      <c r="G90">
        <f t="shared" si="11"/>
        <v>6</v>
      </c>
      <c r="H90">
        <f t="shared" si="12"/>
        <v>0</v>
      </c>
      <c r="I90">
        <f t="shared" si="13"/>
        <v>0</v>
      </c>
    </row>
    <row r="91" spans="1:9" x14ac:dyDescent="0.2">
      <c r="A91" t="s">
        <v>92</v>
      </c>
      <c r="B91">
        <v>485</v>
      </c>
      <c r="C91">
        <f t="shared" si="7"/>
        <v>-1</v>
      </c>
      <c r="D91">
        <f t="shared" si="8"/>
        <v>2</v>
      </c>
      <c r="E91">
        <f t="shared" si="9"/>
        <v>0</v>
      </c>
      <c r="F91">
        <f t="shared" si="10"/>
        <v>-1</v>
      </c>
      <c r="G91">
        <f t="shared" si="11"/>
        <v>7</v>
      </c>
      <c r="H91">
        <f t="shared" si="12"/>
        <v>0</v>
      </c>
      <c r="I91">
        <f t="shared" si="13"/>
        <v>0</v>
      </c>
    </row>
    <row r="92" spans="1:9" x14ac:dyDescent="0.2">
      <c r="A92" t="s">
        <v>93</v>
      </c>
      <c r="B92">
        <v>389</v>
      </c>
      <c r="C92">
        <f t="shared" si="7"/>
        <v>-1</v>
      </c>
      <c r="D92">
        <f t="shared" si="8"/>
        <v>3</v>
      </c>
      <c r="E92">
        <f t="shared" si="9"/>
        <v>0</v>
      </c>
      <c r="F92">
        <f t="shared" si="10"/>
        <v>-1</v>
      </c>
      <c r="G92">
        <f t="shared" si="11"/>
        <v>8</v>
      </c>
      <c r="H92">
        <f t="shared" si="12"/>
        <v>0</v>
      </c>
      <c r="I92">
        <f t="shared" si="13"/>
        <v>0</v>
      </c>
    </row>
    <row r="93" spans="1:9" x14ac:dyDescent="0.2">
      <c r="A93" t="s">
        <v>94</v>
      </c>
      <c r="B93">
        <v>361</v>
      </c>
      <c r="C93">
        <f t="shared" si="7"/>
        <v>-1</v>
      </c>
      <c r="D93">
        <f t="shared" si="8"/>
        <v>4</v>
      </c>
      <c r="E93">
        <f t="shared" si="9"/>
        <v>0</v>
      </c>
      <c r="F93">
        <f t="shared" si="10"/>
        <v>-1</v>
      </c>
      <c r="G93">
        <f t="shared" si="11"/>
        <v>9</v>
      </c>
      <c r="H93">
        <f t="shared" si="12"/>
        <v>0</v>
      </c>
      <c r="I93">
        <f t="shared" si="13"/>
        <v>0</v>
      </c>
    </row>
    <row r="94" spans="1:9" x14ac:dyDescent="0.2">
      <c r="A94" t="s">
        <v>95</v>
      </c>
      <c r="B94">
        <v>242</v>
      </c>
      <c r="C94">
        <f t="shared" si="7"/>
        <v>-1</v>
      </c>
      <c r="D94">
        <f t="shared" si="8"/>
        <v>5</v>
      </c>
      <c r="E94">
        <f t="shared" si="9"/>
        <v>1</v>
      </c>
      <c r="F94">
        <f t="shared" si="10"/>
        <v>-1</v>
      </c>
      <c r="G94">
        <f t="shared" si="11"/>
        <v>10</v>
      </c>
      <c r="H94">
        <f t="shared" si="12"/>
        <v>0</v>
      </c>
      <c r="I94">
        <f t="shared" si="13"/>
        <v>1</v>
      </c>
    </row>
    <row r="95" spans="1:9" x14ac:dyDescent="0.2">
      <c r="A95" t="s">
        <v>96</v>
      </c>
      <c r="B95">
        <v>272</v>
      </c>
      <c r="C95">
        <f t="shared" si="7"/>
        <v>1</v>
      </c>
      <c r="D95">
        <f t="shared" si="8"/>
        <v>1</v>
      </c>
      <c r="E95">
        <f t="shared" si="9"/>
        <v>0</v>
      </c>
      <c r="F95">
        <f t="shared" si="10"/>
        <v>-1</v>
      </c>
      <c r="G95">
        <f t="shared" si="11"/>
        <v>11</v>
      </c>
      <c r="H95">
        <f t="shared" si="12"/>
        <v>0</v>
      </c>
      <c r="I95">
        <f t="shared" si="13"/>
        <v>0</v>
      </c>
    </row>
    <row r="96" spans="1:9" x14ac:dyDescent="0.2">
      <c r="A96" t="s">
        <v>97</v>
      </c>
      <c r="B96">
        <v>639</v>
      </c>
      <c r="C96">
        <f t="shared" si="7"/>
        <v>1</v>
      </c>
      <c r="D96">
        <f t="shared" si="8"/>
        <v>2</v>
      </c>
      <c r="E96">
        <f t="shared" si="9"/>
        <v>1</v>
      </c>
      <c r="F96">
        <f t="shared" si="10"/>
        <v>-1</v>
      </c>
      <c r="G96">
        <f t="shared" si="11"/>
        <v>12</v>
      </c>
      <c r="H96">
        <f t="shared" si="12"/>
        <v>0</v>
      </c>
      <c r="I96">
        <f t="shared" si="13"/>
        <v>1</v>
      </c>
    </row>
    <row r="97" spans="1:9" x14ac:dyDescent="0.2">
      <c r="A97" t="s">
        <v>98</v>
      </c>
      <c r="B97">
        <v>591</v>
      </c>
      <c r="C97">
        <f t="shared" si="7"/>
        <v>-1</v>
      </c>
      <c r="D97">
        <f t="shared" si="8"/>
        <v>1</v>
      </c>
      <c r="E97">
        <f t="shared" si="9"/>
        <v>0</v>
      </c>
      <c r="F97">
        <f t="shared" si="10"/>
        <v>-1</v>
      </c>
      <c r="G97">
        <f t="shared" si="11"/>
        <v>13</v>
      </c>
      <c r="H97">
        <f t="shared" si="12"/>
        <v>0</v>
      </c>
      <c r="I97">
        <f t="shared" si="13"/>
        <v>0</v>
      </c>
    </row>
    <row r="98" spans="1:9" x14ac:dyDescent="0.2">
      <c r="A98" t="s">
        <v>99</v>
      </c>
      <c r="B98">
        <v>585</v>
      </c>
      <c r="C98">
        <f t="shared" si="7"/>
        <v>-1</v>
      </c>
      <c r="D98">
        <f t="shared" si="8"/>
        <v>2</v>
      </c>
      <c r="E98">
        <f t="shared" si="9"/>
        <v>0</v>
      </c>
      <c r="F98">
        <f t="shared" si="10"/>
        <v>-1</v>
      </c>
      <c r="G98">
        <f t="shared" si="11"/>
        <v>14</v>
      </c>
      <c r="H98">
        <f t="shared" si="12"/>
        <v>0</v>
      </c>
      <c r="I98">
        <f t="shared" si="13"/>
        <v>0</v>
      </c>
    </row>
    <row r="99" spans="1:9" x14ac:dyDescent="0.2">
      <c r="A99" t="s">
        <v>100</v>
      </c>
      <c r="B99">
        <v>485</v>
      </c>
      <c r="C99">
        <f t="shared" si="7"/>
        <v>-1</v>
      </c>
      <c r="D99">
        <f t="shared" si="8"/>
        <v>3</v>
      </c>
      <c r="E99">
        <f t="shared" si="9"/>
        <v>0</v>
      </c>
      <c r="F99">
        <f t="shared" si="10"/>
        <v>-1</v>
      </c>
      <c r="G99">
        <f t="shared" si="11"/>
        <v>15</v>
      </c>
      <c r="H99">
        <f t="shared" si="12"/>
        <v>0</v>
      </c>
      <c r="I99">
        <f t="shared" si="13"/>
        <v>0</v>
      </c>
    </row>
    <row r="100" spans="1:9" x14ac:dyDescent="0.2">
      <c r="A100" t="s">
        <v>101</v>
      </c>
      <c r="B100">
        <v>368</v>
      </c>
      <c r="C100">
        <f t="shared" si="7"/>
        <v>-1</v>
      </c>
      <c r="D100">
        <f t="shared" si="8"/>
        <v>4</v>
      </c>
      <c r="E100">
        <f t="shared" si="9"/>
        <v>0</v>
      </c>
      <c r="F100">
        <f t="shared" si="10"/>
        <v>-1</v>
      </c>
      <c r="G100">
        <f t="shared" si="11"/>
        <v>16</v>
      </c>
      <c r="H100">
        <f t="shared" si="12"/>
        <v>0</v>
      </c>
      <c r="I100">
        <f t="shared" si="13"/>
        <v>0</v>
      </c>
    </row>
    <row r="101" spans="1:9" x14ac:dyDescent="0.2">
      <c r="A101" t="s">
        <v>102</v>
      </c>
      <c r="B101">
        <v>330</v>
      </c>
      <c r="C101">
        <f t="shared" si="7"/>
        <v>-1</v>
      </c>
      <c r="D101">
        <f t="shared" si="8"/>
        <v>5</v>
      </c>
      <c r="E101">
        <f t="shared" si="9"/>
        <v>0</v>
      </c>
      <c r="F101">
        <f t="shared" si="10"/>
        <v>-1</v>
      </c>
      <c r="G101">
        <f t="shared" si="11"/>
        <v>17</v>
      </c>
      <c r="H101">
        <f t="shared" si="12"/>
        <v>0</v>
      </c>
      <c r="I101">
        <f t="shared" si="13"/>
        <v>0</v>
      </c>
    </row>
    <row r="102" spans="1:9" x14ac:dyDescent="0.2">
      <c r="A102" t="s">
        <v>103</v>
      </c>
      <c r="B102">
        <v>202</v>
      </c>
      <c r="C102">
        <f t="shared" si="7"/>
        <v>-1</v>
      </c>
      <c r="D102">
        <f t="shared" si="8"/>
        <v>6</v>
      </c>
      <c r="E102">
        <f t="shared" si="9"/>
        <v>1</v>
      </c>
      <c r="F102">
        <f t="shared" si="10"/>
        <v>-1</v>
      </c>
      <c r="G102">
        <f t="shared" si="11"/>
        <v>18</v>
      </c>
      <c r="H102">
        <f t="shared" si="12"/>
        <v>0</v>
      </c>
      <c r="I102">
        <f t="shared" si="13"/>
        <v>1</v>
      </c>
    </row>
    <row r="103" spans="1:9" x14ac:dyDescent="0.2">
      <c r="A103" t="s">
        <v>104</v>
      </c>
      <c r="B103">
        <v>307</v>
      </c>
      <c r="C103">
        <f t="shared" si="7"/>
        <v>1</v>
      </c>
      <c r="D103">
        <f t="shared" si="8"/>
        <v>1</v>
      </c>
      <c r="E103">
        <f t="shared" si="9"/>
        <v>0</v>
      </c>
      <c r="F103">
        <f t="shared" si="10"/>
        <v>-1</v>
      </c>
      <c r="G103">
        <f t="shared" si="11"/>
        <v>19</v>
      </c>
      <c r="H103">
        <f t="shared" si="12"/>
        <v>0</v>
      </c>
      <c r="I103">
        <f t="shared" si="13"/>
        <v>0</v>
      </c>
    </row>
    <row r="104" spans="1:9" x14ac:dyDescent="0.2">
      <c r="A104" t="s">
        <v>105</v>
      </c>
      <c r="B104">
        <v>356</v>
      </c>
      <c r="C104">
        <f t="shared" si="7"/>
        <v>1</v>
      </c>
      <c r="D104">
        <f t="shared" si="8"/>
        <v>2</v>
      </c>
      <c r="E104">
        <f t="shared" si="9"/>
        <v>1</v>
      </c>
      <c r="F104">
        <f t="shared" si="10"/>
        <v>-1</v>
      </c>
      <c r="G104">
        <f t="shared" si="11"/>
        <v>20</v>
      </c>
      <c r="H104">
        <f t="shared" si="12"/>
        <v>0</v>
      </c>
      <c r="I104">
        <f t="shared" si="13"/>
        <v>1</v>
      </c>
    </row>
    <row r="105" spans="1:9" x14ac:dyDescent="0.2">
      <c r="A105" t="s">
        <v>106</v>
      </c>
      <c r="B105">
        <v>345</v>
      </c>
      <c r="C105">
        <f t="shared" si="7"/>
        <v>-1</v>
      </c>
      <c r="D105">
        <f t="shared" si="8"/>
        <v>1</v>
      </c>
      <c r="E105">
        <f t="shared" si="9"/>
        <v>0</v>
      </c>
      <c r="F105">
        <f t="shared" si="10"/>
        <v>-1</v>
      </c>
      <c r="G105">
        <f t="shared" si="11"/>
        <v>21</v>
      </c>
      <c r="H105">
        <f t="shared" si="12"/>
        <v>0</v>
      </c>
      <c r="I105">
        <f t="shared" si="13"/>
        <v>0</v>
      </c>
    </row>
    <row r="106" spans="1:9" x14ac:dyDescent="0.2">
      <c r="A106" t="s">
        <v>107</v>
      </c>
      <c r="B106">
        <v>291</v>
      </c>
      <c r="C106">
        <f t="shared" si="7"/>
        <v>-1</v>
      </c>
      <c r="D106">
        <f t="shared" si="8"/>
        <v>2</v>
      </c>
      <c r="E106">
        <f t="shared" si="9"/>
        <v>0</v>
      </c>
      <c r="F106">
        <f t="shared" si="10"/>
        <v>-1</v>
      </c>
      <c r="G106">
        <f t="shared" si="11"/>
        <v>22</v>
      </c>
      <c r="H106">
        <f t="shared" si="12"/>
        <v>0</v>
      </c>
      <c r="I106">
        <f t="shared" si="13"/>
        <v>0</v>
      </c>
    </row>
    <row r="107" spans="1:9" x14ac:dyDescent="0.2">
      <c r="A107" t="s">
        <v>108</v>
      </c>
      <c r="B107">
        <v>279</v>
      </c>
      <c r="C107">
        <f t="shared" si="7"/>
        <v>-1</v>
      </c>
      <c r="D107">
        <f t="shared" si="8"/>
        <v>3</v>
      </c>
      <c r="E107">
        <f t="shared" si="9"/>
        <v>0</v>
      </c>
      <c r="F107">
        <f t="shared" si="10"/>
        <v>-1</v>
      </c>
      <c r="G107">
        <f t="shared" si="11"/>
        <v>23</v>
      </c>
      <c r="H107">
        <f t="shared" si="12"/>
        <v>0</v>
      </c>
      <c r="I107">
        <f t="shared" si="13"/>
        <v>0</v>
      </c>
    </row>
    <row r="108" spans="1:9" x14ac:dyDescent="0.2">
      <c r="A108" t="s">
        <v>109</v>
      </c>
      <c r="B108">
        <v>232</v>
      </c>
      <c r="C108">
        <f t="shared" si="7"/>
        <v>-1</v>
      </c>
      <c r="D108">
        <f t="shared" si="8"/>
        <v>4</v>
      </c>
      <c r="E108">
        <f t="shared" si="9"/>
        <v>0</v>
      </c>
      <c r="F108">
        <f t="shared" si="10"/>
        <v>-1</v>
      </c>
      <c r="G108">
        <f t="shared" si="11"/>
        <v>24</v>
      </c>
      <c r="H108">
        <f t="shared" si="12"/>
        <v>0</v>
      </c>
      <c r="I108">
        <f t="shared" si="13"/>
        <v>0</v>
      </c>
    </row>
    <row r="109" spans="1:9" x14ac:dyDescent="0.2">
      <c r="A109" t="s">
        <v>110</v>
      </c>
      <c r="B109">
        <v>192</v>
      </c>
      <c r="C109">
        <f t="shared" si="7"/>
        <v>-1</v>
      </c>
      <c r="D109">
        <f t="shared" si="8"/>
        <v>5</v>
      </c>
      <c r="E109">
        <f t="shared" si="9"/>
        <v>1</v>
      </c>
      <c r="F109">
        <f t="shared" si="10"/>
        <v>-1</v>
      </c>
      <c r="G109">
        <f t="shared" si="11"/>
        <v>25</v>
      </c>
      <c r="H109">
        <f t="shared" si="12"/>
        <v>0</v>
      </c>
      <c r="I109">
        <f t="shared" si="13"/>
        <v>1</v>
      </c>
    </row>
    <row r="110" spans="1:9" x14ac:dyDescent="0.2">
      <c r="A110" t="s">
        <v>111</v>
      </c>
      <c r="B110">
        <v>252</v>
      </c>
      <c r="C110">
        <f t="shared" si="7"/>
        <v>1</v>
      </c>
      <c r="D110">
        <f t="shared" si="8"/>
        <v>1</v>
      </c>
      <c r="E110">
        <f t="shared" si="9"/>
        <v>0</v>
      </c>
      <c r="F110">
        <f t="shared" si="10"/>
        <v>-1</v>
      </c>
      <c r="G110">
        <f t="shared" si="11"/>
        <v>26</v>
      </c>
      <c r="H110">
        <f t="shared" si="12"/>
        <v>0</v>
      </c>
      <c r="I110">
        <f t="shared" si="13"/>
        <v>0</v>
      </c>
    </row>
    <row r="111" spans="1:9" x14ac:dyDescent="0.2">
      <c r="A111" t="s">
        <v>112</v>
      </c>
      <c r="B111">
        <v>276</v>
      </c>
      <c r="C111">
        <f t="shared" si="7"/>
        <v>1</v>
      </c>
      <c r="D111">
        <f t="shared" si="8"/>
        <v>2</v>
      </c>
      <c r="E111">
        <f t="shared" si="9"/>
        <v>0</v>
      </c>
      <c r="F111">
        <f t="shared" si="10"/>
        <v>-1</v>
      </c>
      <c r="G111">
        <f t="shared" si="11"/>
        <v>27</v>
      </c>
      <c r="H111">
        <f t="shared" si="12"/>
        <v>0</v>
      </c>
      <c r="I111">
        <f t="shared" si="13"/>
        <v>0</v>
      </c>
    </row>
    <row r="112" spans="1:9" x14ac:dyDescent="0.2">
      <c r="A112" t="s">
        <v>113</v>
      </c>
      <c r="B112">
        <v>299</v>
      </c>
      <c r="C112">
        <f t="shared" si="7"/>
        <v>1</v>
      </c>
      <c r="D112">
        <f t="shared" si="8"/>
        <v>3</v>
      </c>
      <c r="E112">
        <f t="shared" si="9"/>
        <v>1</v>
      </c>
      <c r="F112">
        <f t="shared" si="10"/>
        <v>-1</v>
      </c>
      <c r="G112">
        <f t="shared" si="11"/>
        <v>28</v>
      </c>
      <c r="H112">
        <f t="shared" si="12"/>
        <v>0</v>
      </c>
      <c r="I112">
        <f t="shared" si="13"/>
        <v>1</v>
      </c>
    </row>
    <row r="113" spans="1:9" x14ac:dyDescent="0.2">
      <c r="A113" t="s">
        <v>114</v>
      </c>
      <c r="B113">
        <v>282</v>
      </c>
      <c r="C113">
        <f t="shared" si="7"/>
        <v>-1</v>
      </c>
      <c r="D113">
        <f t="shared" si="8"/>
        <v>1</v>
      </c>
      <c r="E113">
        <f t="shared" si="9"/>
        <v>0</v>
      </c>
      <c r="F113">
        <f t="shared" si="10"/>
        <v>-1</v>
      </c>
      <c r="G113">
        <f t="shared" si="11"/>
        <v>29</v>
      </c>
      <c r="H113">
        <f t="shared" si="12"/>
        <v>0</v>
      </c>
      <c r="I113">
        <f t="shared" si="13"/>
        <v>0</v>
      </c>
    </row>
    <row r="114" spans="1:9" x14ac:dyDescent="0.2">
      <c r="A114" t="s">
        <v>115</v>
      </c>
      <c r="B114">
        <v>250</v>
      </c>
      <c r="C114">
        <f t="shared" si="7"/>
        <v>-1</v>
      </c>
      <c r="D114">
        <f t="shared" si="8"/>
        <v>2</v>
      </c>
      <c r="E114">
        <f t="shared" si="9"/>
        <v>0</v>
      </c>
      <c r="F114">
        <f t="shared" si="10"/>
        <v>-1</v>
      </c>
      <c r="G114">
        <f t="shared" si="11"/>
        <v>30</v>
      </c>
      <c r="H114">
        <f t="shared" si="12"/>
        <v>0</v>
      </c>
      <c r="I114">
        <f t="shared" si="13"/>
        <v>0</v>
      </c>
    </row>
    <row r="115" spans="1:9" x14ac:dyDescent="0.2">
      <c r="A115" t="s">
        <v>116</v>
      </c>
      <c r="B115">
        <v>113</v>
      </c>
      <c r="C115">
        <f t="shared" si="7"/>
        <v>-1</v>
      </c>
      <c r="D115">
        <f t="shared" si="8"/>
        <v>3</v>
      </c>
      <c r="E115">
        <f t="shared" si="9"/>
        <v>1</v>
      </c>
      <c r="F115">
        <f t="shared" si="10"/>
        <v>-1</v>
      </c>
      <c r="G115">
        <f t="shared" si="11"/>
        <v>31</v>
      </c>
      <c r="H115">
        <f t="shared" si="12"/>
        <v>0</v>
      </c>
      <c r="I115">
        <f t="shared" si="13"/>
        <v>1</v>
      </c>
    </row>
    <row r="116" spans="1:9" x14ac:dyDescent="0.2">
      <c r="A116" t="s">
        <v>117</v>
      </c>
      <c r="B116">
        <v>137</v>
      </c>
      <c r="C116">
        <f t="shared" si="7"/>
        <v>1</v>
      </c>
      <c r="D116">
        <f t="shared" si="8"/>
        <v>1</v>
      </c>
      <c r="E116">
        <f t="shared" si="9"/>
        <v>0</v>
      </c>
      <c r="F116">
        <f t="shared" si="10"/>
        <v>-1</v>
      </c>
      <c r="G116">
        <f t="shared" si="11"/>
        <v>32</v>
      </c>
      <c r="H116">
        <f t="shared" si="12"/>
        <v>0</v>
      </c>
      <c r="I116">
        <f t="shared" si="13"/>
        <v>0</v>
      </c>
    </row>
    <row r="117" spans="1:9" x14ac:dyDescent="0.2">
      <c r="A117" t="s">
        <v>118</v>
      </c>
      <c r="B117">
        <v>257</v>
      </c>
      <c r="C117">
        <f t="shared" si="7"/>
        <v>1</v>
      </c>
      <c r="D117">
        <f t="shared" si="8"/>
        <v>2</v>
      </c>
      <c r="E117">
        <f t="shared" si="9"/>
        <v>1</v>
      </c>
      <c r="F117">
        <f t="shared" si="10"/>
        <v>-1</v>
      </c>
      <c r="G117">
        <f t="shared" si="11"/>
        <v>33</v>
      </c>
      <c r="H117">
        <f t="shared" si="12"/>
        <v>0</v>
      </c>
      <c r="I117">
        <f t="shared" si="13"/>
        <v>1</v>
      </c>
    </row>
    <row r="118" spans="1:9" x14ac:dyDescent="0.2">
      <c r="A118" t="s">
        <v>119</v>
      </c>
      <c r="B118">
        <v>212</v>
      </c>
      <c r="C118">
        <f t="shared" si="7"/>
        <v>-1</v>
      </c>
      <c r="D118">
        <f t="shared" si="8"/>
        <v>1</v>
      </c>
      <c r="E118">
        <f t="shared" si="9"/>
        <v>0</v>
      </c>
      <c r="F118">
        <f t="shared" si="10"/>
        <v>-1</v>
      </c>
      <c r="G118">
        <f t="shared" si="11"/>
        <v>34</v>
      </c>
      <c r="H118">
        <f t="shared" si="12"/>
        <v>0</v>
      </c>
      <c r="I118">
        <f t="shared" si="13"/>
        <v>0</v>
      </c>
    </row>
    <row r="119" spans="1:9" x14ac:dyDescent="0.2">
      <c r="A119" t="s">
        <v>120</v>
      </c>
      <c r="B119">
        <v>125</v>
      </c>
      <c r="C119">
        <f t="shared" si="7"/>
        <v>-1</v>
      </c>
      <c r="D119">
        <f t="shared" si="8"/>
        <v>2</v>
      </c>
      <c r="E119">
        <f t="shared" si="9"/>
        <v>1</v>
      </c>
      <c r="F119">
        <f t="shared" si="10"/>
        <v>-1</v>
      </c>
      <c r="G119">
        <f t="shared" si="11"/>
        <v>35</v>
      </c>
      <c r="H119">
        <f t="shared" si="12"/>
        <v>0</v>
      </c>
      <c r="I119">
        <f t="shared" si="13"/>
        <v>1</v>
      </c>
    </row>
    <row r="120" spans="1:9" x14ac:dyDescent="0.2">
      <c r="A120" t="s">
        <v>121</v>
      </c>
      <c r="B120">
        <v>195</v>
      </c>
      <c r="C120">
        <f t="shared" si="7"/>
        <v>1</v>
      </c>
      <c r="D120">
        <f t="shared" si="8"/>
        <v>1</v>
      </c>
      <c r="E120">
        <f t="shared" si="9"/>
        <v>1</v>
      </c>
      <c r="F120">
        <f t="shared" si="10"/>
        <v>-1</v>
      </c>
      <c r="G120">
        <f t="shared" si="11"/>
        <v>36</v>
      </c>
      <c r="H120">
        <f t="shared" si="12"/>
        <v>0</v>
      </c>
      <c r="I120">
        <f t="shared" si="13"/>
        <v>1</v>
      </c>
    </row>
    <row r="121" spans="1:9" x14ac:dyDescent="0.2">
      <c r="A121" t="s">
        <v>122</v>
      </c>
      <c r="B121">
        <v>136</v>
      </c>
      <c r="C121">
        <f t="shared" si="7"/>
        <v>-1</v>
      </c>
      <c r="D121">
        <f t="shared" si="8"/>
        <v>1</v>
      </c>
      <c r="E121">
        <f t="shared" si="9"/>
        <v>0</v>
      </c>
      <c r="F121">
        <f t="shared" si="10"/>
        <v>-1</v>
      </c>
      <c r="G121">
        <f t="shared" si="11"/>
        <v>37</v>
      </c>
      <c r="H121">
        <f t="shared" si="12"/>
        <v>0</v>
      </c>
      <c r="I121">
        <f t="shared" si="13"/>
        <v>0</v>
      </c>
    </row>
    <row r="122" spans="1:9" x14ac:dyDescent="0.2">
      <c r="A122" t="s">
        <v>123</v>
      </c>
      <c r="B122">
        <v>98</v>
      </c>
      <c r="C122">
        <f t="shared" si="7"/>
        <v>-1</v>
      </c>
      <c r="D122">
        <f t="shared" si="8"/>
        <v>2</v>
      </c>
      <c r="E122">
        <f t="shared" si="9"/>
        <v>0</v>
      </c>
      <c r="F122">
        <f t="shared" si="10"/>
        <v>-1</v>
      </c>
      <c r="G122">
        <f t="shared" si="11"/>
        <v>38</v>
      </c>
      <c r="H122">
        <f t="shared" si="12"/>
        <v>0</v>
      </c>
      <c r="I122">
        <f t="shared" si="13"/>
        <v>0</v>
      </c>
    </row>
    <row r="123" spans="1:9" x14ac:dyDescent="0.2">
      <c r="A123" t="s">
        <v>124</v>
      </c>
      <c r="B123">
        <v>70</v>
      </c>
      <c r="C123">
        <f t="shared" si="7"/>
        <v>-1</v>
      </c>
      <c r="D123">
        <f t="shared" si="8"/>
        <v>3</v>
      </c>
      <c r="E123">
        <f t="shared" si="9"/>
        <v>1</v>
      </c>
      <c r="F123">
        <f t="shared" si="10"/>
        <v>-1</v>
      </c>
      <c r="G123">
        <f t="shared" si="11"/>
        <v>39</v>
      </c>
      <c r="H123">
        <f t="shared" si="12"/>
        <v>0</v>
      </c>
      <c r="I123">
        <f t="shared" si="13"/>
        <v>1</v>
      </c>
    </row>
    <row r="124" spans="1:9" x14ac:dyDescent="0.2">
      <c r="A124" t="s">
        <v>125</v>
      </c>
      <c r="B124">
        <v>82</v>
      </c>
      <c r="C124">
        <f t="shared" si="7"/>
        <v>1</v>
      </c>
      <c r="D124">
        <f t="shared" si="8"/>
        <v>1</v>
      </c>
      <c r="E124">
        <f t="shared" si="9"/>
        <v>0</v>
      </c>
      <c r="F124">
        <f t="shared" si="10"/>
        <v>-1</v>
      </c>
      <c r="G124">
        <f t="shared" si="11"/>
        <v>40</v>
      </c>
      <c r="H124">
        <f t="shared" si="12"/>
        <v>0</v>
      </c>
      <c r="I124">
        <f t="shared" si="13"/>
        <v>0</v>
      </c>
    </row>
    <row r="125" spans="1:9" x14ac:dyDescent="0.2">
      <c r="A125" t="s">
        <v>126</v>
      </c>
      <c r="B125">
        <v>140</v>
      </c>
      <c r="C125">
        <f t="shared" si="7"/>
        <v>1</v>
      </c>
      <c r="D125">
        <f t="shared" si="8"/>
        <v>2</v>
      </c>
      <c r="E125">
        <f t="shared" si="9"/>
        <v>0</v>
      </c>
      <c r="F125">
        <f t="shared" si="10"/>
        <v>-1</v>
      </c>
      <c r="G125">
        <f t="shared" si="11"/>
        <v>41</v>
      </c>
      <c r="H125">
        <f t="shared" si="12"/>
        <v>0</v>
      </c>
      <c r="I125">
        <f t="shared" si="13"/>
        <v>0</v>
      </c>
    </row>
    <row r="126" spans="1:9" x14ac:dyDescent="0.2">
      <c r="A126" t="s">
        <v>127</v>
      </c>
      <c r="B126">
        <v>165</v>
      </c>
      <c r="C126">
        <f t="shared" si="7"/>
        <v>1</v>
      </c>
      <c r="D126">
        <f t="shared" si="8"/>
        <v>3</v>
      </c>
      <c r="E126">
        <f t="shared" si="9"/>
        <v>1</v>
      </c>
      <c r="F126">
        <f t="shared" si="10"/>
        <v>-1</v>
      </c>
      <c r="G126">
        <f t="shared" si="11"/>
        <v>42</v>
      </c>
      <c r="H126">
        <f t="shared" si="12"/>
        <v>0</v>
      </c>
      <c r="I126">
        <f t="shared" si="13"/>
        <v>1</v>
      </c>
    </row>
    <row r="127" spans="1:9" x14ac:dyDescent="0.2">
      <c r="A127" t="s">
        <v>128</v>
      </c>
      <c r="B127">
        <v>154</v>
      </c>
      <c r="C127">
        <f t="shared" si="7"/>
        <v>-1</v>
      </c>
      <c r="D127">
        <f t="shared" si="8"/>
        <v>1</v>
      </c>
      <c r="E127">
        <f t="shared" si="9"/>
        <v>0</v>
      </c>
      <c r="F127">
        <f t="shared" si="10"/>
        <v>-1</v>
      </c>
      <c r="G127">
        <f t="shared" si="11"/>
        <v>43</v>
      </c>
      <c r="H127">
        <f t="shared" si="12"/>
        <v>0</v>
      </c>
      <c r="I127">
        <f t="shared" si="13"/>
        <v>0</v>
      </c>
    </row>
    <row r="128" spans="1:9" x14ac:dyDescent="0.2">
      <c r="A128" t="s">
        <v>129</v>
      </c>
      <c r="B128">
        <v>122</v>
      </c>
      <c r="C128">
        <f t="shared" si="7"/>
        <v>-1</v>
      </c>
      <c r="D128">
        <f t="shared" si="8"/>
        <v>2</v>
      </c>
      <c r="E128">
        <f t="shared" si="9"/>
        <v>0</v>
      </c>
      <c r="F128">
        <f t="shared" si="10"/>
        <v>-1</v>
      </c>
      <c r="G128">
        <f t="shared" si="11"/>
        <v>44</v>
      </c>
      <c r="H128">
        <f t="shared" si="12"/>
        <v>0</v>
      </c>
      <c r="I128">
        <f t="shared" si="13"/>
        <v>0</v>
      </c>
    </row>
    <row r="129" spans="1:9" x14ac:dyDescent="0.2">
      <c r="A129" t="s">
        <v>130</v>
      </c>
      <c r="B129">
        <v>89</v>
      </c>
      <c r="C129">
        <f t="shared" si="7"/>
        <v>-1</v>
      </c>
      <c r="D129">
        <f t="shared" si="8"/>
        <v>3</v>
      </c>
      <c r="E129">
        <f t="shared" si="9"/>
        <v>1</v>
      </c>
      <c r="F129">
        <f t="shared" si="10"/>
        <v>-1</v>
      </c>
      <c r="G129">
        <f t="shared" si="11"/>
        <v>45</v>
      </c>
      <c r="H129">
        <f t="shared" si="12"/>
        <v>0</v>
      </c>
      <c r="I129">
        <f t="shared" si="13"/>
        <v>1</v>
      </c>
    </row>
    <row r="130" spans="1:9" x14ac:dyDescent="0.2">
      <c r="A130" t="s">
        <v>131</v>
      </c>
      <c r="B130">
        <v>132</v>
      </c>
      <c r="C130">
        <f t="shared" si="7"/>
        <v>1</v>
      </c>
      <c r="D130">
        <f t="shared" si="8"/>
        <v>1</v>
      </c>
      <c r="E130">
        <f t="shared" si="9"/>
        <v>0</v>
      </c>
      <c r="F130">
        <f t="shared" si="10"/>
        <v>-1</v>
      </c>
      <c r="G130">
        <f t="shared" si="11"/>
        <v>46</v>
      </c>
      <c r="H130">
        <f t="shared" si="12"/>
        <v>0</v>
      </c>
      <c r="I130">
        <f t="shared" si="13"/>
        <v>0</v>
      </c>
    </row>
    <row r="131" spans="1:9" x14ac:dyDescent="0.2">
      <c r="A131" t="s">
        <v>132</v>
      </c>
      <c r="B131">
        <v>142</v>
      </c>
      <c r="C131">
        <f t="shared" si="7"/>
        <v>1</v>
      </c>
      <c r="D131">
        <f t="shared" si="8"/>
        <v>2</v>
      </c>
      <c r="E131">
        <f t="shared" si="9"/>
        <v>1</v>
      </c>
      <c r="F131">
        <f t="shared" si="10"/>
        <v>-1</v>
      </c>
      <c r="G131">
        <f t="shared" si="11"/>
        <v>47</v>
      </c>
      <c r="H131">
        <f t="shared" si="12"/>
        <v>0</v>
      </c>
      <c r="I131">
        <f t="shared" si="13"/>
        <v>1</v>
      </c>
    </row>
    <row r="132" spans="1:9" x14ac:dyDescent="0.2">
      <c r="A132" t="s">
        <v>133</v>
      </c>
      <c r="B132">
        <v>108</v>
      </c>
      <c r="C132">
        <f t="shared" si="7"/>
        <v>-1</v>
      </c>
      <c r="D132">
        <f t="shared" si="8"/>
        <v>1</v>
      </c>
      <c r="E132">
        <f t="shared" si="9"/>
        <v>0</v>
      </c>
      <c r="F132">
        <f t="shared" si="10"/>
        <v>-1</v>
      </c>
      <c r="G132">
        <f t="shared" si="11"/>
        <v>48</v>
      </c>
      <c r="H132">
        <f t="shared" si="12"/>
        <v>0</v>
      </c>
      <c r="I132">
        <f t="shared" si="13"/>
        <v>0</v>
      </c>
    </row>
    <row r="133" spans="1:9" x14ac:dyDescent="0.2">
      <c r="A133" t="s">
        <v>134</v>
      </c>
      <c r="B133">
        <v>99</v>
      </c>
      <c r="C133">
        <f t="shared" ref="C133:C196" si="14">IF(B133&gt;B132,1,-1)</f>
        <v>-1</v>
      </c>
      <c r="D133">
        <f t="shared" ref="D133:D196" si="15">IF(C133=C132,D132+1,1)</f>
        <v>2</v>
      </c>
      <c r="E133">
        <f t="shared" ref="E133:E196" si="16">IF(D134&lt;=D133,1,0)</f>
        <v>1</v>
      </c>
      <c r="F133">
        <f t="shared" ref="F133:F196" si="17">IF(B132&gt;$M$1,1,IF(B132=$M$1,0,-1))</f>
        <v>-1</v>
      </c>
      <c r="G133">
        <f t="shared" ref="G133:G196" si="18">IF(F133=F132,G132+1,1)</f>
        <v>49</v>
      </c>
      <c r="H133">
        <f t="shared" ref="H133:H196" si="19">IF(G133&lt;=G132,1,0)</f>
        <v>0</v>
      </c>
      <c r="I133">
        <f t="shared" ref="I133:I196" si="20">IF(OR(AND(B133&gt;B132,B133&gt;B134),AND(B132&gt;B133,B134&gt;B133)),1,0)</f>
        <v>1</v>
      </c>
    </row>
    <row r="134" spans="1:9" x14ac:dyDescent="0.2">
      <c r="A134" t="s">
        <v>135</v>
      </c>
      <c r="B134">
        <v>111</v>
      </c>
      <c r="C134">
        <f t="shared" si="14"/>
        <v>1</v>
      </c>
      <c r="D134">
        <f t="shared" si="15"/>
        <v>1</v>
      </c>
      <c r="E134">
        <f t="shared" si="16"/>
        <v>1</v>
      </c>
      <c r="F134">
        <f t="shared" si="17"/>
        <v>-1</v>
      </c>
      <c r="G134">
        <f t="shared" si="18"/>
        <v>50</v>
      </c>
      <c r="H134">
        <f t="shared" si="19"/>
        <v>0</v>
      </c>
      <c r="I134">
        <f t="shared" si="20"/>
        <v>1</v>
      </c>
    </row>
    <row r="135" spans="1:9" x14ac:dyDescent="0.2">
      <c r="A135" t="s">
        <v>136</v>
      </c>
      <c r="B135">
        <v>71</v>
      </c>
      <c r="C135">
        <f t="shared" si="14"/>
        <v>-1</v>
      </c>
      <c r="D135">
        <f t="shared" si="15"/>
        <v>1</v>
      </c>
      <c r="E135">
        <f t="shared" si="16"/>
        <v>0</v>
      </c>
      <c r="F135">
        <f t="shared" si="17"/>
        <v>-1</v>
      </c>
      <c r="G135">
        <f t="shared" si="18"/>
        <v>51</v>
      </c>
      <c r="H135">
        <f t="shared" si="19"/>
        <v>0</v>
      </c>
      <c r="I135">
        <f t="shared" si="20"/>
        <v>0</v>
      </c>
    </row>
    <row r="136" spans="1:9" x14ac:dyDescent="0.2">
      <c r="A136" t="s">
        <v>137</v>
      </c>
      <c r="B136">
        <v>55</v>
      </c>
      <c r="C136">
        <f t="shared" si="14"/>
        <v>-1</v>
      </c>
      <c r="D136">
        <f t="shared" si="15"/>
        <v>2</v>
      </c>
      <c r="E136">
        <f t="shared" si="16"/>
        <v>1</v>
      </c>
      <c r="F136">
        <f t="shared" si="17"/>
        <v>-1</v>
      </c>
      <c r="G136">
        <f t="shared" si="18"/>
        <v>52</v>
      </c>
      <c r="H136">
        <f t="shared" si="19"/>
        <v>0</v>
      </c>
      <c r="I136">
        <f t="shared" si="20"/>
        <v>1</v>
      </c>
    </row>
    <row r="137" spans="1:9" x14ac:dyDescent="0.2">
      <c r="A137" t="s">
        <v>138</v>
      </c>
      <c r="B137">
        <v>89</v>
      </c>
      <c r="C137">
        <f t="shared" si="14"/>
        <v>1</v>
      </c>
      <c r="D137">
        <f t="shared" si="15"/>
        <v>1</v>
      </c>
      <c r="E137">
        <f t="shared" si="16"/>
        <v>0</v>
      </c>
      <c r="F137">
        <f t="shared" si="17"/>
        <v>-1</v>
      </c>
      <c r="G137">
        <f t="shared" si="18"/>
        <v>53</v>
      </c>
      <c r="H137">
        <f t="shared" si="19"/>
        <v>0</v>
      </c>
      <c r="I137">
        <f t="shared" si="20"/>
        <v>0</v>
      </c>
    </row>
    <row r="138" spans="1:9" x14ac:dyDescent="0.2">
      <c r="A138" t="s">
        <v>139</v>
      </c>
      <c r="B138">
        <v>104</v>
      </c>
      <c r="C138">
        <f t="shared" si="14"/>
        <v>1</v>
      </c>
      <c r="D138">
        <f t="shared" si="15"/>
        <v>2</v>
      </c>
      <c r="E138">
        <f t="shared" si="16"/>
        <v>0</v>
      </c>
      <c r="F138">
        <f t="shared" si="17"/>
        <v>-1</v>
      </c>
      <c r="G138">
        <f t="shared" si="18"/>
        <v>54</v>
      </c>
      <c r="H138">
        <f t="shared" si="19"/>
        <v>0</v>
      </c>
      <c r="I138">
        <f t="shared" si="20"/>
        <v>0</v>
      </c>
    </row>
    <row r="139" spans="1:9" x14ac:dyDescent="0.2">
      <c r="A139" t="s">
        <v>140</v>
      </c>
      <c r="B139">
        <v>128</v>
      </c>
      <c r="C139">
        <f t="shared" si="14"/>
        <v>1</v>
      </c>
      <c r="D139">
        <f t="shared" si="15"/>
        <v>3</v>
      </c>
      <c r="E139">
        <f t="shared" si="16"/>
        <v>1</v>
      </c>
      <c r="F139">
        <f t="shared" si="17"/>
        <v>-1</v>
      </c>
      <c r="G139">
        <f t="shared" si="18"/>
        <v>55</v>
      </c>
      <c r="H139">
        <f t="shared" si="19"/>
        <v>0</v>
      </c>
      <c r="I139">
        <f t="shared" si="20"/>
        <v>1</v>
      </c>
    </row>
    <row r="140" spans="1:9" x14ac:dyDescent="0.2">
      <c r="A140" t="s">
        <v>141</v>
      </c>
      <c r="B140">
        <v>74</v>
      </c>
      <c r="C140">
        <f t="shared" si="14"/>
        <v>-1</v>
      </c>
      <c r="D140">
        <f t="shared" si="15"/>
        <v>1</v>
      </c>
      <c r="E140">
        <f t="shared" si="16"/>
        <v>0</v>
      </c>
      <c r="F140">
        <f t="shared" si="17"/>
        <v>-1</v>
      </c>
      <c r="G140">
        <f t="shared" si="18"/>
        <v>56</v>
      </c>
      <c r="H140">
        <f t="shared" si="19"/>
        <v>0</v>
      </c>
      <c r="I140">
        <f t="shared" si="20"/>
        <v>0</v>
      </c>
    </row>
    <row r="141" spans="1:9" x14ac:dyDescent="0.2">
      <c r="A141" t="s">
        <v>142</v>
      </c>
      <c r="B141">
        <v>0</v>
      </c>
      <c r="C141">
        <f t="shared" si="14"/>
        <v>-1</v>
      </c>
      <c r="D141">
        <f t="shared" si="15"/>
        <v>2</v>
      </c>
      <c r="E141">
        <f t="shared" si="16"/>
        <v>0</v>
      </c>
      <c r="F141">
        <f t="shared" si="17"/>
        <v>-1</v>
      </c>
      <c r="G141">
        <f t="shared" si="18"/>
        <v>57</v>
      </c>
      <c r="H141">
        <f t="shared" si="19"/>
        <v>0</v>
      </c>
      <c r="I141">
        <f t="shared" si="20"/>
        <v>0</v>
      </c>
    </row>
    <row r="142" spans="1:9" x14ac:dyDescent="0.2">
      <c r="A142" t="s">
        <v>143</v>
      </c>
      <c r="B142">
        <v>0</v>
      </c>
      <c r="C142">
        <f t="shared" si="14"/>
        <v>-1</v>
      </c>
      <c r="D142">
        <f t="shared" si="15"/>
        <v>3</v>
      </c>
      <c r="E142">
        <f t="shared" si="16"/>
        <v>1</v>
      </c>
      <c r="F142">
        <f t="shared" si="17"/>
        <v>-1</v>
      </c>
      <c r="G142">
        <f t="shared" si="18"/>
        <v>58</v>
      </c>
      <c r="H142">
        <f t="shared" si="19"/>
        <v>0</v>
      </c>
      <c r="I142">
        <f t="shared" si="20"/>
        <v>0</v>
      </c>
    </row>
    <row r="143" spans="1:9" x14ac:dyDescent="0.2">
      <c r="A143" t="s">
        <v>144</v>
      </c>
      <c r="B143">
        <v>260</v>
      </c>
      <c r="C143">
        <f t="shared" si="14"/>
        <v>1</v>
      </c>
      <c r="D143">
        <f t="shared" si="15"/>
        <v>1</v>
      </c>
      <c r="E143">
        <f t="shared" si="16"/>
        <v>1</v>
      </c>
      <c r="F143">
        <f t="shared" si="17"/>
        <v>-1</v>
      </c>
      <c r="G143">
        <f t="shared" si="18"/>
        <v>59</v>
      </c>
      <c r="H143">
        <f t="shared" si="19"/>
        <v>0</v>
      </c>
      <c r="I143">
        <f t="shared" si="20"/>
        <v>1</v>
      </c>
    </row>
    <row r="144" spans="1:9" x14ac:dyDescent="0.2">
      <c r="A144" t="s">
        <v>145</v>
      </c>
      <c r="B144">
        <v>88</v>
      </c>
      <c r="C144">
        <f t="shared" si="14"/>
        <v>-1</v>
      </c>
      <c r="D144">
        <f t="shared" si="15"/>
        <v>1</v>
      </c>
      <c r="E144">
        <f t="shared" si="16"/>
        <v>1</v>
      </c>
      <c r="F144">
        <f t="shared" si="17"/>
        <v>-1</v>
      </c>
      <c r="G144">
        <f t="shared" si="18"/>
        <v>60</v>
      </c>
      <c r="H144">
        <f t="shared" si="19"/>
        <v>0</v>
      </c>
      <c r="I144">
        <f t="shared" si="20"/>
        <v>1</v>
      </c>
    </row>
    <row r="145" spans="1:9" x14ac:dyDescent="0.2">
      <c r="A145" t="s">
        <v>146</v>
      </c>
      <c r="B145">
        <v>109</v>
      </c>
      <c r="C145">
        <f t="shared" si="14"/>
        <v>1</v>
      </c>
      <c r="D145">
        <f t="shared" si="15"/>
        <v>1</v>
      </c>
      <c r="E145">
        <f t="shared" si="16"/>
        <v>1</v>
      </c>
      <c r="F145">
        <f t="shared" si="17"/>
        <v>-1</v>
      </c>
      <c r="G145">
        <f t="shared" si="18"/>
        <v>61</v>
      </c>
      <c r="H145">
        <f t="shared" si="19"/>
        <v>0</v>
      </c>
      <c r="I145">
        <f t="shared" si="20"/>
        <v>1</v>
      </c>
    </row>
    <row r="146" spans="1:9" x14ac:dyDescent="0.2">
      <c r="A146" t="s">
        <v>147</v>
      </c>
      <c r="B146">
        <v>99</v>
      </c>
      <c r="C146">
        <f t="shared" si="14"/>
        <v>-1</v>
      </c>
      <c r="D146">
        <f t="shared" si="15"/>
        <v>1</v>
      </c>
      <c r="E146">
        <f t="shared" si="16"/>
        <v>1</v>
      </c>
      <c r="F146">
        <f t="shared" si="17"/>
        <v>-1</v>
      </c>
      <c r="G146">
        <f t="shared" si="18"/>
        <v>62</v>
      </c>
      <c r="H146">
        <f t="shared" si="19"/>
        <v>0</v>
      </c>
      <c r="I146">
        <f t="shared" si="20"/>
        <v>1</v>
      </c>
    </row>
    <row r="147" spans="1:9" x14ac:dyDescent="0.2">
      <c r="A147" t="s">
        <v>148</v>
      </c>
      <c r="B147">
        <v>103</v>
      </c>
      <c r="C147">
        <f t="shared" si="14"/>
        <v>1</v>
      </c>
      <c r="D147">
        <f t="shared" si="15"/>
        <v>1</v>
      </c>
      <c r="E147">
        <f t="shared" si="16"/>
        <v>1</v>
      </c>
      <c r="F147">
        <f t="shared" si="17"/>
        <v>-1</v>
      </c>
      <c r="G147">
        <f t="shared" si="18"/>
        <v>63</v>
      </c>
      <c r="H147">
        <f t="shared" si="19"/>
        <v>0</v>
      </c>
      <c r="I147">
        <f t="shared" si="20"/>
        <v>1</v>
      </c>
    </row>
    <row r="148" spans="1:9" x14ac:dyDescent="0.2">
      <c r="A148" t="s">
        <v>149</v>
      </c>
      <c r="B148">
        <v>86</v>
      </c>
      <c r="C148">
        <f t="shared" si="14"/>
        <v>-1</v>
      </c>
      <c r="D148">
        <f t="shared" si="15"/>
        <v>1</v>
      </c>
      <c r="E148">
        <f t="shared" si="16"/>
        <v>0</v>
      </c>
      <c r="F148">
        <f t="shared" si="17"/>
        <v>-1</v>
      </c>
      <c r="G148">
        <f t="shared" si="18"/>
        <v>64</v>
      </c>
      <c r="H148">
        <f t="shared" si="19"/>
        <v>0</v>
      </c>
      <c r="I148">
        <f t="shared" si="20"/>
        <v>0</v>
      </c>
    </row>
    <row r="149" spans="1:9" x14ac:dyDescent="0.2">
      <c r="A149" t="s">
        <v>150</v>
      </c>
      <c r="B149">
        <v>66</v>
      </c>
      <c r="C149">
        <f t="shared" si="14"/>
        <v>-1</v>
      </c>
      <c r="D149">
        <f t="shared" si="15"/>
        <v>2</v>
      </c>
      <c r="E149">
        <f t="shared" si="16"/>
        <v>0</v>
      </c>
      <c r="F149">
        <f t="shared" si="17"/>
        <v>-1</v>
      </c>
      <c r="G149">
        <f t="shared" si="18"/>
        <v>65</v>
      </c>
      <c r="H149">
        <f t="shared" si="19"/>
        <v>0</v>
      </c>
      <c r="I149">
        <f t="shared" si="20"/>
        <v>0</v>
      </c>
    </row>
    <row r="150" spans="1:9" x14ac:dyDescent="0.2">
      <c r="A150" t="s">
        <v>151</v>
      </c>
      <c r="B150">
        <v>66</v>
      </c>
      <c r="C150">
        <f t="shared" si="14"/>
        <v>-1</v>
      </c>
      <c r="D150">
        <f t="shared" si="15"/>
        <v>3</v>
      </c>
      <c r="E150">
        <f t="shared" si="16"/>
        <v>1</v>
      </c>
      <c r="F150">
        <f t="shared" si="17"/>
        <v>-1</v>
      </c>
      <c r="G150">
        <f t="shared" si="18"/>
        <v>66</v>
      </c>
      <c r="H150">
        <f t="shared" si="19"/>
        <v>0</v>
      </c>
      <c r="I150">
        <f t="shared" si="20"/>
        <v>0</v>
      </c>
    </row>
    <row r="151" spans="1:9" x14ac:dyDescent="0.2">
      <c r="A151" t="s">
        <v>152</v>
      </c>
      <c r="B151">
        <v>82</v>
      </c>
      <c r="C151">
        <f t="shared" si="14"/>
        <v>1</v>
      </c>
      <c r="D151">
        <f t="shared" si="15"/>
        <v>1</v>
      </c>
      <c r="E151">
        <f t="shared" si="16"/>
        <v>0</v>
      </c>
      <c r="F151">
        <f t="shared" si="17"/>
        <v>-1</v>
      </c>
      <c r="G151">
        <f t="shared" si="18"/>
        <v>67</v>
      </c>
      <c r="H151">
        <f t="shared" si="19"/>
        <v>0</v>
      </c>
      <c r="I151">
        <f t="shared" si="20"/>
        <v>0</v>
      </c>
    </row>
    <row r="152" spans="1:9" x14ac:dyDescent="0.2">
      <c r="A152" t="s">
        <v>153</v>
      </c>
      <c r="B152">
        <v>89</v>
      </c>
      <c r="C152">
        <f t="shared" si="14"/>
        <v>1</v>
      </c>
      <c r="D152">
        <f t="shared" si="15"/>
        <v>2</v>
      </c>
      <c r="E152">
        <f t="shared" si="16"/>
        <v>0</v>
      </c>
      <c r="F152">
        <f t="shared" si="17"/>
        <v>-1</v>
      </c>
      <c r="G152">
        <f t="shared" si="18"/>
        <v>68</v>
      </c>
      <c r="H152">
        <f t="shared" si="19"/>
        <v>0</v>
      </c>
      <c r="I152">
        <f t="shared" si="20"/>
        <v>0</v>
      </c>
    </row>
    <row r="153" spans="1:9" x14ac:dyDescent="0.2">
      <c r="A153" t="s">
        <v>154</v>
      </c>
      <c r="B153">
        <v>129</v>
      </c>
      <c r="C153">
        <f t="shared" si="14"/>
        <v>1</v>
      </c>
      <c r="D153">
        <f t="shared" si="15"/>
        <v>3</v>
      </c>
      <c r="E153">
        <f t="shared" si="16"/>
        <v>1</v>
      </c>
      <c r="F153">
        <f t="shared" si="17"/>
        <v>-1</v>
      </c>
      <c r="G153">
        <f t="shared" si="18"/>
        <v>69</v>
      </c>
      <c r="H153">
        <f t="shared" si="19"/>
        <v>0</v>
      </c>
      <c r="I153">
        <f t="shared" si="20"/>
        <v>1</v>
      </c>
    </row>
    <row r="154" spans="1:9" x14ac:dyDescent="0.2">
      <c r="A154" t="s">
        <v>155</v>
      </c>
      <c r="B154">
        <v>111</v>
      </c>
      <c r="C154">
        <f t="shared" si="14"/>
        <v>-1</v>
      </c>
      <c r="D154">
        <f t="shared" si="15"/>
        <v>1</v>
      </c>
      <c r="E154">
        <f t="shared" si="16"/>
        <v>1</v>
      </c>
      <c r="F154">
        <f t="shared" si="17"/>
        <v>-1</v>
      </c>
      <c r="G154">
        <f t="shared" si="18"/>
        <v>70</v>
      </c>
      <c r="H154">
        <f t="shared" si="19"/>
        <v>0</v>
      </c>
      <c r="I154">
        <f t="shared" si="20"/>
        <v>1</v>
      </c>
    </row>
    <row r="155" spans="1:9" x14ac:dyDescent="0.2">
      <c r="A155" t="s">
        <v>156</v>
      </c>
      <c r="B155">
        <v>178</v>
      </c>
      <c r="C155">
        <f t="shared" si="14"/>
        <v>1</v>
      </c>
      <c r="D155">
        <f t="shared" si="15"/>
        <v>1</v>
      </c>
      <c r="E155">
        <f t="shared" si="16"/>
        <v>1</v>
      </c>
      <c r="F155">
        <f t="shared" si="17"/>
        <v>-1</v>
      </c>
      <c r="G155">
        <f t="shared" si="18"/>
        <v>71</v>
      </c>
      <c r="H155">
        <f t="shared" si="19"/>
        <v>0</v>
      </c>
      <c r="I155">
        <f t="shared" si="20"/>
        <v>1</v>
      </c>
    </row>
    <row r="156" spans="1:9" x14ac:dyDescent="0.2">
      <c r="A156" t="s">
        <v>157</v>
      </c>
      <c r="B156">
        <v>42</v>
      </c>
      <c r="C156">
        <f t="shared" si="14"/>
        <v>-1</v>
      </c>
      <c r="D156">
        <f t="shared" si="15"/>
        <v>1</v>
      </c>
      <c r="E156">
        <f t="shared" si="16"/>
        <v>0</v>
      </c>
      <c r="F156">
        <f t="shared" si="17"/>
        <v>-1</v>
      </c>
      <c r="G156">
        <f t="shared" si="18"/>
        <v>72</v>
      </c>
      <c r="H156">
        <f t="shared" si="19"/>
        <v>0</v>
      </c>
      <c r="I156">
        <f t="shared" si="20"/>
        <v>0</v>
      </c>
    </row>
    <row r="157" spans="1:9" x14ac:dyDescent="0.2">
      <c r="A157" t="s">
        <v>158</v>
      </c>
      <c r="B157">
        <v>0</v>
      </c>
      <c r="C157">
        <f t="shared" si="14"/>
        <v>-1</v>
      </c>
      <c r="D157">
        <f t="shared" si="15"/>
        <v>2</v>
      </c>
      <c r="E157">
        <f t="shared" si="16"/>
        <v>1</v>
      </c>
      <c r="F157">
        <f t="shared" si="17"/>
        <v>-1</v>
      </c>
      <c r="G157">
        <f t="shared" si="18"/>
        <v>73</v>
      </c>
      <c r="H157">
        <f t="shared" si="19"/>
        <v>0</v>
      </c>
      <c r="I157">
        <f t="shared" si="20"/>
        <v>1</v>
      </c>
    </row>
    <row r="158" spans="1:9" x14ac:dyDescent="0.2">
      <c r="A158" t="s">
        <v>159</v>
      </c>
      <c r="B158">
        <v>65</v>
      </c>
      <c r="C158">
        <f t="shared" si="14"/>
        <v>1</v>
      </c>
      <c r="D158">
        <f t="shared" si="15"/>
        <v>1</v>
      </c>
      <c r="E158">
        <f t="shared" si="16"/>
        <v>0</v>
      </c>
      <c r="F158">
        <f t="shared" si="17"/>
        <v>-1</v>
      </c>
      <c r="G158">
        <f t="shared" si="18"/>
        <v>74</v>
      </c>
      <c r="H158">
        <f t="shared" si="19"/>
        <v>0</v>
      </c>
      <c r="I158">
        <f t="shared" si="20"/>
        <v>0</v>
      </c>
    </row>
    <row r="159" spans="1:9" x14ac:dyDescent="0.2">
      <c r="A159" t="s">
        <v>160</v>
      </c>
      <c r="B159">
        <v>87</v>
      </c>
      <c r="C159">
        <f t="shared" si="14"/>
        <v>1</v>
      </c>
      <c r="D159">
        <f t="shared" si="15"/>
        <v>2</v>
      </c>
      <c r="E159">
        <f t="shared" si="16"/>
        <v>0</v>
      </c>
      <c r="F159">
        <f t="shared" si="17"/>
        <v>-1</v>
      </c>
      <c r="G159">
        <f t="shared" si="18"/>
        <v>75</v>
      </c>
      <c r="H159">
        <f t="shared" si="19"/>
        <v>0</v>
      </c>
      <c r="I159">
        <f t="shared" si="20"/>
        <v>0</v>
      </c>
    </row>
    <row r="160" spans="1:9" x14ac:dyDescent="0.2">
      <c r="A160" t="s">
        <v>161</v>
      </c>
      <c r="B160">
        <v>147</v>
      </c>
      <c r="C160">
        <f t="shared" si="14"/>
        <v>1</v>
      </c>
      <c r="D160">
        <f t="shared" si="15"/>
        <v>3</v>
      </c>
      <c r="E160">
        <f t="shared" si="16"/>
        <v>1</v>
      </c>
      <c r="F160">
        <f t="shared" si="17"/>
        <v>-1</v>
      </c>
      <c r="G160">
        <f t="shared" si="18"/>
        <v>76</v>
      </c>
      <c r="H160">
        <f t="shared" si="19"/>
        <v>0</v>
      </c>
      <c r="I160">
        <f t="shared" si="20"/>
        <v>1</v>
      </c>
    </row>
    <row r="161" spans="1:9" x14ac:dyDescent="0.2">
      <c r="A161" t="s">
        <v>162</v>
      </c>
      <c r="B161">
        <v>112</v>
      </c>
      <c r="C161">
        <f t="shared" si="14"/>
        <v>-1</v>
      </c>
      <c r="D161">
        <f t="shared" si="15"/>
        <v>1</v>
      </c>
      <c r="E161">
        <f t="shared" si="16"/>
        <v>1</v>
      </c>
      <c r="F161">
        <f t="shared" si="17"/>
        <v>-1</v>
      </c>
      <c r="G161">
        <f t="shared" si="18"/>
        <v>77</v>
      </c>
      <c r="H161">
        <f t="shared" si="19"/>
        <v>0</v>
      </c>
      <c r="I161">
        <f t="shared" si="20"/>
        <v>1</v>
      </c>
    </row>
    <row r="162" spans="1:9" x14ac:dyDescent="0.2">
      <c r="A162" t="s">
        <v>163</v>
      </c>
      <c r="B162">
        <v>238</v>
      </c>
      <c r="C162">
        <f t="shared" si="14"/>
        <v>1</v>
      </c>
      <c r="D162">
        <f t="shared" si="15"/>
        <v>1</v>
      </c>
      <c r="E162">
        <f t="shared" si="16"/>
        <v>1</v>
      </c>
      <c r="F162">
        <f t="shared" si="17"/>
        <v>-1</v>
      </c>
      <c r="G162">
        <f t="shared" si="18"/>
        <v>78</v>
      </c>
      <c r="H162">
        <f t="shared" si="19"/>
        <v>0</v>
      </c>
      <c r="I162">
        <f t="shared" si="20"/>
        <v>1</v>
      </c>
    </row>
    <row r="163" spans="1:9" x14ac:dyDescent="0.2">
      <c r="A163" t="s">
        <v>164</v>
      </c>
      <c r="B163">
        <v>0</v>
      </c>
      <c r="C163">
        <f t="shared" si="14"/>
        <v>-1</v>
      </c>
      <c r="D163">
        <f t="shared" si="15"/>
        <v>1</v>
      </c>
      <c r="E163">
        <f t="shared" si="16"/>
        <v>1</v>
      </c>
      <c r="F163">
        <f t="shared" si="17"/>
        <v>-1</v>
      </c>
      <c r="G163">
        <f t="shared" si="18"/>
        <v>79</v>
      </c>
      <c r="H163">
        <f t="shared" si="19"/>
        <v>0</v>
      </c>
      <c r="I163">
        <f t="shared" si="20"/>
        <v>1</v>
      </c>
    </row>
    <row r="164" spans="1:9" x14ac:dyDescent="0.2">
      <c r="A164" t="s">
        <v>165</v>
      </c>
      <c r="B164">
        <v>74</v>
      </c>
      <c r="C164">
        <f t="shared" si="14"/>
        <v>1</v>
      </c>
      <c r="D164">
        <f t="shared" si="15"/>
        <v>1</v>
      </c>
      <c r="E164">
        <f t="shared" si="16"/>
        <v>0</v>
      </c>
      <c r="F164">
        <f t="shared" si="17"/>
        <v>-1</v>
      </c>
      <c r="G164">
        <f t="shared" si="18"/>
        <v>80</v>
      </c>
      <c r="H164">
        <f t="shared" si="19"/>
        <v>0</v>
      </c>
      <c r="I164">
        <f t="shared" si="20"/>
        <v>0</v>
      </c>
    </row>
    <row r="165" spans="1:9" x14ac:dyDescent="0.2">
      <c r="A165" t="s">
        <v>166</v>
      </c>
      <c r="B165">
        <v>91</v>
      </c>
      <c r="C165">
        <f t="shared" si="14"/>
        <v>1</v>
      </c>
      <c r="D165">
        <f t="shared" si="15"/>
        <v>2</v>
      </c>
      <c r="E165">
        <f t="shared" si="16"/>
        <v>0</v>
      </c>
      <c r="F165">
        <f t="shared" si="17"/>
        <v>-1</v>
      </c>
      <c r="G165">
        <f t="shared" si="18"/>
        <v>81</v>
      </c>
      <c r="H165">
        <f t="shared" si="19"/>
        <v>0</v>
      </c>
      <c r="I165">
        <f t="shared" si="20"/>
        <v>0</v>
      </c>
    </row>
    <row r="166" spans="1:9" x14ac:dyDescent="0.2">
      <c r="A166" t="s">
        <v>167</v>
      </c>
      <c r="B166">
        <v>366</v>
      </c>
      <c r="C166">
        <f t="shared" si="14"/>
        <v>1</v>
      </c>
      <c r="D166">
        <f t="shared" si="15"/>
        <v>3</v>
      </c>
      <c r="E166">
        <f t="shared" si="16"/>
        <v>1</v>
      </c>
      <c r="F166">
        <f t="shared" si="17"/>
        <v>-1</v>
      </c>
      <c r="G166">
        <f t="shared" si="18"/>
        <v>82</v>
      </c>
      <c r="H166">
        <f t="shared" si="19"/>
        <v>0</v>
      </c>
      <c r="I166">
        <f t="shared" si="20"/>
        <v>1</v>
      </c>
    </row>
    <row r="167" spans="1:9" x14ac:dyDescent="0.2">
      <c r="A167" t="s">
        <v>168</v>
      </c>
      <c r="B167">
        <v>261</v>
      </c>
      <c r="C167">
        <f t="shared" si="14"/>
        <v>-1</v>
      </c>
      <c r="D167">
        <f t="shared" si="15"/>
        <v>1</v>
      </c>
      <c r="E167">
        <f t="shared" si="16"/>
        <v>0</v>
      </c>
      <c r="F167">
        <f t="shared" si="17"/>
        <v>-1</v>
      </c>
      <c r="G167">
        <f t="shared" si="18"/>
        <v>83</v>
      </c>
      <c r="H167">
        <f t="shared" si="19"/>
        <v>0</v>
      </c>
      <c r="I167">
        <f t="shared" si="20"/>
        <v>0</v>
      </c>
    </row>
    <row r="168" spans="1:9" x14ac:dyDescent="0.2">
      <c r="A168" t="s">
        <v>169</v>
      </c>
      <c r="B168">
        <v>207</v>
      </c>
      <c r="C168">
        <f t="shared" si="14"/>
        <v>-1</v>
      </c>
      <c r="D168">
        <f t="shared" si="15"/>
        <v>2</v>
      </c>
      <c r="E168">
        <f t="shared" si="16"/>
        <v>0</v>
      </c>
      <c r="F168">
        <f t="shared" si="17"/>
        <v>-1</v>
      </c>
      <c r="G168">
        <f t="shared" si="18"/>
        <v>84</v>
      </c>
      <c r="H168">
        <f t="shared" si="19"/>
        <v>0</v>
      </c>
      <c r="I168">
        <f t="shared" si="20"/>
        <v>0</v>
      </c>
    </row>
    <row r="169" spans="1:9" x14ac:dyDescent="0.2">
      <c r="A169" t="s">
        <v>170</v>
      </c>
      <c r="B169">
        <v>0</v>
      </c>
      <c r="C169">
        <f t="shared" si="14"/>
        <v>-1</v>
      </c>
      <c r="D169">
        <f t="shared" si="15"/>
        <v>3</v>
      </c>
      <c r="E169">
        <f t="shared" si="16"/>
        <v>1</v>
      </c>
      <c r="F169">
        <f t="shared" si="17"/>
        <v>-1</v>
      </c>
      <c r="G169">
        <f t="shared" si="18"/>
        <v>85</v>
      </c>
      <c r="H169">
        <f t="shared" si="19"/>
        <v>0</v>
      </c>
      <c r="I169">
        <f t="shared" si="20"/>
        <v>1</v>
      </c>
    </row>
    <row r="170" spans="1:9" x14ac:dyDescent="0.2">
      <c r="A170" t="s">
        <v>171</v>
      </c>
      <c r="B170">
        <v>388</v>
      </c>
      <c r="C170">
        <f t="shared" si="14"/>
        <v>1</v>
      </c>
      <c r="D170">
        <f t="shared" si="15"/>
        <v>1</v>
      </c>
      <c r="E170">
        <f t="shared" si="16"/>
        <v>1</v>
      </c>
      <c r="F170">
        <f t="shared" si="17"/>
        <v>-1</v>
      </c>
      <c r="G170">
        <f t="shared" si="18"/>
        <v>86</v>
      </c>
      <c r="H170">
        <f t="shared" si="19"/>
        <v>0</v>
      </c>
      <c r="I170">
        <f t="shared" si="20"/>
        <v>1</v>
      </c>
    </row>
    <row r="171" spans="1:9" x14ac:dyDescent="0.2">
      <c r="A171" t="s">
        <v>172</v>
      </c>
      <c r="B171">
        <v>164</v>
      </c>
      <c r="C171">
        <f t="shared" si="14"/>
        <v>-1</v>
      </c>
      <c r="D171">
        <f t="shared" si="15"/>
        <v>1</v>
      </c>
      <c r="E171">
        <f t="shared" si="16"/>
        <v>1</v>
      </c>
      <c r="F171">
        <f t="shared" si="17"/>
        <v>-1</v>
      </c>
      <c r="G171">
        <f t="shared" si="18"/>
        <v>87</v>
      </c>
      <c r="H171">
        <f t="shared" si="19"/>
        <v>0</v>
      </c>
      <c r="I171">
        <f t="shared" si="20"/>
        <v>1</v>
      </c>
    </row>
    <row r="172" spans="1:9" x14ac:dyDescent="0.2">
      <c r="A172" t="s">
        <v>173</v>
      </c>
      <c r="B172">
        <v>369</v>
      </c>
      <c r="C172">
        <f t="shared" si="14"/>
        <v>1</v>
      </c>
      <c r="D172">
        <f t="shared" si="15"/>
        <v>1</v>
      </c>
      <c r="E172">
        <f t="shared" si="16"/>
        <v>1</v>
      </c>
      <c r="F172">
        <f t="shared" si="17"/>
        <v>-1</v>
      </c>
      <c r="G172">
        <f t="shared" si="18"/>
        <v>88</v>
      </c>
      <c r="H172">
        <f t="shared" si="19"/>
        <v>0</v>
      </c>
      <c r="I172">
        <f t="shared" si="20"/>
        <v>1</v>
      </c>
    </row>
    <row r="173" spans="1:9" x14ac:dyDescent="0.2">
      <c r="A173" t="s">
        <v>174</v>
      </c>
      <c r="B173">
        <v>220</v>
      </c>
      <c r="C173">
        <f t="shared" si="14"/>
        <v>-1</v>
      </c>
      <c r="D173">
        <f t="shared" si="15"/>
        <v>1</v>
      </c>
      <c r="E173">
        <f t="shared" si="16"/>
        <v>1</v>
      </c>
      <c r="F173">
        <f t="shared" si="17"/>
        <v>-1</v>
      </c>
      <c r="G173">
        <f t="shared" si="18"/>
        <v>89</v>
      </c>
      <c r="H173">
        <f t="shared" si="19"/>
        <v>0</v>
      </c>
      <c r="I173">
        <f t="shared" si="20"/>
        <v>1</v>
      </c>
    </row>
    <row r="174" spans="1:9" x14ac:dyDescent="0.2">
      <c r="A174" t="s">
        <v>175</v>
      </c>
      <c r="B174">
        <v>352</v>
      </c>
      <c r="C174">
        <f t="shared" si="14"/>
        <v>1</v>
      </c>
      <c r="D174">
        <f t="shared" si="15"/>
        <v>1</v>
      </c>
      <c r="E174">
        <f t="shared" si="16"/>
        <v>0</v>
      </c>
      <c r="F174">
        <f t="shared" si="17"/>
        <v>-1</v>
      </c>
      <c r="G174">
        <f t="shared" si="18"/>
        <v>90</v>
      </c>
      <c r="H174">
        <f t="shared" si="19"/>
        <v>0</v>
      </c>
      <c r="I174">
        <f t="shared" si="20"/>
        <v>0</v>
      </c>
    </row>
    <row r="175" spans="1:9" x14ac:dyDescent="0.2">
      <c r="A175" t="s">
        <v>176</v>
      </c>
      <c r="B175">
        <v>528</v>
      </c>
      <c r="C175">
        <f t="shared" si="14"/>
        <v>1</v>
      </c>
      <c r="D175">
        <f t="shared" si="15"/>
        <v>2</v>
      </c>
      <c r="E175">
        <f t="shared" si="16"/>
        <v>1</v>
      </c>
      <c r="F175">
        <f t="shared" si="17"/>
        <v>-1</v>
      </c>
      <c r="G175">
        <f t="shared" si="18"/>
        <v>91</v>
      </c>
      <c r="H175">
        <f t="shared" si="19"/>
        <v>0</v>
      </c>
      <c r="I175">
        <f t="shared" si="20"/>
        <v>1</v>
      </c>
    </row>
    <row r="176" spans="1:9" x14ac:dyDescent="0.2">
      <c r="A176" t="s">
        <v>177</v>
      </c>
      <c r="B176">
        <v>299</v>
      </c>
      <c r="C176">
        <f t="shared" si="14"/>
        <v>-1</v>
      </c>
      <c r="D176">
        <f t="shared" si="15"/>
        <v>1</v>
      </c>
      <c r="E176">
        <f t="shared" si="16"/>
        <v>1</v>
      </c>
      <c r="F176">
        <f t="shared" si="17"/>
        <v>-1</v>
      </c>
      <c r="G176">
        <f t="shared" si="18"/>
        <v>92</v>
      </c>
      <c r="H176">
        <f t="shared" si="19"/>
        <v>0</v>
      </c>
      <c r="I176">
        <f t="shared" si="20"/>
        <v>1</v>
      </c>
    </row>
    <row r="177" spans="1:9" x14ac:dyDescent="0.2">
      <c r="A177" t="s">
        <v>178</v>
      </c>
      <c r="B177">
        <v>402</v>
      </c>
      <c r="C177">
        <f t="shared" si="14"/>
        <v>1</v>
      </c>
      <c r="D177">
        <f t="shared" si="15"/>
        <v>1</v>
      </c>
      <c r="E177">
        <f t="shared" si="16"/>
        <v>1</v>
      </c>
      <c r="F177">
        <f t="shared" si="17"/>
        <v>-1</v>
      </c>
      <c r="G177">
        <f t="shared" si="18"/>
        <v>93</v>
      </c>
      <c r="H177">
        <f t="shared" si="19"/>
        <v>0</v>
      </c>
      <c r="I177">
        <f t="shared" si="20"/>
        <v>1</v>
      </c>
    </row>
    <row r="178" spans="1:9" x14ac:dyDescent="0.2">
      <c r="A178" t="s">
        <v>179</v>
      </c>
      <c r="B178">
        <v>234</v>
      </c>
      <c r="C178">
        <f t="shared" si="14"/>
        <v>-1</v>
      </c>
      <c r="D178">
        <f t="shared" si="15"/>
        <v>1</v>
      </c>
      <c r="E178">
        <f t="shared" si="16"/>
        <v>1</v>
      </c>
      <c r="F178">
        <f t="shared" si="17"/>
        <v>-1</v>
      </c>
      <c r="G178">
        <f t="shared" si="18"/>
        <v>94</v>
      </c>
      <c r="H178">
        <f t="shared" si="19"/>
        <v>0</v>
      </c>
      <c r="I178">
        <f t="shared" si="20"/>
        <v>1</v>
      </c>
    </row>
    <row r="179" spans="1:9" x14ac:dyDescent="0.2">
      <c r="A179" t="s">
        <v>180</v>
      </c>
      <c r="B179">
        <v>673</v>
      </c>
      <c r="C179">
        <f t="shared" si="14"/>
        <v>1</v>
      </c>
      <c r="D179">
        <f t="shared" si="15"/>
        <v>1</v>
      </c>
      <c r="E179">
        <f t="shared" si="16"/>
        <v>1</v>
      </c>
      <c r="F179">
        <f t="shared" si="17"/>
        <v>-1</v>
      </c>
      <c r="G179">
        <f t="shared" si="18"/>
        <v>95</v>
      </c>
      <c r="H179">
        <f t="shared" si="19"/>
        <v>0</v>
      </c>
      <c r="I179">
        <f t="shared" si="20"/>
        <v>1</v>
      </c>
    </row>
    <row r="180" spans="1:9" x14ac:dyDescent="0.2">
      <c r="A180" t="s">
        <v>181</v>
      </c>
      <c r="B180">
        <v>671</v>
      </c>
      <c r="C180">
        <f t="shared" si="14"/>
        <v>-1</v>
      </c>
      <c r="D180">
        <f t="shared" si="15"/>
        <v>1</v>
      </c>
      <c r="E180">
        <f t="shared" si="16"/>
        <v>1</v>
      </c>
      <c r="F180">
        <f t="shared" si="17"/>
        <v>-1</v>
      </c>
      <c r="G180">
        <f t="shared" si="18"/>
        <v>96</v>
      </c>
      <c r="H180">
        <f t="shared" si="19"/>
        <v>0</v>
      </c>
      <c r="I180">
        <f t="shared" si="20"/>
        <v>1</v>
      </c>
    </row>
    <row r="181" spans="1:9" x14ac:dyDescent="0.2">
      <c r="A181" t="s">
        <v>182</v>
      </c>
      <c r="B181">
        <v>745</v>
      </c>
      <c r="C181">
        <f t="shared" si="14"/>
        <v>1</v>
      </c>
      <c r="D181">
        <f t="shared" si="15"/>
        <v>1</v>
      </c>
      <c r="E181">
        <f t="shared" si="16"/>
        <v>1</v>
      </c>
      <c r="F181">
        <f t="shared" si="17"/>
        <v>-1</v>
      </c>
      <c r="G181">
        <f t="shared" si="18"/>
        <v>97</v>
      </c>
      <c r="H181">
        <f t="shared" si="19"/>
        <v>0</v>
      </c>
      <c r="I181">
        <f t="shared" si="20"/>
        <v>1</v>
      </c>
    </row>
    <row r="182" spans="1:9" x14ac:dyDescent="0.2">
      <c r="A182" t="s">
        <v>183</v>
      </c>
      <c r="B182">
        <v>651</v>
      </c>
      <c r="C182">
        <f t="shared" si="14"/>
        <v>-1</v>
      </c>
      <c r="D182">
        <f t="shared" si="15"/>
        <v>1</v>
      </c>
      <c r="E182">
        <f t="shared" si="16"/>
        <v>0</v>
      </c>
      <c r="F182">
        <f t="shared" si="17"/>
        <v>-1</v>
      </c>
      <c r="G182">
        <f t="shared" si="18"/>
        <v>98</v>
      </c>
      <c r="H182">
        <f t="shared" si="19"/>
        <v>0</v>
      </c>
      <c r="I182">
        <f t="shared" si="20"/>
        <v>0</v>
      </c>
    </row>
    <row r="183" spans="1:9" x14ac:dyDescent="0.2">
      <c r="A183" t="s">
        <v>184</v>
      </c>
      <c r="B183">
        <v>447</v>
      </c>
      <c r="C183">
        <f t="shared" si="14"/>
        <v>-1</v>
      </c>
      <c r="D183">
        <f t="shared" si="15"/>
        <v>2</v>
      </c>
      <c r="E183">
        <f t="shared" si="16"/>
        <v>1</v>
      </c>
      <c r="F183">
        <f t="shared" si="17"/>
        <v>-1</v>
      </c>
      <c r="G183">
        <f t="shared" si="18"/>
        <v>99</v>
      </c>
      <c r="H183">
        <f t="shared" si="19"/>
        <v>0</v>
      </c>
      <c r="I183">
        <f t="shared" si="20"/>
        <v>1</v>
      </c>
    </row>
    <row r="184" spans="1:9" x14ac:dyDescent="0.2">
      <c r="A184" t="s">
        <v>185</v>
      </c>
      <c r="B184">
        <v>465</v>
      </c>
      <c r="C184">
        <f t="shared" si="14"/>
        <v>1</v>
      </c>
      <c r="D184">
        <f t="shared" si="15"/>
        <v>1</v>
      </c>
      <c r="E184">
        <f t="shared" si="16"/>
        <v>1</v>
      </c>
      <c r="F184">
        <f t="shared" si="17"/>
        <v>-1</v>
      </c>
      <c r="G184">
        <f t="shared" si="18"/>
        <v>100</v>
      </c>
      <c r="H184">
        <f t="shared" si="19"/>
        <v>0</v>
      </c>
      <c r="I184">
        <f t="shared" si="20"/>
        <v>1</v>
      </c>
    </row>
    <row r="185" spans="1:9" x14ac:dyDescent="0.2">
      <c r="A185" t="s">
        <v>186</v>
      </c>
      <c r="B185">
        <v>334</v>
      </c>
      <c r="C185">
        <f t="shared" si="14"/>
        <v>-1</v>
      </c>
      <c r="D185">
        <f t="shared" si="15"/>
        <v>1</v>
      </c>
      <c r="E185">
        <f t="shared" si="16"/>
        <v>1</v>
      </c>
      <c r="F185">
        <f t="shared" si="17"/>
        <v>-1</v>
      </c>
      <c r="G185">
        <f t="shared" si="18"/>
        <v>101</v>
      </c>
      <c r="H185">
        <f t="shared" si="19"/>
        <v>0</v>
      </c>
      <c r="I185">
        <f t="shared" si="20"/>
        <v>1</v>
      </c>
    </row>
    <row r="186" spans="1:9" x14ac:dyDescent="0.2">
      <c r="A186" t="s">
        <v>187</v>
      </c>
      <c r="B186">
        <v>510</v>
      </c>
      <c r="C186">
        <f t="shared" si="14"/>
        <v>1</v>
      </c>
      <c r="D186">
        <f t="shared" si="15"/>
        <v>1</v>
      </c>
      <c r="E186">
        <f t="shared" si="16"/>
        <v>0</v>
      </c>
      <c r="F186">
        <f t="shared" si="17"/>
        <v>-1</v>
      </c>
      <c r="G186">
        <f t="shared" si="18"/>
        <v>102</v>
      </c>
      <c r="H186">
        <f t="shared" si="19"/>
        <v>0</v>
      </c>
      <c r="I186">
        <f t="shared" si="20"/>
        <v>0</v>
      </c>
    </row>
    <row r="187" spans="1:9" x14ac:dyDescent="0.2">
      <c r="A187" t="s">
        <v>188</v>
      </c>
      <c r="B187">
        <v>858</v>
      </c>
      <c r="C187">
        <f t="shared" si="14"/>
        <v>1</v>
      </c>
      <c r="D187">
        <f t="shared" si="15"/>
        <v>2</v>
      </c>
      <c r="E187">
        <f t="shared" si="16"/>
        <v>1</v>
      </c>
      <c r="F187">
        <f t="shared" si="17"/>
        <v>-1</v>
      </c>
      <c r="G187">
        <f t="shared" si="18"/>
        <v>103</v>
      </c>
      <c r="H187">
        <f t="shared" si="19"/>
        <v>0</v>
      </c>
      <c r="I187">
        <f t="shared" si="20"/>
        <v>1</v>
      </c>
    </row>
    <row r="188" spans="1:9" x14ac:dyDescent="0.2">
      <c r="A188" t="s">
        <v>189</v>
      </c>
      <c r="B188">
        <v>768</v>
      </c>
      <c r="C188">
        <f t="shared" si="14"/>
        <v>-1</v>
      </c>
      <c r="D188">
        <f t="shared" si="15"/>
        <v>1</v>
      </c>
      <c r="E188">
        <f t="shared" si="16"/>
        <v>0</v>
      </c>
      <c r="F188">
        <f t="shared" si="17"/>
        <v>-1</v>
      </c>
      <c r="G188">
        <f t="shared" si="18"/>
        <v>104</v>
      </c>
      <c r="H188">
        <f t="shared" si="19"/>
        <v>0</v>
      </c>
      <c r="I188">
        <f t="shared" si="20"/>
        <v>0</v>
      </c>
    </row>
    <row r="189" spans="1:9" x14ac:dyDescent="0.2">
      <c r="A189" t="s">
        <v>190</v>
      </c>
      <c r="B189">
        <v>617</v>
      </c>
      <c r="C189">
        <f t="shared" si="14"/>
        <v>-1</v>
      </c>
      <c r="D189">
        <f t="shared" si="15"/>
        <v>2</v>
      </c>
      <c r="E189">
        <f t="shared" si="16"/>
        <v>1</v>
      </c>
      <c r="F189">
        <f t="shared" si="17"/>
        <v>-1</v>
      </c>
      <c r="G189">
        <f t="shared" si="18"/>
        <v>105</v>
      </c>
      <c r="H189">
        <f t="shared" si="19"/>
        <v>0</v>
      </c>
      <c r="I189">
        <f t="shared" si="20"/>
        <v>1</v>
      </c>
    </row>
    <row r="190" spans="1:9" x14ac:dyDescent="0.2">
      <c r="A190" t="s">
        <v>191</v>
      </c>
      <c r="B190">
        <v>751</v>
      </c>
      <c r="C190">
        <f t="shared" si="14"/>
        <v>1</v>
      </c>
      <c r="D190">
        <f t="shared" si="15"/>
        <v>1</v>
      </c>
      <c r="E190">
        <f t="shared" si="16"/>
        <v>1</v>
      </c>
      <c r="F190">
        <f t="shared" si="17"/>
        <v>-1</v>
      </c>
      <c r="G190">
        <f t="shared" si="18"/>
        <v>106</v>
      </c>
      <c r="H190">
        <f t="shared" si="19"/>
        <v>0</v>
      </c>
      <c r="I190">
        <f t="shared" si="20"/>
        <v>1</v>
      </c>
    </row>
    <row r="191" spans="1:9" x14ac:dyDescent="0.2">
      <c r="A191" t="s">
        <v>192</v>
      </c>
      <c r="B191">
        <v>468</v>
      </c>
      <c r="C191">
        <f t="shared" si="14"/>
        <v>-1</v>
      </c>
      <c r="D191">
        <f t="shared" si="15"/>
        <v>1</v>
      </c>
      <c r="E191">
        <f t="shared" si="16"/>
        <v>0</v>
      </c>
      <c r="F191">
        <f t="shared" si="17"/>
        <v>-1</v>
      </c>
      <c r="G191">
        <f t="shared" si="18"/>
        <v>107</v>
      </c>
      <c r="H191">
        <f t="shared" si="19"/>
        <v>0</v>
      </c>
      <c r="I191">
        <f t="shared" si="20"/>
        <v>0</v>
      </c>
    </row>
    <row r="192" spans="1:9" x14ac:dyDescent="0.2">
      <c r="A192" t="s">
        <v>193</v>
      </c>
      <c r="B192">
        <v>388</v>
      </c>
      <c r="C192">
        <f t="shared" si="14"/>
        <v>-1</v>
      </c>
      <c r="D192">
        <f t="shared" si="15"/>
        <v>2</v>
      </c>
      <c r="E192">
        <f t="shared" si="16"/>
        <v>1</v>
      </c>
      <c r="F192">
        <f t="shared" si="17"/>
        <v>-1</v>
      </c>
      <c r="G192">
        <f t="shared" si="18"/>
        <v>108</v>
      </c>
      <c r="H192">
        <f t="shared" si="19"/>
        <v>0</v>
      </c>
      <c r="I192">
        <f t="shared" si="20"/>
        <v>1</v>
      </c>
    </row>
    <row r="193" spans="1:9" x14ac:dyDescent="0.2">
      <c r="A193" t="s">
        <v>194</v>
      </c>
      <c r="B193">
        <v>639</v>
      </c>
      <c r="C193">
        <f t="shared" si="14"/>
        <v>1</v>
      </c>
      <c r="D193">
        <f t="shared" si="15"/>
        <v>1</v>
      </c>
      <c r="E193">
        <f t="shared" si="16"/>
        <v>1</v>
      </c>
      <c r="F193">
        <f t="shared" si="17"/>
        <v>-1</v>
      </c>
      <c r="G193">
        <f t="shared" si="18"/>
        <v>109</v>
      </c>
      <c r="H193">
        <f t="shared" si="19"/>
        <v>0</v>
      </c>
      <c r="I193">
        <f t="shared" si="20"/>
        <v>1</v>
      </c>
    </row>
    <row r="194" spans="1:9" x14ac:dyDescent="0.2">
      <c r="A194" t="s">
        <v>195</v>
      </c>
      <c r="B194">
        <v>544</v>
      </c>
      <c r="C194">
        <f t="shared" si="14"/>
        <v>-1</v>
      </c>
      <c r="D194">
        <f t="shared" si="15"/>
        <v>1</v>
      </c>
      <c r="E194">
        <f t="shared" si="16"/>
        <v>1</v>
      </c>
      <c r="F194">
        <f t="shared" si="17"/>
        <v>-1</v>
      </c>
      <c r="G194">
        <f t="shared" si="18"/>
        <v>110</v>
      </c>
      <c r="H194">
        <f t="shared" si="19"/>
        <v>0</v>
      </c>
      <c r="I194">
        <f t="shared" si="20"/>
        <v>1</v>
      </c>
    </row>
    <row r="195" spans="1:9" x14ac:dyDescent="0.2">
      <c r="A195" t="s">
        <v>196</v>
      </c>
      <c r="B195">
        <v>922</v>
      </c>
      <c r="C195">
        <f t="shared" si="14"/>
        <v>1</v>
      </c>
      <c r="D195">
        <f t="shared" si="15"/>
        <v>1</v>
      </c>
      <c r="E195">
        <f t="shared" si="16"/>
        <v>1</v>
      </c>
      <c r="F195">
        <f t="shared" si="17"/>
        <v>-1</v>
      </c>
      <c r="G195">
        <f t="shared" si="18"/>
        <v>111</v>
      </c>
      <c r="H195">
        <f t="shared" si="19"/>
        <v>0</v>
      </c>
      <c r="I195">
        <f t="shared" si="20"/>
        <v>1</v>
      </c>
    </row>
    <row r="196" spans="1:9" x14ac:dyDescent="0.2">
      <c r="A196" t="s">
        <v>197</v>
      </c>
      <c r="B196">
        <v>756</v>
      </c>
      <c r="C196">
        <f t="shared" si="14"/>
        <v>-1</v>
      </c>
      <c r="D196">
        <f t="shared" si="15"/>
        <v>1</v>
      </c>
      <c r="E196">
        <f t="shared" si="16"/>
        <v>0</v>
      </c>
      <c r="F196">
        <f t="shared" si="17"/>
        <v>-1</v>
      </c>
      <c r="G196">
        <f t="shared" si="18"/>
        <v>112</v>
      </c>
      <c r="H196">
        <f t="shared" si="19"/>
        <v>0</v>
      </c>
      <c r="I196">
        <f t="shared" si="20"/>
        <v>0</v>
      </c>
    </row>
    <row r="197" spans="1:9" x14ac:dyDescent="0.2">
      <c r="A197" t="s">
        <v>198</v>
      </c>
      <c r="B197">
        <v>454</v>
      </c>
      <c r="C197">
        <f t="shared" ref="C197:C260" si="21">IF(B197&gt;B196,1,-1)</f>
        <v>-1</v>
      </c>
      <c r="D197">
        <f t="shared" ref="D197:D260" si="22">IF(C197=C196,D196+1,1)</f>
        <v>2</v>
      </c>
      <c r="E197">
        <f t="shared" ref="E197:E260" si="23">IF(D198&lt;=D197,1,0)</f>
        <v>0</v>
      </c>
      <c r="F197">
        <f t="shared" ref="F197:F260" si="24">IF(B196&gt;$M$1,1,IF(B196=$M$1,0,-1))</f>
        <v>-1</v>
      </c>
      <c r="G197">
        <f t="shared" ref="G197:G260" si="25">IF(F197=F196,G196+1,1)</f>
        <v>113</v>
      </c>
      <c r="H197">
        <f t="shared" ref="H197:H260" si="26">IF(G197&lt;=G196,1,0)</f>
        <v>0</v>
      </c>
      <c r="I197">
        <f t="shared" ref="I197:I260" si="27">IF(OR(AND(B197&gt;B196,B197&gt;B198),AND(B196&gt;B197,B198&gt;B197)),1,0)</f>
        <v>0</v>
      </c>
    </row>
    <row r="198" spans="1:9" x14ac:dyDescent="0.2">
      <c r="A198" t="s">
        <v>199</v>
      </c>
      <c r="B198">
        <v>211</v>
      </c>
      <c r="C198">
        <f t="shared" si="21"/>
        <v>-1</v>
      </c>
      <c r="D198">
        <f t="shared" si="22"/>
        <v>3</v>
      </c>
      <c r="E198">
        <f t="shared" si="23"/>
        <v>1</v>
      </c>
      <c r="F198">
        <f t="shared" si="24"/>
        <v>-1</v>
      </c>
      <c r="G198">
        <f t="shared" si="25"/>
        <v>114</v>
      </c>
      <c r="H198">
        <f t="shared" si="26"/>
        <v>0</v>
      </c>
      <c r="I198">
        <f t="shared" si="27"/>
        <v>1</v>
      </c>
    </row>
    <row r="199" spans="1:9" x14ac:dyDescent="0.2">
      <c r="A199" t="s">
        <v>200</v>
      </c>
      <c r="B199">
        <v>363</v>
      </c>
      <c r="C199">
        <f t="shared" si="21"/>
        <v>1</v>
      </c>
      <c r="D199">
        <f t="shared" si="22"/>
        <v>1</v>
      </c>
      <c r="E199">
        <f t="shared" si="23"/>
        <v>0</v>
      </c>
      <c r="F199">
        <f t="shared" si="24"/>
        <v>-1</v>
      </c>
      <c r="G199">
        <f t="shared" si="25"/>
        <v>115</v>
      </c>
      <c r="H199">
        <f t="shared" si="26"/>
        <v>0</v>
      </c>
      <c r="I199">
        <f t="shared" si="27"/>
        <v>0</v>
      </c>
    </row>
    <row r="200" spans="1:9" x14ac:dyDescent="0.2">
      <c r="A200" t="s">
        <v>201</v>
      </c>
      <c r="B200">
        <v>582</v>
      </c>
      <c r="C200">
        <f t="shared" si="21"/>
        <v>1</v>
      </c>
      <c r="D200">
        <f t="shared" si="22"/>
        <v>2</v>
      </c>
      <c r="E200">
        <f t="shared" si="23"/>
        <v>0</v>
      </c>
      <c r="F200">
        <f t="shared" si="24"/>
        <v>-1</v>
      </c>
      <c r="G200">
        <f t="shared" si="25"/>
        <v>116</v>
      </c>
      <c r="H200">
        <f t="shared" si="26"/>
        <v>0</v>
      </c>
      <c r="I200">
        <f t="shared" si="27"/>
        <v>0</v>
      </c>
    </row>
    <row r="201" spans="1:9" x14ac:dyDescent="0.2">
      <c r="A201" t="s">
        <v>202</v>
      </c>
      <c r="B201">
        <v>699</v>
      </c>
      <c r="C201">
        <f t="shared" si="21"/>
        <v>1</v>
      </c>
      <c r="D201">
        <f t="shared" si="22"/>
        <v>3</v>
      </c>
      <c r="E201">
        <f t="shared" si="23"/>
        <v>0</v>
      </c>
      <c r="F201">
        <f t="shared" si="24"/>
        <v>-1</v>
      </c>
      <c r="G201">
        <f t="shared" si="25"/>
        <v>117</v>
      </c>
      <c r="H201">
        <f t="shared" si="26"/>
        <v>0</v>
      </c>
      <c r="I201">
        <f t="shared" si="27"/>
        <v>0</v>
      </c>
    </row>
    <row r="202" spans="1:9" x14ac:dyDescent="0.2">
      <c r="A202" t="s">
        <v>203</v>
      </c>
      <c r="B202">
        <v>716</v>
      </c>
      <c r="C202">
        <f t="shared" si="21"/>
        <v>1</v>
      </c>
      <c r="D202">
        <f t="shared" si="22"/>
        <v>4</v>
      </c>
      <c r="E202">
        <f t="shared" si="23"/>
        <v>1</v>
      </c>
      <c r="F202">
        <f t="shared" si="24"/>
        <v>-1</v>
      </c>
      <c r="G202">
        <f t="shared" si="25"/>
        <v>118</v>
      </c>
      <c r="H202">
        <f t="shared" si="26"/>
        <v>0</v>
      </c>
      <c r="I202">
        <f t="shared" si="27"/>
        <v>1</v>
      </c>
    </row>
    <row r="203" spans="1:9" x14ac:dyDescent="0.2">
      <c r="A203" t="s">
        <v>204</v>
      </c>
      <c r="B203">
        <v>574</v>
      </c>
      <c r="C203">
        <f t="shared" si="21"/>
        <v>-1</v>
      </c>
      <c r="D203">
        <f t="shared" si="22"/>
        <v>1</v>
      </c>
      <c r="E203">
        <f t="shared" si="23"/>
        <v>0</v>
      </c>
      <c r="F203">
        <f t="shared" si="24"/>
        <v>-1</v>
      </c>
      <c r="G203">
        <f t="shared" si="25"/>
        <v>119</v>
      </c>
      <c r="H203">
        <f t="shared" si="26"/>
        <v>0</v>
      </c>
      <c r="I203">
        <f t="shared" si="27"/>
        <v>0</v>
      </c>
    </row>
    <row r="204" spans="1:9" x14ac:dyDescent="0.2">
      <c r="A204" t="s">
        <v>205</v>
      </c>
      <c r="B204">
        <v>468</v>
      </c>
      <c r="C204">
        <f t="shared" si="21"/>
        <v>-1</v>
      </c>
      <c r="D204">
        <f t="shared" si="22"/>
        <v>2</v>
      </c>
      <c r="E204">
        <f t="shared" si="23"/>
        <v>0</v>
      </c>
      <c r="F204">
        <f t="shared" si="24"/>
        <v>-1</v>
      </c>
      <c r="G204">
        <f t="shared" si="25"/>
        <v>120</v>
      </c>
      <c r="H204">
        <f t="shared" si="26"/>
        <v>0</v>
      </c>
      <c r="I204">
        <f t="shared" si="27"/>
        <v>0</v>
      </c>
    </row>
    <row r="205" spans="1:9" x14ac:dyDescent="0.2">
      <c r="A205" t="s">
        <v>206</v>
      </c>
      <c r="B205">
        <v>156</v>
      </c>
      <c r="C205">
        <f t="shared" si="21"/>
        <v>-1</v>
      </c>
      <c r="D205">
        <f t="shared" si="22"/>
        <v>3</v>
      </c>
      <c r="E205">
        <f t="shared" si="23"/>
        <v>1</v>
      </c>
      <c r="F205">
        <f t="shared" si="24"/>
        <v>-1</v>
      </c>
      <c r="G205">
        <f t="shared" si="25"/>
        <v>121</v>
      </c>
      <c r="H205">
        <f t="shared" si="26"/>
        <v>0</v>
      </c>
      <c r="I205">
        <f t="shared" si="27"/>
        <v>1</v>
      </c>
    </row>
    <row r="206" spans="1:9" x14ac:dyDescent="0.2">
      <c r="A206" t="s">
        <v>207</v>
      </c>
      <c r="B206">
        <v>355</v>
      </c>
      <c r="C206">
        <f t="shared" si="21"/>
        <v>1</v>
      </c>
      <c r="D206">
        <f t="shared" si="22"/>
        <v>1</v>
      </c>
      <c r="E206">
        <f t="shared" si="23"/>
        <v>0</v>
      </c>
      <c r="F206">
        <f t="shared" si="24"/>
        <v>-1</v>
      </c>
      <c r="G206">
        <f t="shared" si="25"/>
        <v>122</v>
      </c>
      <c r="H206">
        <f t="shared" si="26"/>
        <v>0</v>
      </c>
      <c r="I206">
        <f t="shared" si="27"/>
        <v>0</v>
      </c>
    </row>
    <row r="207" spans="1:9" x14ac:dyDescent="0.2">
      <c r="A207" t="s">
        <v>208</v>
      </c>
      <c r="B207">
        <v>583</v>
      </c>
      <c r="C207">
        <f t="shared" si="21"/>
        <v>1</v>
      </c>
      <c r="D207">
        <f t="shared" si="22"/>
        <v>2</v>
      </c>
      <c r="E207">
        <f t="shared" si="23"/>
        <v>1</v>
      </c>
      <c r="F207">
        <f t="shared" si="24"/>
        <v>-1</v>
      </c>
      <c r="G207">
        <f t="shared" si="25"/>
        <v>123</v>
      </c>
      <c r="H207">
        <f t="shared" si="26"/>
        <v>0</v>
      </c>
      <c r="I207">
        <f t="shared" si="27"/>
        <v>1</v>
      </c>
    </row>
    <row r="208" spans="1:9" x14ac:dyDescent="0.2">
      <c r="A208" t="s">
        <v>209</v>
      </c>
      <c r="B208">
        <v>470</v>
      </c>
      <c r="C208">
        <f t="shared" si="21"/>
        <v>-1</v>
      </c>
      <c r="D208">
        <f t="shared" si="22"/>
        <v>1</v>
      </c>
      <c r="E208">
        <f t="shared" si="23"/>
        <v>0</v>
      </c>
      <c r="F208">
        <f t="shared" si="24"/>
        <v>-1</v>
      </c>
      <c r="G208">
        <f t="shared" si="25"/>
        <v>124</v>
      </c>
      <c r="H208">
        <f t="shared" si="26"/>
        <v>0</v>
      </c>
      <c r="I208">
        <f t="shared" si="27"/>
        <v>0</v>
      </c>
    </row>
    <row r="209" spans="1:9" x14ac:dyDescent="0.2">
      <c r="A209" t="s">
        <v>210</v>
      </c>
      <c r="B209">
        <v>452</v>
      </c>
      <c r="C209">
        <f t="shared" si="21"/>
        <v>-1</v>
      </c>
      <c r="D209">
        <f t="shared" si="22"/>
        <v>2</v>
      </c>
      <c r="E209">
        <f t="shared" si="23"/>
        <v>1</v>
      </c>
      <c r="F209">
        <f t="shared" si="24"/>
        <v>-1</v>
      </c>
      <c r="G209">
        <f t="shared" si="25"/>
        <v>125</v>
      </c>
      <c r="H209">
        <f t="shared" si="26"/>
        <v>0</v>
      </c>
      <c r="I209">
        <f t="shared" si="27"/>
        <v>1</v>
      </c>
    </row>
    <row r="210" spans="1:9" x14ac:dyDescent="0.2">
      <c r="A210" t="s">
        <v>211</v>
      </c>
      <c r="B210">
        <v>647</v>
      </c>
      <c r="C210">
        <f t="shared" si="21"/>
        <v>1</v>
      </c>
      <c r="D210">
        <f t="shared" si="22"/>
        <v>1</v>
      </c>
      <c r="E210">
        <f t="shared" si="23"/>
        <v>1</v>
      </c>
      <c r="F210">
        <f t="shared" si="24"/>
        <v>-1</v>
      </c>
      <c r="G210">
        <f t="shared" si="25"/>
        <v>126</v>
      </c>
      <c r="H210">
        <f t="shared" si="26"/>
        <v>0</v>
      </c>
      <c r="I210">
        <f t="shared" si="27"/>
        <v>1</v>
      </c>
    </row>
    <row r="211" spans="1:9" x14ac:dyDescent="0.2">
      <c r="A211" t="s">
        <v>212</v>
      </c>
      <c r="B211">
        <v>443</v>
      </c>
      <c r="C211">
        <f t="shared" si="21"/>
        <v>-1</v>
      </c>
      <c r="D211">
        <f t="shared" si="22"/>
        <v>1</v>
      </c>
      <c r="E211">
        <f t="shared" si="23"/>
        <v>0</v>
      </c>
      <c r="F211">
        <f t="shared" si="24"/>
        <v>-1</v>
      </c>
      <c r="G211">
        <f t="shared" si="25"/>
        <v>127</v>
      </c>
      <c r="H211">
        <f t="shared" si="26"/>
        <v>0</v>
      </c>
      <c r="I211">
        <f t="shared" si="27"/>
        <v>0</v>
      </c>
    </row>
    <row r="212" spans="1:9" x14ac:dyDescent="0.2">
      <c r="A212" t="s">
        <v>213</v>
      </c>
      <c r="B212">
        <v>194</v>
      </c>
      <c r="C212">
        <f t="shared" si="21"/>
        <v>-1</v>
      </c>
      <c r="D212">
        <f t="shared" si="22"/>
        <v>2</v>
      </c>
      <c r="E212">
        <f t="shared" si="23"/>
        <v>1</v>
      </c>
      <c r="F212">
        <f t="shared" si="24"/>
        <v>-1</v>
      </c>
      <c r="G212">
        <f t="shared" si="25"/>
        <v>128</v>
      </c>
      <c r="H212">
        <f t="shared" si="26"/>
        <v>0</v>
      </c>
      <c r="I212">
        <f t="shared" si="27"/>
        <v>1</v>
      </c>
    </row>
    <row r="213" spans="1:9" x14ac:dyDescent="0.2">
      <c r="A213" t="s">
        <v>214</v>
      </c>
      <c r="B213">
        <v>251</v>
      </c>
      <c r="C213">
        <f t="shared" si="21"/>
        <v>1</v>
      </c>
      <c r="D213">
        <f t="shared" si="22"/>
        <v>1</v>
      </c>
      <c r="E213">
        <f t="shared" si="23"/>
        <v>0</v>
      </c>
      <c r="F213">
        <f t="shared" si="24"/>
        <v>-1</v>
      </c>
      <c r="G213">
        <f t="shared" si="25"/>
        <v>129</v>
      </c>
      <c r="H213">
        <f t="shared" si="26"/>
        <v>0</v>
      </c>
      <c r="I213">
        <f t="shared" si="27"/>
        <v>0</v>
      </c>
    </row>
    <row r="214" spans="1:9" x14ac:dyDescent="0.2">
      <c r="A214" t="s">
        <v>215</v>
      </c>
      <c r="B214">
        <v>424</v>
      </c>
      <c r="C214">
        <f t="shared" si="21"/>
        <v>1</v>
      </c>
      <c r="D214">
        <f t="shared" si="22"/>
        <v>2</v>
      </c>
      <c r="E214">
        <f t="shared" si="23"/>
        <v>0</v>
      </c>
      <c r="F214">
        <f t="shared" si="24"/>
        <v>-1</v>
      </c>
      <c r="G214">
        <f t="shared" si="25"/>
        <v>130</v>
      </c>
      <c r="H214">
        <f t="shared" si="26"/>
        <v>0</v>
      </c>
      <c r="I214">
        <f t="shared" si="27"/>
        <v>0</v>
      </c>
    </row>
    <row r="215" spans="1:9" x14ac:dyDescent="0.2">
      <c r="A215" t="s">
        <v>216</v>
      </c>
      <c r="B215">
        <v>633</v>
      </c>
      <c r="C215">
        <f t="shared" si="21"/>
        <v>1</v>
      </c>
      <c r="D215">
        <f t="shared" si="22"/>
        <v>3</v>
      </c>
      <c r="E215">
        <f t="shared" si="23"/>
        <v>1</v>
      </c>
      <c r="F215">
        <f t="shared" si="24"/>
        <v>-1</v>
      </c>
      <c r="G215">
        <f t="shared" si="25"/>
        <v>131</v>
      </c>
      <c r="H215">
        <f t="shared" si="26"/>
        <v>0</v>
      </c>
      <c r="I215">
        <f t="shared" si="27"/>
        <v>1</v>
      </c>
    </row>
    <row r="216" spans="1:9" x14ac:dyDescent="0.2">
      <c r="A216" t="s">
        <v>217</v>
      </c>
      <c r="B216">
        <v>630</v>
      </c>
      <c r="C216">
        <f t="shared" si="21"/>
        <v>-1</v>
      </c>
      <c r="D216">
        <f t="shared" si="22"/>
        <v>1</v>
      </c>
      <c r="E216">
        <f t="shared" si="23"/>
        <v>1</v>
      </c>
      <c r="F216">
        <f t="shared" si="24"/>
        <v>-1</v>
      </c>
      <c r="G216">
        <f t="shared" si="25"/>
        <v>132</v>
      </c>
      <c r="H216">
        <f t="shared" si="26"/>
        <v>0</v>
      </c>
      <c r="I216">
        <f t="shared" si="27"/>
        <v>1</v>
      </c>
    </row>
    <row r="217" spans="1:9" x14ac:dyDescent="0.2">
      <c r="A217" t="s">
        <v>218</v>
      </c>
      <c r="B217">
        <v>651</v>
      </c>
      <c r="C217">
        <f t="shared" si="21"/>
        <v>1</v>
      </c>
      <c r="D217">
        <f t="shared" si="22"/>
        <v>1</v>
      </c>
      <c r="E217">
        <f t="shared" si="23"/>
        <v>1</v>
      </c>
      <c r="F217">
        <f t="shared" si="24"/>
        <v>-1</v>
      </c>
      <c r="G217">
        <f t="shared" si="25"/>
        <v>133</v>
      </c>
      <c r="H217">
        <f t="shared" si="26"/>
        <v>0</v>
      </c>
      <c r="I217">
        <f t="shared" si="27"/>
        <v>1</v>
      </c>
    </row>
    <row r="218" spans="1:9" x14ac:dyDescent="0.2">
      <c r="A218" t="s">
        <v>219</v>
      </c>
      <c r="B218">
        <v>542</v>
      </c>
      <c r="C218">
        <f t="shared" si="21"/>
        <v>-1</v>
      </c>
      <c r="D218">
        <f t="shared" si="22"/>
        <v>1</v>
      </c>
      <c r="E218">
        <f t="shared" si="23"/>
        <v>0</v>
      </c>
      <c r="F218">
        <f t="shared" si="24"/>
        <v>-1</v>
      </c>
      <c r="G218">
        <f t="shared" si="25"/>
        <v>134</v>
      </c>
      <c r="H218">
        <f t="shared" si="26"/>
        <v>0</v>
      </c>
      <c r="I218">
        <f t="shared" si="27"/>
        <v>0</v>
      </c>
    </row>
    <row r="219" spans="1:9" x14ac:dyDescent="0.2">
      <c r="A219" t="s">
        <v>220</v>
      </c>
      <c r="B219">
        <v>402</v>
      </c>
      <c r="C219">
        <f t="shared" si="21"/>
        <v>-1</v>
      </c>
      <c r="D219">
        <f t="shared" si="22"/>
        <v>2</v>
      </c>
      <c r="E219">
        <f t="shared" si="23"/>
        <v>0</v>
      </c>
      <c r="F219">
        <f t="shared" si="24"/>
        <v>-1</v>
      </c>
      <c r="G219">
        <f t="shared" si="25"/>
        <v>135</v>
      </c>
      <c r="H219">
        <f t="shared" si="26"/>
        <v>0</v>
      </c>
      <c r="I219">
        <f t="shared" si="27"/>
        <v>0</v>
      </c>
    </row>
    <row r="220" spans="1:9" x14ac:dyDescent="0.2">
      <c r="A220" t="s">
        <v>221</v>
      </c>
      <c r="B220">
        <v>372</v>
      </c>
      <c r="C220">
        <f t="shared" si="21"/>
        <v>-1</v>
      </c>
      <c r="D220">
        <f t="shared" si="22"/>
        <v>3</v>
      </c>
      <c r="E220">
        <f t="shared" si="23"/>
        <v>1</v>
      </c>
      <c r="F220">
        <f t="shared" si="24"/>
        <v>-1</v>
      </c>
      <c r="G220">
        <f t="shared" si="25"/>
        <v>136</v>
      </c>
      <c r="H220">
        <f t="shared" si="26"/>
        <v>0</v>
      </c>
      <c r="I220">
        <f t="shared" si="27"/>
        <v>1</v>
      </c>
    </row>
    <row r="221" spans="1:9" x14ac:dyDescent="0.2">
      <c r="A221" t="s">
        <v>222</v>
      </c>
      <c r="B221">
        <v>550</v>
      </c>
      <c r="C221">
        <f t="shared" si="21"/>
        <v>1</v>
      </c>
      <c r="D221">
        <f t="shared" si="22"/>
        <v>1</v>
      </c>
      <c r="E221">
        <f t="shared" si="23"/>
        <v>0</v>
      </c>
      <c r="F221">
        <f t="shared" si="24"/>
        <v>-1</v>
      </c>
      <c r="G221">
        <f t="shared" si="25"/>
        <v>137</v>
      </c>
      <c r="H221">
        <f t="shared" si="26"/>
        <v>0</v>
      </c>
      <c r="I221">
        <f t="shared" si="27"/>
        <v>0</v>
      </c>
    </row>
    <row r="222" spans="1:9" x14ac:dyDescent="0.2">
      <c r="A222" t="s">
        <v>223</v>
      </c>
      <c r="B222">
        <v>877</v>
      </c>
      <c r="C222">
        <f t="shared" si="21"/>
        <v>1</v>
      </c>
      <c r="D222">
        <f t="shared" si="22"/>
        <v>2</v>
      </c>
      <c r="E222">
        <f t="shared" si="23"/>
        <v>0</v>
      </c>
      <c r="F222">
        <f t="shared" si="24"/>
        <v>-1</v>
      </c>
      <c r="G222">
        <f t="shared" si="25"/>
        <v>138</v>
      </c>
      <c r="H222">
        <f t="shared" si="26"/>
        <v>0</v>
      </c>
      <c r="I222">
        <f t="shared" si="27"/>
        <v>0</v>
      </c>
    </row>
    <row r="223" spans="1:9" x14ac:dyDescent="0.2">
      <c r="A223" t="s">
        <v>224</v>
      </c>
      <c r="B223">
        <v>969</v>
      </c>
      <c r="C223">
        <f t="shared" si="21"/>
        <v>1</v>
      </c>
      <c r="D223">
        <f t="shared" si="22"/>
        <v>3</v>
      </c>
      <c r="E223">
        <f t="shared" si="23"/>
        <v>1</v>
      </c>
      <c r="F223">
        <f t="shared" si="24"/>
        <v>-1</v>
      </c>
      <c r="G223">
        <f t="shared" si="25"/>
        <v>139</v>
      </c>
      <c r="H223">
        <f t="shared" si="26"/>
        <v>0</v>
      </c>
      <c r="I223">
        <f t="shared" si="27"/>
        <v>1</v>
      </c>
    </row>
    <row r="224" spans="1:9" x14ac:dyDescent="0.2">
      <c r="A224" t="s">
        <v>225</v>
      </c>
      <c r="B224">
        <v>941</v>
      </c>
      <c r="C224">
        <f t="shared" si="21"/>
        <v>-1</v>
      </c>
      <c r="D224">
        <f t="shared" si="22"/>
        <v>1</v>
      </c>
      <c r="E224">
        <f t="shared" si="23"/>
        <v>1</v>
      </c>
      <c r="F224">
        <f t="shared" si="24"/>
        <v>-1</v>
      </c>
      <c r="G224">
        <f t="shared" si="25"/>
        <v>140</v>
      </c>
      <c r="H224">
        <f t="shared" si="26"/>
        <v>0</v>
      </c>
      <c r="I224">
        <f t="shared" si="27"/>
        <v>1</v>
      </c>
    </row>
    <row r="225" spans="1:9" x14ac:dyDescent="0.2">
      <c r="A225" t="s">
        <v>226</v>
      </c>
      <c r="B225">
        <v>977</v>
      </c>
      <c r="C225">
        <f t="shared" si="21"/>
        <v>1</v>
      </c>
      <c r="D225">
        <f t="shared" si="22"/>
        <v>1</v>
      </c>
      <c r="E225">
        <f t="shared" si="23"/>
        <v>1</v>
      </c>
      <c r="F225">
        <f t="shared" si="24"/>
        <v>-1</v>
      </c>
      <c r="G225">
        <f t="shared" si="25"/>
        <v>141</v>
      </c>
      <c r="H225">
        <f t="shared" si="26"/>
        <v>0</v>
      </c>
      <c r="I225">
        <f t="shared" si="27"/>
        <v>1</v>
      </c>
    </row>
    <row r="226" spans="1:9" x14ac:dyDescent="0.2">
      <c r="A226" t="s">
        <v>227</v>
      </c>
      <c r="B226">
        <v>851</v>
      </c>
      <c r="C226">
        <f t="shared" si="21"/>
        <v>-1</v>
      </c>
      <c r="D226">
        <f t="shared" si="22"/>
        <v>1</v>
      </c>
      <c r="E226">
        <f t="shared" si="23"/>
        <v>0</v>
      </c>
      <c r="F226">
        <f t="shared" si="24"/>
        <v>-1</v>
      </c>
      <c r="G226">
        <f t="shared" si="25"/>
        <v>142</v>
      </c>
      <c r="H226">
        <f t="shared" si="26"/>
        <v>0</v>
      </c>
      <c r="I226">
        <f t="shared" si="27"/>
        <v>0</v>
      </c>
    </row>
    <row r="227" spans="1:9" x14ac:dyDescent="0.2">
      <c r="A227" t="s">
        <v>228</v>
      </c>
      <c r="B227">
        <v>489</v>
      </c>
      <c r="C227">
        <f t="shared" si="21"/>
        <v>-1</v>
      </c>
      <c r="D227">
        <f t="shared" si="22"/>
        <v>2</v>
      </c>
      <c r="E227">
        <f t="shared" si="23"/>
        <v>1</v>
      </c>
      <c r="F227">
        <f t="shared" si="24"/>
        <v>-1</v>
      </c>
      <c r="G227">
        <f t="shared" si="25"/>
        <v>143</v>
      </c>
      <c r="H227">
        <f t="shared" si="26"/>
        <v>0</v>
      </c>
      <c r="I227">
        <f t="shared" si="27"/>
        <v>1</v>
      </c>
    </row>
    <row r="228" spans="1:9" x14ac:dyDescent="0.2">
      <c r="A228" t="s">
        <v>229</v>
      </c>
      <c r="B228">
        <v>1153</v>
      </c>
      <c r="C228">
        <f t="shared" si="21"/>
        <v>1</v>
      </c>
      <c r="D228">
        <f t="shared" si="22"/>
        <v>1</v>
      </c>
      <c r="E228">
        <f t="shared" si="23"/>
        <v>0</v>
      </c>
      <c r="F228">
        <f t="shared" si="24"/>
        <v>-1</v>
      </c>
      <c r="G228">
        <f t="shared" si="25"/>
        <v>144</v>
      </c>
      <c r="H228">
        <f t="shared" si="26"/>
        <v>0</v>
      </c>
      <c r="I228">
        <f t="shared" si="27"/>
        <v>0</v>
      </c>
    </row>
    <row r="229" spans="1:9" x14ac:dyDescent="0.2">
      <c r="A229" t="s">
        <v>230</v>
      </c>
      <c r="B229">
        <v>2028</v>
      </c>
      <c r="C229">
        <f t="shared" si="21"/>
        <v>1</v>
      </c>
      <c r="D229">
        <f t="shared" si="22"/>
        <v>2</v>
      </c>
      <c r="E229">
        <f t="shared" si="23"/>
        <v>1</v>
      </c>
      <c r="F229">
        <f t="shared" si="24"/>
        <v>1</v>
      </c>
      <c r="G229">
        <f t="shared" si="25"/>
        <v>1</v>
      </c>
      <c r="H229">
        <f t="shared" si="26"/>
        <v>1</v>
      </c>
      <c r="I229">
        <f t="shared" si="27"/>
        <v>1</v>
      </c>
    </row>
    <row r="230" spans="1:9" x14ac:dyDescent="0.2">
      <c r="A230" t="s">
        <v>231</v>
      </c>
      <c r="B230">
        <v>1673</v>
      </c>
      <c r="C230">
        <f t="shared" si="21"/>
        <v>-1</v>
      </c>
      <c r="D230">
        <f t="shared" si="22"/>
        <v>1</v>
      </c>
      <c r="E230">
        <f t="shared" si="23"/>
        <v>0</v>
      </c>
      <c r="F230">
        <f t="shared" si="24"/>
        <v>1</v>
      </c>
      <c r="G230">
        <f t="shared" si="25"/>
        <v>2</v>
      </c>
      <c r="H230">
        <f t="shared" si="26"/>
        <v>0</v>
      </c>
      <c r="I230">
        <f t="shared" si="27"/>
        <v>0</v>
      </c>
    </row>
    <row r="231" spans="1:9" x14ac:dyDescent="0.2">
      <c r="A231" t="s">
        <v>232</v>
      </c>
      <c r="B231">
        <v>1099</v>
      </c>
      <c r="C231">
        <f t="shared" si="21"/>
        <v>-1</v>
      </c>
      <c r="D231">
        <f t="shared" si="22"/>
        <v>2</v>
      </c>
      <c r="E231">
        <f t="shared" si="23"/>
        <v>1</v>
      </c>
      <c r="F231">
        <f t="shared" si="24"/>
        <v>1</v>
      </c>
      <c r="G231">
        <f t="shared" si="25"/>
        <v>3</v>
      </c>
      <c r="H231">
        <f t="shared" si="26"/>
        <v>0</v>
      </c>
      <c r="I231">
        <f t="shared" si="27"/>
        <v>1</v>
      </c>
    </row>
    <row r="232" spans="1:9" x14ac:dyDescent="0.2">
      <c r="A232" t="s">
        <v>233</v>
      </c>
      <c r="B232">
        <v>1547</v>
      </c>
      <c r="C232">
        <f t="shared" si="21"/>
        <v>1</v>
      </c>
      <c r="D232">
        <f t="shared" si="22"/>
        <v>1</v>
      </c>
      <c r="E232">
        <f t="shared" si="23"/>
        <v>1</v>
      </c>
      <c r="F232">
        <f t="shared" si="24"/>
        <v>-1</v>
      </c>
      <c r="G232">
        <f t="shared" si="25"/>
        <v>1</v>
      </c>
      <c r="H232">
        <f t="shared" si="26"/>
        <v>1</v>
      </c>
      <c r="I232">
        <f t="shared" si="27"/>
        <v>1</v>
      </c>
    </row>
    <row r="233" spans="1:9" x14ac:dyDescent="0.2">
      <c r="A233" t="s">
        <v>234</v>
      </c>
      <c r="B233">
        <v>1097</v>
      </c>
      <c r="C233">
        <f t="shared" si="21"/>
        <v>-1</v>
      </c>
      <c r="D233">
        <f t="shared" si="22"/>
        <v>1</v>
      </c>
      <c r="E233">
        <f t="shared" si="23"/>
        <v>1</v>
      </c>
      <c r="F233">
        <f t="shared" si="24"/>
        <v>1</v>
      </c>
      <c r="G233">
        <f t="shared" si="25"/>
        <v>1</v>
      </c>
      <c r="H233">
        <f t="shared" si="26"/>
        <v>1</v>
      </c>
      <c r="I233">
        <f t="shared" si="27"/>
        <v>1</v>
      </c>
    </row>
    <row r="234" spans="1:9" x14ac:dyDescent="0.2">
      <c r="A234" t="s">
        <v>235</v>
      </c>
      <c r="B234">
        <v>1834</v>
      </c>
      <c r="C234">
        <f t="shared" si="21"/>
        <v>1</v>
      </c>
      <c r="D234">
        <f t="shared" si="22"/>
        <v>1</v>
      </c>
      <c r="E234">
        <f t="shared" si="23"/>
        <v>1</v>
      </c>
      <c r="F234">
        <f t="shared" si="24"/>
        <v>-1</v>
      </c>
      <c r="G234">
        <f t="shared" si="25"/>
        <v>1</v>
      </c>
      <c r="H234">
        <f t="shared" si="26"/>
        <v>1</v>
      </c>
      <c r="I234">
        <f t="shared" si="27"/>
        <v>1</v>
      </c>
    </row>
    <row r="235" spans="1:9" x14ac:dyDescent="0.2">
      <c r="A235" t="s">
        <v>236</v>
      </c>
      <c r="B235">
        <v>1661</v>
      </c>
      <c r="C235">
        <f t="shared" si="21"/>
        <v>-1</v>
      </c>
      <c r="D235">
        <f t="shared" si="22"/>
        <v>1</v>
      </c>
      <c r="E235">
        <f t="shared" si="23"/>
        <v>1</v>
      </c>
      <c r="F235">
        <f t="shared" si="24"/>
        <v>1</v>
      </c>
      <c r="G235">
        <f t="shared" si="25"/>
        <v>1</v>
      </c>
      <c r="H235">
        <f t="shared" si="26"/>
        <v>1</v>
      </c>
      <c r="I235">
        <f t="shared" si="27"/>
        <v>1</v>
      </c>
    </row>
    <row r="236" spans="1:9" x14ac:dyDescent="0.2">
      <c r="A236" t="s">
        <v>237</v>
      </c>
      <c r="B236">
        <v>1881</v>
      </c>
      <c r="C236">
        <f t="shared" si="21"/>
        <v>1</v>
      </c>
      <c r="D236">
        <f t="shared" si="22"/>
        <v>1</v>
      </c>
      <c r="E236">
        <f t="shared" si="23"/>
        <v>0</v>
      </c>
      <c r="F236">
        <f t="shared" si="24"/>
        <v>1</v>
      </c>
      <c r="G236">
        <f t="shared" si="25"/>
        <v>2</v>
      </c>
      <c r="H236">
        <f t="shared" si="26"/>
        <v>0</v>
      </c>
      <c r="I236">
        <f t="shared" si="27"/>
        <v>0</v>
      </c>
    </row>
    <row r="237" spans="1:9" x14ac:dyDescent="0.2">
      <c r="A237" t="s">
        <v>238</v>
      </c>
      <c r="B237">
        <v>2208</v>
      </c>
      <c r="C237">
        <f t="shared" si="21"/>
        <v>1</v>
      </c>
      <c r="D237">
        <f t="shared" si="22"/>
        <v>2</v>
      </c>
      <c r="E237">
        <f t="shared" si="23"/>
        <v>1</v>
      </c>
      <c r="F237">
        <f t="shared" si="24"/>
        <v>1</v>
      </c>
      <c r="G237">
        <f t="shared" si="25"/>
        <v>3</v>
      </c>
      <c r="H237">
        <f t="shared" si="26"/>
        <v>0</v>
      </c>
      <c r="I237">
        <f t="shared" si="27"/>
        <v>1</v>
      </c>
    </row>
    <row r="238" spans="1:9" x14ac:dyDescent="0.2">
      <c r="A238" t="s">
        <v>239</v>
      </c>
      <c r="B238">
        <v>1827</v>
      </c>
      <c r="C238">
        <f t="shared" si="21"/>
        <v>-1</v>
      </c>
      <c r="D238">
        <f t="shared" si="22"/>
        <v>1</v>
      </c>
      <c r="E238">
        <f t="shared" si="23"/>
        <v>0</v>
      </c>
      <c r="F238">
        <f t="shared" si="24"/>
        <v>1</v>
      </c>
      <c r="G238">
        <f t="shared" si="25"/>
        <v>4</v>
      </c>
      <c r="H238">
        <f t="shared" si="26"/>
        <v>0</v>
      </c>
      <c r="I238">
        <f t="shared" si="27"/>
        <v>0</v>
      </c>
    </row>
    <row r="239" spans="1:9" x14ac:dyDescent="0.2">
      <c r="A239" t="s">
        <v>240</v>
      </c>
      <c r="B239">
        <v>1376</v>
      </c>
      <c r="C239">
        <f t="shared" si="21"/>
        <v>-1</v>
      </c>
      <c r="D239">
        <f t="shared" si="22"/>
        <v>2</v>
      </c>
      <c r="E239">
        <f t="shared" si="23"/>
        <v>0</v>
      </c>
      <c r="F239">
        <f t="shared" si="24"/>
        <v>1</v>
      </c>
      <c r="G239">
        <f t="shared" si="25"/>
        <v>5</v>
      </c>
      <c r="H239">
        <f t="shared" si="26"/>
        <v>0</v>
      </c>
      <c r="I239">
        <f t="shared" si="27"/>
        <v>0</v>
      </c>
    </row>
    <row r="240" spans="1:9" x14ac:dyDescent="0.2">
      <c r="A240" t="s">
        <v>241</v>
      </c>
      <c r="B240">
        <v>1174</v>
      </c>
      <c r="C240">
        <f t="shared" si="21"/>
        <v>-1</v>
      </c>
      <c r="D240">
        <f t="shared" si="22"/>
        <v>3</v>
      </c>
      <c r="E240">
        <f t="shared" si="23"/>
        <v>1</v>
      </c>
      <c r="F240">
        <f t="shared" si="24"/>
        <v>1</v>
      </c>
      <c r="G240">
        <f t="shared" si="25"/>
        <v>6</v>
      </c>
      <c r="H240">
        <f t="shared" si="26"/>
        <v>0</v>
      </c>
      <c r="I240">
        <f t="shared" si="27"/>
        <v>1</v>
      </c>
    </row>
    <row r="241" spans="1:9" x14ac:dyDescent="0.2">
      <c r="A241" t="s">
        <v>242</v>
      </c>
      <c r="B241">
        <v>1762</v>
      </c>
      <c r="C241">
        <f t="shared" si="21"/>
        <v>1</v>
      </c>
      <c r="D241">
        <f t="shared" si="22"/>
        <v>1</v>
      </c>
      <c r="E241">
        <f t="shared" si="23"/>
        <v>1</v>
      </c>
      <c r="F241">
        <f t="shared" si="24"/>
        <v>1</v>
      </c>
      <c r="G241">
        <f t="shared" si="25"/>
        <v>7</v>
      </c>
      <c r="H241">
        <f t="shared" si="26"/>
        <v>0</v>
      </c>
      <c r="I241">
        <f t="shared" si="27"/>
        <v>1</v>
      </c>
    </row>
    <row r="242" spans="1:9" x14ac:dyDescent="0.2">
      <c r="A242" t="s">
        <v>243</v>
      </c>
      <c r="B242">
        <v>1337</v>
      </c>
      <c r="C242">
        <f t="shared" si="21"/>
        <v>-1</v>
      </c>
      <c r="D242">
        <f t="shared" si="22"/>
        <v>1</v>
      </c>
      <c r="E242">
        <f t="shared" si="23"/>
        <v>1</v>
      </c>
      <c r="F242">
        <f t="shared" si="24"/>
        <v>1</v>
      </c>
      <c r="G242">
        <f t="shared" si="25"/>
        <v>8</v>
      </c>
      <c r="H242">
        <f t="shared" si="26"/>
        <v>0</v>
      </c>
      <c r="I242">
        <f t="shared" si="27"/>
        <v>1</v>
      </c>
    </row>
    <row r="243" spans="1:9" x14ac:dyDescent="0.2">
      <c r="A243" t="s">
        <v>244</v>
      </c>
      <c r="B243">
        <v>2607</v>
      </c>
      <c r="C243">
        <f t="shared" si="21"/>
        <v>1</v>
      </c>
      <c r="D243">
        <f t="shared" si="22"/>
        <v>1</v>
      </c>
      <c r="E243">
        <f t="shared" si="23"/>
        <v>0</v>
      </c>
      <c r="F243">
        <f t="shared" si="24"/>
        <v>1</v>
      </c>
      <c r="G243">
        <f t="shared" si="25"/>
        <v>9</v>
      </c>
      <c r="H243">
        <f t="shared" si="26"/>
        <v>0</v>
      </c>
      <c r="I243">
        <f t="shared" si="27"/>
        <v>0</v>
      </c>
    </row>
    <row r="244" spans="1:9" x14ac:dyDescent="0.2">
      <c r="A244" t="s">
        <v>245</v>
      </c>
      <c r="B244">
        <v>3175</v>
      </c>
      <c r="C244">
        <f t="shared" si="21"/>
        <v>1</v>
      </c>
      <c r="D244">
        <f t="shared" si="22"/>
        <v>2</v>
      </c>
      <c r="E244">
        <f t="shared" si="23"/>
        <v>0</v>
      </c>
      <c r="F244">
        <f t="shared" si="24"/>
        <v>1</v>
      </c>
      <c r="G244">
        <f t="shared" si="25"/>
        <v>10</v>
      </c>
      <c r="H244">
        <f t="shared" si="26"/>
        <v>0</v>
      </c>
      <c r="I244">
        <f t="shared" si="27"/>
        <v>0</v>
      </c>
    </row>
    <row r="245" spans="1:9" x14ac:dyDescent="0.2">
      <c r="A245" t="s">
        <v>246</v>
      </c>
      <c r="B245">
        <v>3389</v>
      </c>
      <c r="C245">
        <f t="shared" si="21"/>
        <v>1</v>
      </c>
      <c r="D245">
        <f t="shared" si="22"/>
        <v>3</v>
      </c>
      <c r="E245">
        <f t="shared" si="23"/>
        <v>1</v>
      </c>
      <c r="F245">
        <f t="shared" si="24"/>
        <v>1</v>
      </c>
      <c r="G245">
        <f t="shared" si="25"/>
        <v>11</v>
      </c>
      <c r="H245">
        <f t="shared" si="26"/>
        <v>0</v>
      </c>
      <c r="I245">
        <f t="shared" si="27"/>
        <v>1</v>
      </c>
    </row>
    <row r="246" spans="1:9" x14ac:dyDescent="0.2">
      <c r="A246" t="s">
        <v>247</v>
      </c>
      <c r="B246">
        <v>2612</v>
      </c>
      <c r="C246">
        <f t="shared" si="21"/>
        <v>-1</v>
      </c>
      <c r="D246">
        <f t="shared" si="22"/>
        <v>1</v>
      </c>
      <c r="E246">
        <f t="shared" si="23"/>
        <v>0</v>
      </c>
      <c r="F246">
        <f t="shared" si="24"/>
        <v>1</v>
      </c>
      <c r="G246">
        <f t="shared" si="25"/>
        <v>12</v>
      </c>
      <c r="H246">
        <f t="shared" si="26"/>
        <v>0</v>
      </c>
      <c r="I246">
        <f t="shared" si="27"/>
        <v>0</v>
      </c>
    </row>
    <row r="247" spans="1:9" x14ac:dyDescent="0.2">
      <c r="A247" t="s">
        <v>248</v>
      </c>
      <c r="B247">
        <v>1968</v>
      </c>
      <c r="C247">
        <f t="shared" si="21"/>
        <v>-1</v>
      </c>
      <c r="D247">
        <f t="shared" si="22"/>
        <v>2</v>
      </c>
      <c r="E247">
        <f t="shared" si="23"/>
        <v>1</v>
      </c>
      <c r="F247">
        <f t="shared" si="24"/>
        <v>1</v>
      </c>
      <c r="G247">
        <f t="shared" si="25"/>
        <v>13</v>
      </c>
      <c r="H247">
        <f t="shared" si="26"/>
        <v>0</v>
      </c>
      <c r="I247">
        <f t="shared" si="27"/>
        <v>1</v>
      </c>
    </row>
    <row r="248" spans="1:9" x14ac:dyDescent="0.2">
      <c r="A248" t="s">
        <v>249</v>
      </c>
      <c r="B248">
        <v>2088</v>
      </c>
      <c r="C248">
        <f t="shared" si="21"/>
        <v>1</v>
      </c>
      <c r="D248">
        <f t="shared" si="22"/>
        <v>1</v>
      </c>
      <c r="E248">
        <f t="shared" si="23"/>
        <v>0</v>
      </c>
      <c r="F248">
        <f t="shared" si="24"/>
        <v>1</v>
      </c>
      <c r="G248">
        <f t="shared" si="25"/>
        <v>14</v>
      </c>
      <c r="H248">
        <f t="shared" si="26"/>
        <v>0</v>
      </c>
      <c r="I248">
        <f t="shared" si="27"/>
        <v>0</v>
      </c>
    </row>
    <row r="249" spans="1:9" x14ac:dyDescent="0.2">
      <c r="A249" t="s">
        <v>250</v>
      </c>
      <c r="B249">
        <v>3577</v>
      </c>
      <c r="C249">
        <f t="shared" si="21"/>
        <v>1</v>
      </c>
      <c r="D249">
        <f t="shared" si="22"/>
        <v>2</v>
      </c>
      <c r="E249">
        <f t="shared" si="23"/>
        <v>0</v>
      </c>
      <c r="F249">
        <f t="shared" si="24"/>
        <v>1</v>
      </c>
      <c r="G249">
        <f t="shared" si="25"/>
        <v>15</v>
      </c>
      <c r="H249">
        <f t="shared" si="26"/>
        <v>0</v>
      </c>
      <c r="I249">
        <f t="shared" si="27"/>
        <v>0</v>
      </c>
    </row>
    <row r="250" spans="1:9" x14ac:dyDescent="0.2">
      <c r="A250" t="s">
        <v>251</v>
      </c>
      <c r="B250">
        <v>5728</v>
      </c>
      <c r="C250">
        <f t="shared" si="21"/>
        <v>1</v>
      </c>
      <c r="D250">
        <f t="shared" si="22"/>
        <v>3</v>
      </c>
      <c r="E250">
        <f t="shared" si="23"/>
        <v>1</v>
      </c>
      <c r="F250">
        <f t="shared" si="24"/>
        <v>1</v>
      </c>
      <c r="G250">
        <f t="shared" si="25"/>
        <v>16</v>
      </c>
      <c r="H250">
        <f t="shared" si="26"/>
        <v>0</v>
      </c>
      <c r="I250">
        <f t="shared" si="27"/>
        <v>1</v>
      </c>
    </row>
    <row r="251" spans="1:9" x14ac:dyDescent="0.2">
      <c r="A251" t="s">
        <v>252</v>
      </c>
      <c r="B251">
        <v>5385</v>
      </c>
      <c r="C251">
        <f t="shared" si="21"/>
        <v>-1</v>
      </c>
      <c r="D251">
        <f t="shared" si="22"/>
        <v>1</v>
      </c>
      <c r="E251">
        <f t="shared" si="23"/>
        <v>1</v>
      </c>
      <c r="F251">
        <f t="shared" si="24"/>
        <v>1</v>
      </c>
      <c r="G251">
        <f t="shared" si="25"/>
        <v>17</v>
      </c>
      <c r="H251">
        <f t="shared" si="26"/>
        <v>0</v>
      </c>
      <c r="I251">
        <f t="shared" si="27"/>
        <v>1</v>
      </c>
    </row>
    <row r="252" spans="1:9" x14ac:dyDescent="0.2">
      <c r="A252" t="s">
        <v>253</v>
      </c>
      <c r="B252">
        <v>7950</v>
      </c>
      <c r="C252">
        <f t="shared" si="21"/>
        <v>1</v>
      </c>
      <c r="D252">
        <f t="shared" si="22"/>
        <v>1</v>
      </c>
      <c r="E252">
        <f t="shared" si="23"/>
        <v>1</v>
      </c>
      <c r="F252">
        <f t="shared" si="24"/>
        <v>1</v>
      </c>
      <c r="G252">
        <f t="shared" si="25"/>
        <v>18</v>
      </c>
      <c r="H252">
        <f t="shared" si="26"/>
        <v>0</v>
      </c>
      <c r="I252">
        <f t="shared" si="27"/>
        <v>1</v>
      </c>
    </row>
    <row r="253" spans="1:9" x14ac:dyDescent="0.2">
      <c r="A253" t="s">
        <v>254</v>
      </c>
      <c r="B253">
        <v>5327</v>
      </c>
      <c r="C253">
        <f t="shared" si="21"/>
        <v>-1</v>
      </c>
      <c r="D253">
        <f t="shared" si="22"/>
        <v>1</v>
      </c>
      <c r="E253">
        <f t="shared" si="23"/>
        <v>0</v>
      </c>
      <c r="F253">
        <f t="shared" si="24"/>
        <v>1</v>
      </c>
      <c r="G253">
        <f t="shared" si="25"/>
        <v>19</v>
      </c>
      <c r="H253">
        <f t="shared" si="26"/>
        <v>0</v>
      </c>
      <c r="I253">
        <f t="shared" si="27"/>
        <v>0</v>
      </c>
    </row>
    <row r="254" spans="1:9" x14ac:dyDescent="0.2">
      <c r="A254" t="s">
        <v>255</v>
      </c>
      <c r="B254">
        <v>3622</v>
      </c>
      <c r="C254">
        <f t="shared" si="21"/>
        <v>-1</v>
      </c>
      <c r="D254">
        <f t="shared" si="22"/>
        <v>2</v>
      </c>
      <c r="E254">
        <f t="shared" si="23"/>
        <v>1</v>
      </c>
      <c r="F254">
        <f t="shared" si="24"/>
        <v>1</v>
      </c>
      <c r="G254">
        <f t="shared" si="25"/>
        <v>20</v>
      </c>
      <c r="H254">
        <f t="shared" si="26"/>
        <v>0</v>
      </c>
      <c r="I254">
        <f t="shared" si="27"/>
        <v>1</v>
      </c>
    </row>
    <row r="255" spans="1:9" x14ac:dyDescent="0.2">
      <c r="A255" t="s">
        <v>256</v>
      </c>
      <c r="B255">
        <v>7360</v>
      </c>
      <c r="C255">
        <f t="shared" si="21"/>
        <v>1</v>
      </c>
      <c r="D255">
        <f t="shared" si="22"/>
        <v>1</v>
      </c>
      <c r="E255">
        <f t="shared" si="23"/>
        <v>0</v>
      </c>
      <c r="F255">
        <f t="shared" si="24"/>
        <v>1</v>
      </c>
      <c r="G255">
        <f t="shared" si="25"/>
        <v>21</v>
      </c>
      <c r="H255">
        <f t="shared" si="26"/>
        <v>0</v>
      </c>
      <c r="I255">
        <f t="shared" si="27"/>
        <v>0</v>
      </c>
    </row>
    <row r="256" spans="1:9" x14ac:dyDescent="0.2">
      <c r="A256" t="s">
        <v>257</v>
      </c>
      <c r="B256">
        <v>8271</v>
      </c>
      <c r="C256">
        <f t="shared" si="21"/>
        <v>1</v>
      </c>
      <c r="D256">
        <f t="shared" si="22"/>
        <v>2</v>
      </c>
      <c r="E256">
        <f t="shared" si="23"/>
        <v>0</v>
      </c>
      <c r="F256">
        <f t="shared" si="24"/>
        <v>1</v>
      </c>
      <c r="G256">
        <f t="shared" si="25"/>
        <v>22</v>
      </c>
      <c r="H256">
        <f t="shared" si="26"/>
        <v>0</v>
      </c>
      <c r="I256">
        <f t="shared" si="27"/>
        <v>0</v>
      </c>
    </row>
    <row r="257" spans="1:9" x14ac:dyDescent="0.2">
      <c r="A257" t="s">
        <v>258</v>
      </c>
      <c r="B257">
        <v>10448</v>
      </c>
      <c r="C257">
        <f t="shared" si="21"/>
        <v>1</v>
      </c>
      <c r="D257">
        <f t="shared" si="22"/>
        <v>3</v>
      </c>
      <c r="E257">
        <f t="shared" si="23"/>
        <v>1</v>
      </c>
      <c r="F257">
        <f t="shared" si="24"/>
        <v>1</v>
      </c>
      <c r="G257">
        <f t="shared" si="25"/>
        <v>23</v>
      </c>
      <c r="H257">
        <f t="shared" si="26"/>
        <v>0</v>
      </c>
      <c r="I257">
        <f t="shared" si="27"/>
        <v>1</v>
      </c>
    </row>
    <row r="258" spans="1:9" x14ac:dyDescent="0.2">
      <c r="A258" t="s">
        <v>259</v>
      </c>
      <c r="B258">
        <v>10192</v>
      </c>
      <c r="C258">
        <f t="shared" si="21"/>
        <v>-1</v>
      </c>
      <c r="D258">
        <f t="shared" si="22"/>
        <v>1</v>
      </c>
      <c r="E258">
        <f t="shared" si="23"/>
        <v>1</v>
      </c>
      <c r="F258">
        <f t="shared" si="24"/>
        <v>1</v>
      </c>
      <c r="G258">
        <f t="shared" si="25"/>
        <v>24</v>
      </c>
      <c r="H258">
        <f t="shared" si="26"/>
        <v>0</v>
      </c>
      <c r="I258">
        <f t="shared" si="27"/>
        <v>1</v>
      </c>
    </row>
    <row r="259" spans="1:9" x14ac:dyDescent="0.2">
      <c r="A259" t="s">
        <v>260</v>
      </c>
      <c r="B259">
        <v>10964</v>
      </c>
      <c r="C259">
        <f t="shared" si="21"/>
        <v>1</v>
      </c>
      <c r="D259">
        <f t="shared" si="22"/>
        <v>1</v>
      </c>
      <c r="E259">
        <f t="shared" si="23"/>
        <v>1</v>
      </c>
      <c r="F259">
        <f t="shared" si="24"/>
        <v>1</v>
      </c>
      <c r="G259">
        <f t="shared" si="25"/>
        <v>25</v>
      </c>
      <c r="H259">
        <f t="shared" si="26"/>
        <v>0</v>
      </c>
      <c r="I259">
        <f t="shared" si="27"/>
        <v>1</v>
      </c>
    </row>
    <row r="260" spans="1:9" x14ac:dyDescent="0.2">
      <c r="A260" t="s">
        <v>261</v>
      </c>
      <c r="B260">
        <v>9138</v>
      </c>
      <c r="C260">
        <f t="shared" si="21"/>
        <v>-1</v>
      </c>
      <c r="D260">
        <f t="shared" si="22"/>
        <v>1</v>
      </c>
      <c r="E260">
        <f t="shared" si="23"/>
        <v>0</v>
      </c>
      <c r="F260">
        <f t="shared" si="24"/>
        <v>1</v>
      </c>
      <c r="G260">
        <f t="shared" si="25"/>
        <v>26</v>
      </c>
      <c r="H260">
        <f t="shared" si="26"/>
        <v>0</v>
      </c>
      <c r="I260">
        <f t="shared" si="27"/>
        <v>0</v>
      </c>
    </row>
    <row r="261" spans="1:9" x14ac:dyDescent="0.2">
      <c r="A261" t="s">
        <v>262</v>
      </c>
      <c r="B261">
        <v>8227</v>
      </c>
      <c r="C261">
        <f t="shared" ref="C261:C324" si="28">IF(B261&gt;B260,1,-1)</f>
        <v>-1</v>
      </c>
      <c r="D261">
        <f t="shared" ref="D261:D324" si="29">IF(C261=C260,D260+1,1)</f>
        <v>2</v>
      </c>
      <c r="E261">
        <f t="shared" ref="E261:E324" si="30">IF(D262&lt;=D261,1,0)</f>
        <v>1</v>
      </c>
      <c r="F261">
        <f t="shared" ref="F261:F324" si="31">IF(B260&gt;$M$1,1,IF(B260=$M$1,0,-1))</f>
        <v>1</v>
      </c>
      <c r="G261">
        <f t="shared" ref="G261:G324" si="32">IF(F261=F260,G260+1,1)</f>
        <v>27</v>
      </c>
      <c r="H261">
        <f t="shared" ref="H261:H324" si="33">IF(G261&lt;=G260,1,0)</f>
        <v>0</v>
      </c>
      <c r="I261">
        <f t="shared" ref="I261:I324" si="34">IF(OR(AND(B261&gt;B260,B261&gt;B262),AND(B260&gt;B261,B262&gt;B261)),1,0)</f>
        <v>1</v>
      </c>
    </row>
    <row r="262" spans="1:9" x14ac:dyDescent="0.2">
      <c r="A262" t="s">
        <v>263</v>
      </c>
      <c r="B262">
        <v>9679</v>
      </c>
      <c r="C262">
        <f t="shared" si="28"/>
        <v>1</v>
      </c>
      <c r="D262">
        <f t="shared" si="29"/>
        <v>1</v>
      </c>
      <c r="E262">
        <f t="shared" si="30"/>
        <v>0</v>
      </c>
      <c r="F262">
        <f t="shared" si="31"/>
        <v>1</v>
      </c>
      <c r="G262">
        <f t="shared" si="32"/>
        <v>28</v>
      </c>
      <c r="H262">
        <f t="shared" si="33"/>
        <v>0</v>
      </c>
      <c r="I262">
        <f t="shared" si="34"/>
        <v>0</v>
      </c>
    </row>
    <row r="263" spans="1:9" x14ac:dyDescent="0.2">
      <c r="A263" t="s">
        <v>264</v>
      </c>
      <c r="B263">
        <v>13227</v>
      </c>
      <c r="C263">
        <f t="shared" si="28"/>
        <v>1</v>
      </c>
      <c r="D263">
        <f t="shared" si="29"/>
        <v>2</v>
      </c>
      <c r="E263">
        <f t="shared" si="30"/>
        <v>0</v>
      </c>
      <c r="F263">
        <f t="shared" si="31"/>
        <v>1</v>
      </c>
      <c r="G263">
        <f t="shared" si="32"/>
        <v>29</v>
      </c>
      <c r="H263">
        <f t="shared" si="33"/>
        <v>0</v>
      </c>
      <c r="I263">
        <f t="shared" si="34"/>
        <v>0</v>
      </c>
    </row>
    <row r="264" spans="1:9" x14ac:dyDescent="0.2">
      <c r="A264" t="s">
        <v>265</v>
      </c>
      <c r="B264">
        <v>16746</v>
      </c>
      <c r="C264">
        <f t="shared" si="28"/>
        <v>1</v>
      </c>
      <c r="D264">
        <f t="shared" si="29"/>
        <v>3</v>
      </c>
      <c r="E264">
        <f t="shared" si="30"/>
        <v>0</v>
      </c>
      <c r="F264">
        <f t="shared" si="31"/>
        <v>1</v>
      </c>
      <c r="G264">
        <f t="shared" si="32"/>
        <v>30</v>
      </c>
      <c r="H264">
        <f t="shared" si="33"/>
        <v>0</v>
      </c>
      <c r="I264">
        <f t="shared" si="34"/>
        <v>0</v>
      </c>
    </row>
    <row r="265" spans="1:9" x14ac:dyDescent="0.2">
      <c r="A265" t="s">
        <v>266</v>
      </c>
      <c r="B265">
        <v>17568</v>
      </c>
      <c r="C265">
        <f t="shared" si="28"/>
        <v>1</v>
      </c>
      <c r="D265">
        <f t="shared" si="29"/>
        <v>4</v>
      </c>
      <c r="E265">
        <f t="shared" si="30"/>
        <v>0</v>
      </c>
      <c r="F265">
        <f t="shared" si="31"/>
        <v>1</v>
      </c>
      <c r="G265">
        <f t="shared" si="32"/>
        <v>31</v>
      </c>
      <c r="H265">
        <f t="shared" si="33"/>
        <v>0</v>
      </c>
      <c r="I265">
        <f t="shared" si="34"/>
        <v>0</v>
      </c>
    </row>
    <row r="266" spans="1:9" x14ac:dyDescent="0.2">
      <c r="A266" t="s">
        <v>267</v>
      </c>
      <c r="B266">
        <v>17709</v>
      </c>
      <c r="C266">
        <f t="shared" si="28"/>
        <v>1</v>
      </c>
      <c r="D266">
        <f t="shared" si="29"/>
        <v>5</v>
      </c>
      <c r="E266">
        <f t="shared" si="30"/>
        <v>1</v>
      </c>
      <c r="F266">
        <f t="shared" si="31"/>
        <v>1</v>
      </c>
      <c r="G266">
        <f t="shared" si="32"/>
        <v>32</v>
      </c>
      <c r="H266">
        <f t="shared" si="33"/>
        <v>0</v>
      </c>
      <c r="I266">
        <f t="shared" si="34"/>
        <v>1</v>
      </c>
    </row>
    <row r="267" spans="1:9" x14ac:dyDescent="0.2">
      <c r="A267" t="s">
        <v>268</v>
      </c>
      <c r="B267">
        <v>15622</v>
      </c>
      <c r="C267">
        <f t="shared" si="28"/>
        <v>-1</v>
      </c>
      <c r="D267">
        <f t="shared" si="29"/>
        <v>1</v>
      </c>
      <c r="E267">
        <f t="shared" si="30"/>
        <v>0</v>
      </c>
      <c r="F267">
        <f t="shared" si="31"/>
        <v>1</v>
      </c>
      <c r="G267">
        <f t="shared" si="32"/>
        <v>33</v>
      </c>
      <c r="H267">
        <f t="shared" si="33"/>
        <v>0</v>
      </c>
      <c r="I267">
        <f t="shared" si="34"/>
        <v>0</v>
      </c>
    </row>
    <row r="268" spans="1:9" x14ac:dyDescent="0.2">
      <c r="A268" t="s">
        <v>269</v>
      </c>
      <c r="B268">
        <v>12687</v>
      </c>
      <c r="C268">
        <f t="shared" si="28"/>
        <v>-1</v>
      </c>
      <c r="D268">
        <f t="shared" si="29"/>
        <v>2</v>
      </c>
      <c r="E268">
        <f t="shared" si="30"/>
        <v>1</v>
      </c>
      <c r="F268">
        <f t="shared" si="31"/>
        <v>1</v>
      </c>
      <c r="G268">
        <f t="shared" si="32"/>
        <v>34</v>
      </c>
      <c r="H268">
        <f t="shared" si="33"/>
        <v>0</v>
      </c>
      <c r="I268">
        <f t="shared" si="34"/>
        <v>1</v>
      </c>
    </row>
    <row r="269" spans="1:9" x14ac:dyDescent="0.2">
      <c r="A269" t="s">
        <v>270</v>
      </c>
      <c r="B269">
        <v>13571</v>
      </c>
      <c r="C269">
        <f t="shared" si="28"/>
        <v>1</v>
      </c>
      <c r="D269">
        <f t="shared" si="29"/>
        <v>1</v>
      </c>
      <c r="E269">
        <f t="shared" si="30"/>
        <v>0</v>
      </c>
      <c r="F269">
        <f t="shared" si="31"/>
        <v>1</v>
      </c>
      <c r="G269">
        <f t="shared" si="32"/>
        <v>35</v>
      </c>
      <c r="H269">
        <f t="shared" si="33"/>
        <v>0</v>
      </c>
      <c r="I269">
        <f t="shared" si="34"/>
        <v>0</v>
      </c>
    </row>
    <row r="270" spans="1:9" x14ac:dyDescent="0.2">
      <c r="A270" t="s">
        <v>271</v>
      </c>
      <c r="B270">
        <v>21048</v>
      </c>
      <c r="C270">
        <f t="shared" si="28"/>
        <v>1</v>
      </c>
      <c r="D270">
        <f t="shared" si="29"/>
        <v>2</v>
      </c>
      <c r="E270">
        <f t="shared" si="30"/>
        <v>0</v>
      </c>
      <c r="F270">
        <f t="shared" si="31"/>
        <v>1</v>
      </c>
      <c r="G270">
        <f t="shared" si="32"/>
        <v>36</v>
      </c>
      <c r="H270">
        <f t="shared" si="33"/>
        <v>0</v>
      </c>
      <c r="I270">
        <f t="shared" si="34"/>
        <v>0</v>
      </c>
    </row>
    <row r="271" spans="1:9" x14ac:dyDescent="0.2">
      <c r="A271" t="s">
        <v>272</v>
      </c>
      <c r="B271">
        <v>23921</v>
      </c>
      <c r="C271">
        <f t="shared" si="28"/>
        <v>1</v>
      </c>
      <c r="D271">
        <f t="shared" si="29"/>
        <v>3</v>
      </c>
      <c r="E271">
        <f t="shared" si="30"/>
        <v>1</v>
      </c>
      <c r="F271">
        <f t="shared" si="31"/>
        <v>1</v>
      </c>
      <c r="G271">
        <f t="shared" si="32"/>
        <v>37</v>
      </c>
      <c r="H271">
        <f t="shared" si="33"/>
        <v>0</v>
      </c>
      <c r="I271">
        <f t="shared" si="34"/>
        <v>1</v>
      </c>
    </row>
    <row r="272" spans="1:9" x14ac:dyDescent="0.2">
      <c r="A272" t="s">
        <v>273</v>
      </c>
      <c r="B272">
        <v>20056</v>
      </c>
      <c r="C272">
        <f t="shared" si="28"/>
        <v>-1</v>
      </c>
      <c r="D272">
        <f t="shared" si="29"/>
        <v>1</v>
      </c>
      <c r="E272">
        <f t="shared" si="30"/>
        <v>0</v>
      </c>
      <c r="F272">
        <f t="shared" si="31"/>
        <v>1</v>
      </c>
      <c r="G272">
        <f t="shared" si="32"/>
        <v>38</v>
      </c>
      <c r="H272">
        <f t="shared" si="33"/>
        <v>0</v>
      </c>
      <c r="I272">
        <f t="shared" si="34"/>
        <v>0</v>
      </c>
    </row>
    <row r="273" spans="1:9" x14ac:dyDescent="0.2">
      <c r="A273" t="s">
        <v>274</v>
      </c>
      <c r="B273">
        <v>16915</v>
      </c>
      <c r="C273">
        <f t="shared" si="28"/>
        <v>-1</v>
      </c>
      <c r="D273">
        <f t="shared" si="29"/>
        <v>2</v>
      </c>
      <c r="E273">
        <f t="shared" si="30"/>
        <v>0</v>
      </c>
      <c r="F273">
        <f t="shared" si="31"/>
        <v>1</v>
      </c>
      <c r="G273">
        <f t="shared" si="32"/>
        <v>39</v>
      </c>
      <c r="H273">
        <f t="shared" si="33"/>
        <v>0</v>
      </c>
      <c r="I273">
        <f t="shared" si="34"/>
        <v>0</v>
      </c>
    </row>
    <row r="274" spans="1:9" x14ac:dyDescent="0.2">
      <c r="A274" t="s">
        <v>275</v>
      </c>
      <c r="B274">
        <v>11789</v>
      </c>
      <c r="C274">
        <f t="shared" si="28"/>
        <v>-1</v>
      </c>
      <c r="D274">
        <f t="shared" si="29"/>
        <v>3</v>
      </c>
      <c r="E274">
        <f t="shared" si="30"/>
        <v>0</v>
      </c>
      <c r="F274">
        <f t="shared" si="31"/>
        <v>1</v>
      </c>
      <c r="G274">
        <f t="shared" si="32"/>
        <v>40</v>
      </c>
      <c r="H274">
        <f t="shared" si="33"/>
        <v>0</v>
      </c>
      <c r="I274">
        <f t="shared" si="34"/>
        <v>0</v>
      </c>
    </row>
    <row r="275" spans="1:9" x14ac:dyDescent="0.2">
      <c r="A275" t="s">
        <v>276</v>
      </c>
      <c r="B275">
        <v>6337</v>
      </c>
      <c r="C275">
        <f t="shared" si="28"/>
        <v>-1</v>
      </c>
      <c r="D275">
        <f t="shared" si="29"/>
        <v>4</v>
      </c>
      <c r="E275">
        <f t="shared" si="30"/>
        <v>0</v>
      </c>
      <c r="F275">
        <f t="shared" si="31"/>
        <v>1</v>
      </c>
      <c r="G275">
        <f t="shared" si="32"/>
        <v>41</v>
      </c>
      <c r="H275">
        <f t="shared" si="33"/>
        <v>0</v>
      </c>
      <c r="I275">
        <f t="shared" si="34"/>
        <v>0</v>
      </c>
    </row>
    <row r="276" spans="1:9" x14ac:dyDescent="0.2">
      <c r="A276" t="s">
        <v>277</v>
      </c>
      <c r="B276">
        <v>5186</v>
      </c>
      <c r="C276">
        <f t="shared" si="28"/>
        <v>-1</v>
      </c>
      <c r="D276">
        <f t="shared" si="29"/>
        <v>5</v>
      </c>
      <c r="E276">
        <f t="shared" si="30"/>
        <v>1</v>
      </c>
      <c r="F276">
        <f t="shared" si="31"/>
        <v>1</v>
      </c>
      <c r="G276">
        <f t="shared" si="32"/>
        <v>42</v>
      </c>
      <c r="H276">
        <f t="shared" si="33"/>
        <v>0</v>
      </c>
      <c r="I276">
        <f t="shared" si="34"/>
        <v>1</v>
      </c>
    </row>
    <row r="277" spans="1:9" x14ac:dyDescent="0.2">
      <c r="A277" t="s">
        <v>278</v>
      </c>
      <c r="B277">
        <v>15672</v>
      </c>
      <c r="C277">
        <f t="shared" si="28"/>
        <v>1</v>
      </c>
      <c r="D277">
        <f t="shared" si="29"/>
        <v>1</v>
      </c>
      <c r="E277">
        <f t="shared" si="30"/>
        <v>1</v>
      </c>
      <c r="F277">
        <f t="shared" si="31"/>
        <v>1</v>
      </c>
      <c r="G277">
        <f t="shared" si="32"/>
        <v>43</v>
      </c>
      <c r="H277">
        <f t="shared" si="33"/>
        <v>0</v>
      </c>
      <c r="I277">
        <f t="shared" si="34"/>
        <v>1</v>
      </c>
    </row>
    <row r="278" spans="1:9" x14ac:dyDescent="0.2">
      <c r="A278" t="s">
        <v>279</v>
      </c>
      <c r="B278">
        <v>11128</v>
      </c>
      <c r="C278">
        <f t="shared" si="28"/>
        <v>-1</v>
      </c>
      <c r="D278">
        <f t="shared" si="29"/>
        <v>1</v>
      </c>
      <c r="E278">
        <f t="shared" si="30"/>
        <v>0</v>
      </c>
      <c r="F278">
        <f t="shared" si="31"/>
        <v>1</v>
      </c>
      <c r="G278">
        <f t="shared" si="32"/>
        <v>44</v>
      </c>
      <c r="H278">
        <f t="shared" si="33"/>
        <v>0</v>
      </c>
      <c r="I278">
        <f t="shared" si="34"/>
        <v>0</v>
      </c>
    </row>
    <row r="279" spans="1:9" x14ac:dyDescent="0.2">
      <c r="A279" t="s">
        <v>280</v>
      </c>
      <c r="B279">
        <v>8703</v>
      </c>
      <c r="C279">
        <f t="shared" si="28"/>
        <v>-1</v>
      </c>
      <c r="D279">
        <f t="shared" si="29"/>
        <v>2</v>
      </c>
      <c r="E279">
        <f t="shared" si="30"/>
        <v>0</v>
      </c>
      <c r="F279">
        <f t="shared" si="31"/>
        <v>1</v>
      </c>
      <c r="G279">
        <f t="shared" si="32"/>
        <v>45</v>
      </c>
      <c r="H279">
        <f t="shared" si="33"/>
        <v>0</v>
      </c>
      <c r="I279">
        <f t="shared" si="34"/>
        <v>0</v>
      </c>
    </row>
    <row r="280" spans="1:9" x14ac:dyDescent="0.2">
      <c r="A280" t="s">
        <v>281</v>
      </c>
      <c r="B280">
        <v>6124</v>
      </c>
      <c r="C280">
        <f t="shared" si="28"/>
        <v>-1</v>
      </c>
      <c r="D280">
        <f t="shared" si="29"/>
        <v>3</v>
      </c>
      <c r="E280">
        <f t="shared" si="30"/>
        <v>1</v>
      </c>
      <c r="F280">
        <f t="shared" si="31"/>
        <v>1</v>
      </c>
      <c r="G280">
        <f t="shared" si="32"/>
        <v>46</v>
      </c>
      <c r="H280">
        <f t="shared" si="33"/>
        <v>0</v>
      </c>
      <c r="I280">
        <f t="shared" si="34"/>
        <v>1</v>
      </c>
    </row>
    <row r="281" spans="1:9" x14ac:dyDescent="0.2">
      <c r="A281" t="s">
        <v>282</v>
      </c>
      <c r="B281">
        <v>6621</v>
      </c>
      <c r="C281">
        <f t="shared" si="28"/>
        <v>1</v>
      </c>
      <c r="D281">
        <f t="shared" si="29"/>
        <v>1</v>
      </c>
      <c r="E281">
        <f t="shared" si="30"/>
        <v>1</v>
      </c>
      <c r="F281">
        <f t="shared" si="31"/>
        <v>1</v>
      </c>
      <c r="G281">
        <f t="shared" si="32"/>
        <v>47</v>
      </c>
      <c r="H281">
        <f t="shared" si="33"/>
        <v>0</v>
      </c>
      <c r="I281">
        <f t="shared" si="34"/>
        <v>1</v>
      </c>
    </row>
    <row r="282" spans="1:9" x14ac:dyDescent="0.2">
      <c r="A282" t="s">
        <v>283</v>
      </c>
      <c r="B282">
        <v>2393</v>
      </c>
      <c r="C282">
        <f t="shared" si="28"/>
        <v>-1</v>
      </c>
      <c r="D282">
        <f t="shared" si="29"/>
        <v>1</v>
      </c>
      <c r="E282">
        <f t="shared" si="30"/>
        <v>1</v>
      </c>
      <c r="F282">
        <f t="shared" si="31"/>
        <v>1</v>
      </c>
      <c r="G282">
        <f t="shared" si="32"/>
        <v>48</v>
      </c>
      <c r="H282">
        <f t="shared" si="33"/>
        <v>0</v>
      </c>
      <c r="I282">
        <f t="shared" si="34"/>
        <v>1</v>
      </c>
    </row>
    <row r="283" spans="1:9" x14ac:dyDescent="0.2">
      <c r="A283" t="s">
        <v>284</v>
      </c>
      <c r="B283">
        <v>4293</v>
      </c>
      <c r="C283">
        <f t="shared" si="28"/>
        <v>1</v>
      </c>
      <c r="D283">
        <f t="shared" si="29"/>
        <v>1</v>
      </c>
      <c r="E283">
        <f t="shared" si="30"/>
        <v>0</v>
      </c>
      <c r="F283">
        <f t="shared" si="31"/>
        <v>1</v>
      </c>
      <c r="G283">
        <f t="shared" si="32"/>
        <v>49</v>
      </c>
      <c r="H283">
        <f t="shared" si="33"/>
        <v>0</v>
      </c>
      <c r="I283">
        <f t="shared" si="34"/>
        <v>0</v>
      </c>
    </row>
    <row r="284" spans="1:9" x14ac:dyDescent="0.2">
      <c r="A284" t="s">
        <v>285</v>
      </c>
      <c r="B284">
        <v>7916</v>
      </c>
      <c r="C284">
        <f t="shared" si="28"/>
        <v>1</v>
      </c>
      <c r="D284">
        <f t="shared" si="29"/>
        <v>2</v>
      </c>
      <c r="E284">
        <f t="shared" si="30"/>
        <v>1</v>
      </c>
      <c r="F284">
        <f t="shared" si="31"/>
        <v>1</v>
      </c>
      <c r="G284">
        <f t="shared" si="32"/>
        <v>50</v>
      </c>
      <c r="H284">
        <f t="shared" si="33"/>
        <v>0</v>
      </c>
      <c r="I284">
        <f t="shared" si="34"/>
        <v>1</v>
      </c>
    </row>
    <row r="285" spans="1:9" x14ac:dyDescent="0.2">
      <c r="A285" t="s">
        <v>286</v>
      </c>
      <c r="B285">
        <v>5002</v>
      </c>
      <c r="C285">
        <f t="shared" si="28"/>
        <v>-1</v>
      </c>
      <c r="D285">
        <f t="shared" si="29"/>
        <v>1</v>
      </c>
      <c r="E285">
        <f t="shared" si="30"/>
        <v>0</v>
      </c>
      <c r="F285">
        <f t="shared" si="31"/>
        <v>1</v>
      </c>
      <c r="G285">
        <f t="shared" si="32"/>
        <v>51</v>
      </c>
      <c r="H285">
        <f t="shared" si="33"/>
        <v>0</v>
      </c>
      <c r="I285">
        <f t="shared" si="34"/>
        <v>0</v>
      </c>
    </row>
    <row r="286" spans="1:9" x14ac:dyDescent="0.2">
      <c r="A286" t="s">
        <v>287</v>
      </c>
      <c r="B286">
        <v>4619</v>
      </c>
      <c r="C286">
        <f t="shared" si="28"/>
        <v>-1</v>
      </c>
      <c r="D286">
        <f t="shared" si="29"/>
        <v>2</v>
      </c>
      <c r="E286">
        <f t="shared" si="30"/>
        <v>1</v>
      </c>
      <c r="F286">
        <f t="shared" si="31"/>
        <v>1</v>
      </c>
      <c r="G286">
        <f t="shared" si="32"/>
        <v>52</v>
      </c>
      <c r="H286">
        <f t="shared" si="33"/>
        <v>0</v>
      </c>
      <c r="I286">
        <f t="shared" si="34"/>
        <v>1</v>
      </c>
    </row>
    <row r="287" spans="1:9" x14ac:dyDescent="0.2">
      <c r="A287" t="s">
        <v>288</v>
      </c>
      <c r="B287">
        <v>6268</v>
      </c>
      <c r="C287">
        <f t="shared" si="28"/>
        <v>1</v>
      </c>
      <c r="D287">
        <f t="shared" si="29"/>
        <v>1</v>
      </c>
      <c r="E287">
        <f t="shared" si="30"/>
        <v>1</v>
      </c>
      <c r="F287">
        <f t="shared" si="31"/>
        <v>1</v>
      </c>
      <c r="G287">
        <f t="shared" si="32"/>
        <v>53</v>
      </c>
      <c r="H287">
        <f t="shared" si="33"/>
        <v>0</v>
      </c>
      <c r="I287">
        <f t="shared" si="34"/>
        <v>1</v>
      </c>
    </row>
    <row r="288" spans="1:9" x14ac:dyDescent="0.2">
      <c r="A288" t="s">
        <v>289</v>
      </c>
      <c r="B288">
        <v>4659</v>
      </c>
      <c r="C288">
        <f t="shared" si="28"/>
        <v>-1</v>
      </c>
      <c r="D288">
        <f t="shared" si="29"/>
        <v>1</v>
      </c>
      <c r="E288">
        <f t="shared" si="30"/>
        <v>0</v>
      </c>
      <c r="F288">
        <f t="shared" si="31"/>
        <v>1</v>
      </c>
      <c r="G288">
        <f t="shared" si="32"/>
        <v>54</v>
      </c>
      <c r="H288">
        <f t="shared" si="33"/>
        <v>0</v>
      </c>
      <c r="I288">
        <f t="shared" si="34"/>
        <v>0</v>
      </c>
    </row>
    <row r="289" spans="1:9" x14ac:dyDescent="0.2">
      <c r="A289" t="s">
        <v>290</v>
      </c>
      <c r="B289">
        <v>1932</v>
      </c>
      <c r="C289">
        <f t="shared" si="28"/>
        <v>-1</v>
      </c>
      <c r="D289">
        <f t="shared" si="29"/>
        <v>2</v>
      </c>
      <c r="E289">
        <f t="shared" si="30"/>
        <v>1</v>
      </c>
      <c r="F289">
        <f t="shared" si="31"/>
        <v>1</v>
      </c>
      <c r="G289">
        <f t="shared" si="32"/>
        <v>55</v>
      </c>
      <c r="H289">
        <f t="shared" si="33"/>
        <v>0</v>
      </c>
      <c r="I289">
        <f t="shared" si="34"/>
        <v>1</v>
      </c>
    </row>
    <row r="290" spans="1:9" x14ac:dyDescent="0.2">
      <c r="A290" t="s">
        <v>291</v>
      </c>
      <c r="B290">
        <v>2734</v>
      </c>
      <c r="C290">
        <f t="shared" si="28"/>
        <v>1</v>
      </c>
      <c r="D290">
        <f t="shared" si="29"/>
        <v>1</v>
      </c>
      <c r="E290">
        <f t="shared" si="30"/>
        <v>0</v>
      </c>
      <c r="F290">
        <f t="shared" si="31"/>
        <v>1</v>
      </c>
      <c r="G290">
        <f t="shared" si="32"/>
        <v>56</v>
      </c>
      <c r="H290">
        <f t="shared" si="33"/>
        <v>0</v>
      </c>
      <c r="I290">
        <f t="shared" si="34"/>
        <v>0</v>
      </c>
    </row>
    <row r="291" spans="1:9" x14ac:dyDescent="0.2">
      <c r="A291" t="s">
        <v>292</v>
      </c>
      <c r="B291">
        <v>5182</v>
      </c>
      <c r="C291">
        <f t="shared" si="28"/>
        <v>1</v>
      </c>
      <c r="D291">
        <f t="shared" si="29"/>
        <v>2</v>
      </c>
      <c r="E291">
        <f t="shared" si="30"/>
        <v>1</v>
      </c>
      <c r="F291">
        <f t="shared" si="31"/>
        <v>1</v>
      </c>
      <c r="G291">
        <f t="shared" si="32"/>
        <v>57</v>
      </c>
      <c r="H291">
        <f t="shared" si="33"/>
        <v>0</v>
      </c>
      <c r="I291">
        <f t="shared" si="34"/>
        <v>1</v>
      </c>
    </row>
    <row r="292" spans="1:9" x14ac:dyDescent="0.2">
      <c r="A292" t="s">
        <v>293</v>
      </c>
      <c r="B292">
        <v>4477</v>
      </c>
      <c r="C292">
        <f t="shared" si="28"/>
        <v>-1</v>
      </c>
      <c r="D292">
        <f t="shared" si="29"/>
        <v>1</v>
      </c>
      <c r="E292">
        <f t="shared" si="30"/>
        <v>0</v>
      </c>
      <c r="F292">
        <f t="shared" si="31"/>
        <v>1</v>
      </c>
      <c r="G292">
        <f t="shared" si="32"/>
        <v>58</v>
      </c>
      <c r="H292">
        <f t="shared" si="33"/>
        <v>0</v>
      </c>
      <c r="I292">
        <f t="shared" si="34"/>
        <v>0</v>
      </c>
    </row>
    <row r="293" spans="1:9" x14ac:dyDescent="0.2">
      <c r="A293" t="s">
        <v>294</v>
      </c>
      <c r="B293">
        <v>3416</v>
      </c>
      <c r="C293">
        <f t="shared" si="28"/>
        <v>-1</v>
      </c>
      <c r="D293">
        <f t="shared" si="29"/>
        <v>2</v>
      </c>
      <c r="E293">
        <f t="shared" si="30"/>
        <v>0</v>
      </c>
      <c r="F293">
        <f t="shared" si="31"/>
        <v>1</v>
      </c>
      <c r="G293">
        <f t="shared" si="32"/>
        <v>59</v>
      </c>
      <c r="H293">
        <f t="shared" si="33"/>
        <v>0</v>
      </c>
      <c r="I293">
        <f t="shared" si="34"/>
        <v>0</v>
      </c>
    </row>
    <row r="294" spans="1:9" x14ac:dyDescent="0.2">
      <c r="A294" t="s">
        <v>295</v>
      </c>
      <c r="B294">
        <v>3224</v>
      </c>
      <c r="C294">
        <f t="shared" si="28"/>
        <v>-1</v>
      </c>
      <c r="D294">
        <f t="shared" si="29"/>
        <v>3</v>
      </c>
      <c r="E294">
        <f t="shared" si="30"/>
        <v>0</v>
      </c>
      <c r="F294">
        <f t="shared" si="31"/>
        <v>1</v>
      </c>
      <c r="G294">
        <f t="shared" si="32"/>
        <v>60</v>
      </c>
      <c r="H294">
        <f t="shared" si="33"/>
        <v>0</v>
      </c>
      <c r="I294">
        <f t="shared" si="34"/>
        <v>0</v>
      </c>
    </row>
    <row r="295" spans="1:9" x14ac:dyDescent="0.2">
      <c r="A295" t="s">
        <v>296</v>
      </c>
      <c r="B295">
        <v>1875</v>
      </c>
      <c r="C295">
        <f t="shared" si="28"/>
        <v>-1</v>
      </c>
      <c r="D295">
        <f t="shared" si="29"/>
        <v>4</v>
      </c>
      <c r="E295">
        <f t="shared" si="30"/>
        <v>0</v>
      </c>
      <c r="F295">
        <f t="shared" si="31"/>
        <v>1</v>
      </c>
      <c r="G295">
        <f t="shared" si="32"/>
        <v>61</v>
      </c>
      <c r="H295">
        <f t="shared" si="33"/>
        <v>0</v>
      </c>
      <c r="I295">
        <f t="shared" si="34"/>
        <v>0</v>
      </c>
    </row>
    <row r="296" spans="1:9" x14ac:dyDescent="0.2">
      <c r="A296" t="s">
        <v>297</v>
      </c>
      <c r="B296">
        <v>1123</v>
      </c>
      <c r="C296">
        <f t="shared" si="28"/>
        <v>-1</v>
      </c>
      <c r="D296">
        <f t="shared" si="29"/>
        <v>5</v>
      </c>
      <c r="E296">
        <f t="shared" si="30"/>
        <v>1</v>
      </c>
      <c r="F296">
        <f t="shared" si="31"/>
        <v>1</v>
      </c>
      <c r="G296">
        <f t="shared" si="32"/>
        <v>62</v>
      </c>
      <c r="H296">
        <f t="shared" si="33"/>
        <v>0</v>
      </c>
      <c r="I296">
        <f t="shared" si="34"/>
        <v>1</v>
      </c>
    </row>
    <row r="297" spans="1:9" x14ac:dyDescent="0.2">
      <c r="A297" t="s">
        <v>298</v>
      </c>
      <c r="B297">
        <v>1901</v>
      </c>
      <c r="C297">
        <f t="shared" si="28"/>
        <v>1</v>
      </c>
      <c r="D297">
        <f t="shared" si="29"/>
        <v>1</v>
      </c>
      <c r="E297">
        <f t="shared" si="30"/>
        <v>0</v>
      </c>
      <c r="F297">
        <f t="shared" si="31"/>
        <v>1</v>
      </c>
      <c r="G297">
        <f t="shared" si="32"/>
        <v>63</v>
      </c>
      <c r="H297">
        <f t="shared" si="33"/>
        <v>0</v>
      </c>
      <c r="I297">
        <f t="shared" si="34"/>
        <v>0</v>
      </c>
    </row>
    <row r="298" spans="1:9" x14ac:dyDescent="0.2">
      <c r="A298" t="s">
        <v>299</v>
      </c>
      <c r="B298">
        <v>3164</v>
      </c>
      <c r="C298">
        <f t="shared" si="28"/>
        <v>1</v>
      </c>
      <c r="D298">
        <f t="shared" si="29"/>
        <v>2</v>
      </c>
      <c r="E298">
        <f t="shared" si="30"/>
        <v>1</v>
      </c>
      <c r="F298">
        <f t="shared" si="31"/>
        <v>1</v>
      </c>
      <c r="G298">
        <f t="shared" si="32"/>
        <v>64</v>
      </c>
      <c r="H298">
        <f t="shared" si="33"/>
        <v>0</v>
      </c>
      <c r="I298">
        <f t="shared" si="34"/>
        <v>1</v>
      </c>
    </row>
    <row r="299" spans="1:9" x14ac:dyDescent="0.2">
      <c r="A299" t="s">
        <v>300</v>
      </c>
      <c r="B299">
        <v>2565</v>
      </c>
      <c r="C299">
        <f t="shared" si="28"/>
        <v>-1</v>
      </c>
      <c r="D299">
        <f t="shared" si="29"/>
        <v>1</v>
      </c>
      <c r="E299">
        <f t="shared" si="30"/>
        <v>1</v>
      </c>
      <c r="F299">
        <f t="shared" si="31"/>
        <v>1</v>
      </c>
      <c r="G299">
        <f t="shared" si="32"/>
        <v>65</v>
      </c>
      <c r="H299">
        <f t="shared" si="33"/>
        <v>0</v>
      </c>
      <c r="I299">
        <f t="shared" si="34"/>
        <v>1</v>
      </c>
    </row>
    <row r="300" spans="1:9" x14ac:dyDescent="0.2">
      <c r="A300" t="s">
        <v>301</v>
      </c>
      <c r="B300">
        <v>3297</v>
      </c>
      <c r="C300">
        <f t="shared" si="28"/>
        <v>1</v>
      </c>
      <c r="D300">
        <f t="shared" si="29"/>
        <v>1</v>
      </c>
      <c r="E300">
        <f t="shared" si="30"/>
        <v>0</v>
      </c>
      <c r="F300">
        <f t="shared" si="31"/>
        <v>1</v>
      </c>
      <c r="G300">
        <f t="shared" si="32"/>
        <v>66</v>
      </c>
      <c r="H300">
        <f t="shared" si="33"/>
        <v>0</v>
      </c>
      <c r="I300">
        <f t="shared" si="34"/>
        <v>0</v>
      </c>
    </row>
    <row r="301" spans="1:9" x14ac:dyDescent="0.2">
      <c r="A301" t="s">
        <v>302</v>
      </c>
      <c r="B301">
        <v>3619</v>
      </c>
      <c r="C301">
        <f t="shared" si="28"/>
        <v>1</v>
      </c>
      <c r="D301">
        <f t="shared" si="29"/>
        <v>2</v>
      </c>
      <c r="E301">
        <f t="shared" si="30"/>
        <v>1</v>
      </c>
      <c r="F301">
        <f t="shared" si="31"/>
        <v>1</v>
      </c>
      <c r="G301">
        <f t="shared" si="32"/>
        <v>67</v>
      </c>
      <c r="H301">
        <f t="shared" si="33"/>
        <v>0</v>
      </c>
      <c r="I301">
        <f t="shared" si="34"/>
        <v>1</v>
      </c>
    </row>
    <row r="302" spans="1:9" x14ac:dyDescent="0.2">
      <c r="A302" t="s">
        <v>303</v>
      </c>
      <c r="B302">
        <v>2151</v>
      </c>
      <c r="C302">
        <f t="shared" si="28"/>
        <v>-1</v>
      </c>
      <c r="D302">
        <f t="shared" si="29"/>
        <v>1</v>
      </c>
      <c r="E302">
        <f t="shared" si="30"/>
        <v>0</v>
      </c>
      <c r="F302">
        <f t="shared" si="31"/>
        <v>1</v>
      </c>
      <c r="G302">
        <f t="shared" si="32"/>
        <v>68</v>
      </c>
      <c r="H302">
        <f t="shared" si="33"/>
        <v>0</v>
      </c>
      <c r="I302">
        <f t="shared" si="34"/>
        <v>0</v>
      </c>
    </row>
    <row r="303" spans="1:9" x14ac:dyDescent="0.2">
      <c r="A303" t="s">
        <v>304</v>
      </c>
      <c r="B303">
        <v>746</v>
      </c>
      <c r="C303">
        <f t="shared" si="28"/>
        <v>-1</v>
      </c>
      <c r="D303">
        <f t="shared" si="29"/>
        <v>2</v>
      </c>
      <c r="E303">
        <f t="shared" si="30"/>
        <v>1</v>
      </c>
      <c r="F303">
        <f t="shared" si="31"/>
        <v>1</v>
      </c>
      <c r="G303">
        <f t="shared" si="32"/>
        <v>69</v>
      </c>
      <c r="H303">
        <f t="shared" si="33"/>
        <v>0</v>
      </c>
      <c r="I303">
        <f t="shared" si="34"/>
        <v>1</v>
      </c>
    </row>
    <row r="304" spans="1:9" x14ac:dyDescent="0.2">
      <c r="A304" t="s">
        <v>305</v>
      </c>
      <c r="B304">
        <v>1867</v>
      </c>
      <c r="C304">
        <f t="shared" si="28"/>
        <v>1</v>
      </c>
      <c r="D304">
        <f t="shared" si="29"/>
        <v>1</v>
      </c>
      <c r="E304">
        <f t="shared" si="30"/>
        <v>0</v>
      </c>
      <c r="F304">
        <f t="shared" si="31"/>
        <v>-1</v>
      </c>
      <c r="G304">
        <f t="shared" si="32"/>
        <v>1</v>
      </c>
      <c r="H304">
        <f t="shared" si="33"/>
        <v>1</v>
      </c>
      <c r="I304">
        <f t="shared" si="34"/>
        <v>0</v>
      </c>
    </row>
    <row r="305" spans="1:9" x14ac:dyDescent="0.2">
      <c r="A305" t="s">
        <v>306</v>
      </c>
      <c r="B305">
        <v>3040</v>
      </c>
      <c r="C305">
        <f t="shared" si="28"/>
        <v>1</v>
      </c>
      <c r="D305">
        <f t="shared" si="29"/>
        <v>2</v>
      </c>
      <c r="E305">
        <f t="shared" si="30"/>
        <v>1</v>
      </c>
      <c r="F305">
        <f t="shared" si="31"/>
        <v>1</v>
      </c>
      <c r="G305">
        <f t="shared" si="32"/>
        <v>1</v>
      </c>
      <c r="H305">
        <f t="shared" si="33"/>
        <v>1</v>
      </c>
      <c r="I305">
        <f t="shared" si="34"/>
        <v>1</v>
      </c>
    </row>
    <row r="306" spans="1:9" x14ac:dyDescent="0.2">
      <c r="A306" t="s">
        <v>307</v>
      </c>
      <c r="B306">
        <v>2605</v>
      </c>
      <c r="C306">
        <f t="shared" si="28"/>
        <v>-1</v>
      </c>
      <c r="D306">
        <f t="shared" si="29"/>
        <v>1</v>
      </c>
      <c r="E306">
        <f t="shared" si="30"/>
        <v>0</v>
      </c>
      <c r="F306">
        <f t="shared" si="31"/>
        <v>1</v>
      </c>
      <c r="G306">
        <f t="shared" si="32"/>
        <v>2</v>
      </c>
      <c r="H306">
        <f t="shared" si="33"/>
        <v>0</v>
      </c>
      <c r="I306">
        <f t="shared" si="34"/>
        <v>0</v>
      </c>
    </row>
    <row r="307" spans="1:9" x14ac:dyDescent="0.2">
      <c r="A307" t="s">
        <v>308</v>
      </c>
      <c r="B307">
        <v>2582</v>
      </c>
      <c r="C307">
        <f t="shared" si="28"/>
        <v>-1</v>
      </c>
      <c r="D307">
        <f t="shared" si="29"/>
        <v>2</v>
      </c>
      <c r="E307">
        <f t="shared" si="30"/>
        <v>0</v>
      </c>
      <c r="F307">
        <f t="shared" si="31"/>
        <v>1</v>
      </c>
      <c r="G307">
        <f t="shared" si="32"/>
        <v>3</v>
      </c>
      <c r="H307">
        <f t="shared" si="33"/>
        <v>0</v>
      </c>
      <c r="I307">
        <f t="shared" si="34"/>
        <v>0</v>
      </c>
    </row>
    <row r="308" spans="1:9" x14ac:dyDescent="0.2">
      <c r="A308" t="s">
        <v>309</v>
      </c>
      <c r="B308">
        <v>2503</v>
      </c>
      <c r="C308">
        <f t="shared" si="28"/>
        <v>-1</v>
      </c>
      <c r="D308">
        <f t="shared" si="29"/>
        <v>3</v>
      </c>
      <c r="E308">
        <f t="shared" si="30"/>
        <v>0</v>
      </c>
      <c r="F308">
        <f t="shared" si="31"/>
        <v>1</v>
      </c>
      <c r="G308">
        <f t="shared" si="32"/>
        <v>4</v>
      </c>
      <c r="H308">
        <f t="shared" si="33"/>
        <v>0</v>
      </c>
      <c r="I308">
        <f t="shared" si="34"/>
        <v>0</v>
      </c>
    </row>
    <row r="309" spans="1:9" x14ac:dyDescent="0.2">
      <c r="A309" t="s">
        <v>310</v>
      </c>
      <c r="B309">
        <v>1814</v>
      </c>
      <c r="C309">
        <f t="shared" si="28"/>
        <v>-1</v>
      </c>
      <c r="D309">
        <f t="shared" si="29"/>
        <v>4</v>
      </c>
      <c r="E309">
        <f t="shared" si="30"/>
        <v>0</v>
      </c>
      <c r="F309">
        <f t="shared" si="31"/>
        <v>1</v>
      </c>
      <c r="G309">
        <f t="shared" si="32"/>
        <v>5</v>
      </c>
      <c r="H309">
        <f t="shared" si="33"/>
        <v>0</v>
      </c>
      <c r="I309">
        <f t="shared" si="34"/>
        <v>0</v>
      </c>
    </row>
    <row r="310" spans="1:9" x14ac:dyDescent="0.2">
      <c r="A310" t="s">
        <v>311</v>
      </c>
      <c r="B310">
        <v>859</v>
      </c>
      <c r="C310">
        <f t="shared" si="28"/>
        <v>-1</v>
      </c>
      <c r="D310">
        <f t="shared" si="29"/>
        <v>5</v>
      </c>
      <c r="E310">
        <f t="shared" si="30"/>
        <v>1</v>
      </c>
      <c r="F310">
        <f t="shared" si="31"/>
        <v>1</v>
      </c>
      <c r="G310">
        <f t="shared" si="32"/>
        <v>6</v>
      </c>
      <c r="H310">
        <f t="shared" si="33"/>
        <v>0</v>
      </c>
      <c r="I310">
        <f t="shared" si="34"/>
        <v>1</v>
      </c>
    </row>
    <row r="311" spans="1:9" x14ac:dyDescent="0.2">
      <c r="A311" t="s">
        <v>312</v>
      </c>
      <c r="B311">
        <v>1957</v>
      </c>
      <c r="C311">
        <f t="shared" si="28"/>
        <v>1</v>
      </c>
      <c r="D311">
        <f t="shared" si="29"/>
        <v>1</v>
      </c>
      <c r="E311">
        <f t="shared" si="30"/>
        <v>0</v>
      </c>
      <c r="F311">
        <f t="shared" si="31"/>
        <v>-1</v>
      </c>
      <c r="G311">
        <f t="shared" si="32"/>
        <v>1</v>
      </c>
      <c r="H311">
        <f t="shared" si="33"/>
        <v>1</v>
      </c>
      <c r="I311">
        <f t="shared" si="34"/>
        <v>0</v>
      </c>
    </row>
    <row r="312" spans="1:9" x14ac:dyDescent="0.2">
      <c r="A312" t="s">
        <v>313</v>
      </c>
      <c r="B312">
        <v>3071</v>
      </c>
      <c r="C312">
        <f t="shared" si="28"/>
        <v>1</v>
      </c>
      <c r="D312">
        <f t="shared" si="29"/>
        <v>2</v>
      </c>
      <c r="E312">
        <f t="shared" si="30"/>
        <v>1</v>
      </c>
      <c r="F312">
        <f t="shared" si="31"/>
        <v>1</v>
      </c>
      <c r="G312">
        <f t="shared" si="32"/>
        <v>1</v>
      </c>
      <c r="H312">
        <f t="shared" si="33"/>
        <v>1</v>
      </c>
      <c r="I312">
        <f t="shared" si="34"/>
        <v>1</v>
      </c>
    </row>
    <row r="313" spans="1:9" x14ac:dyDescent="0.2">
      <c r="A313" t="s">
        <v>314</v>
      </c>
      <c r="B313">
        <v>2754</v>
      </c>
      <c r="C313">
        <f t="shared" si="28"/>
        <v>-1</v>
      </c>
      <c r="D313">
        <f t="shared" si="29"/>
        <v>1</v>
      </c>
      <c r="E313">
        <f t="shared" si="30"/>
        <v>0</v>
      </c>
      <c r="F313">
        <f t="shared" si="31"/>
        <v>1</v>
      </c>
      <c r="G313">
        <f t="shared" si="32"/>
        <v>2</v>
      </c>
      <c r="H313">
        <f t="shared" si="33"/>
        <v>0</v>
      </c>
      <c r="I313">
        <f t="shared" si="34"/>
        <v>0</v>
      </c>
    </row>
    <row r="314" spans="1:9" x14ac:dyDescent="0.2">
      <c r="A314" t="s">
        <v>315</v>
      </c>
      <c r="B314">
        <v>0</v>
      </c>
      <c r="C314">
        <f t="shared" si="28"/>
        <v>-1</v>
      </c>
      <c r="D314">
        <f t="shared" si="29"/>
        <v>2</v>
      </c>
      <c r="E314">
        <f t="shared" si="30"/>
        <v>1</v>
      </c>
      <c r="F314">
        <f t="shared" si="31"/>
        <v>1</v>
      </c>
      <c r="G314">
        <f t="shared" si="32"/>
        <v>3</v>
      </c>
      <c r="H314">
        <f t="shared" si="33"/>
        <v>0</v>
      </c>
      <c r="I314">
        <f t="shared" si="34"/>
        <v>1</v>
      </c>
    </row>
    <row r="315" spans="1:9" x14ac:dyDescent="0.2">
      <c r="A315" t="s">
        <v>316</v>
      </c>
      <c r="B315">
        <v>2762</v>
      </c>
      <c r="C315">
        <f t="shared" si="28"/>
        <v>1</v>
      </c>
      <c r="D315">
        <f t="shared" si="29"/>
        <v>1</v>
      </c>
      <c r="E315">
        <f t="shared" si="30"/>
        <v>0</v>
      </c>
      <c r="F315">
        <f t="shared" si="31"/>
        <v>-1</v>
      </c>
      <c r="G315">
        <f t="shared" si="32"/>
        <v>1</v>
      </c>
      <c r="H315">
        <f t="shared" si="33"/>
        <v>1</v>
      </c>
      <c r="I315">
        <f t="shared" si="34"/>
        <v>0</v>
      </c>
    </row>
    <row r="316" spans="1:9" x14ac:dyDescent="0.2">
      <c r="A316" t="s">
        <v>317</v>
      </c>
      <c r="B316">
        <v>4978</v>
      </c>
      <c r="C316">
        <f t="shared" si="28"/>
        <v>1</v>
      </c>
      <c r="D316">
        <f t="shared" si="29"/>
        <v>2</v>
      </c>
      <c r="E316">
        <f t="shared" si="30"/>
        <v>1</v>
      </c>
      <c r="F316">
        <f t="shared" si="31"/>
        <v>1</v>
      </c>
      <c r="G316">
        <f t="shared" si="32"/>
        <v>1</v>
      </c>
      <c r="H316">
        <f t="shared" si="33"/>
        <v>1</v>
      </c>
      <c r="I316">
        <f t="shared" si="34"/>
        <v>1</v>
      </c>
    </row>
    <row r="317" spans="1:9" x14ac:dyDescent="0.2">
      <c r="A317" t="s">
        <v>318</v>
      </c>
      <c r="B317">
        <v>1074</v>
      </c>
      <c r="C317">
        <f t="shared" si="28"/>
        <v>-1</v>
      </c>
      <c r="D317">
        <f t="shared" si="29"/>
        <v>1</v>
      </c>
      <c r="E317">
        <f t="shared" si="30"/>
        <v>1</v>
      </c>
      <c r="F317">
        <f t="shared" si="31"/>
        <v>1</v>
      </c>
      <c r="G317">
        <f t="shared" si="32"/>
        <v>2</v>
      </c>
      <c r="H317">
        <f t="shared" si="33"/>
        <v>0</v>
      </c>
      <c r="I317">
        <f t="shared" si="34"/>
        <v>1</v>
      </c>
    </row>
    <row r="318" spans="1:9" x14ac:dyDescent="0.2">
      <c r="A318" t="s">
        <v>319</v>
      </c>
      <c r="B318">
        <v>2211</v>
      </c>
      <c r="C318">
        <f t="shared" si="28"/>
        <v>1</v>
      </c>
      <c r="D318">
        <f t="shared" si="29"/>
        <v>1</v>
      </c>
      <c r="E318">
        <f t="shared" si="30"/>
        <v>0</v>
      </c>
      <c r="F318">
        <f t="shared" si="31"/>
        <v>-1</v>
      </c>
      <c r="G318">
        <f t="shared" si="32"/>
        <v>1</v>
      </c>
      <c r="H318">
        <f t="shared" si="33"/>
        <v>1</v>
      </c>
      <c r="I318">
        <f t="shared" si="34"/>
        <v>0</v>
      </c>
    </row>
    <row r="319" spans="1:9" x14ac:dyDescent="0.2">
      <c r="A319" t="s">
        <v>320</v>
      </c>
      <c r="B319">
        <v>3636</v>
      </c>
      <c r="C319">
        <f t="shared" si="28"/>
        <v>1</v>
      </c>
      <c r="D319">
        <f t="shared" si="29"/>
        <v>2</v>
      </c>
      <c r="E319">
        <f t="shared" si="30"/>
        <v>1</v>
      </c>
      <c r="F319">
        <f t="shared" si="31"/>
        <v>1</v>
      </c>
      <c r="G319">
        <f t="shared" si="32"/>
        <v>1</v>
      </c>
      <c r="H319">
        <f t="shared" si="33"/>
        <v>1</v>
      </c>
      <c r="I319">
        <f t="shared" si="34"/>
        <v>1</v>
      </c>
    </row>
    <row r="320" spans="1:9" x14ac:dyDescent="0.2">
      <c r="A320" t="s">
        <v>321</v>
      </c>
      <c r="B320">
        <v>3146</v>
      </c>
      <c r="C320">
        <f t="shared" si="28"/>
        <v>-1</v>
      </c>
      <c r="D320">
        <f t="shared" si="29"/>
        <v>1</v>
      </c>
      <c r="E320">
        <f t="shared" si="30"/>
        <v>0</v>
      </c>
      <c r="F320">
        <f t="shared" si="31"/>
        <v>1</v>
      </c>
      <c r="G320">
        <f t="shared" si="32"/>
        <v>2</v>
      </c>
      <c r="H320">
        <f t="shared" si="33"/>
        <v>0</v>
      </c>
      <c r="I320">
        <f t="shared" si="34"/>
        <v>0</v>
      </c>
    </row>
    <row r="321" spans="1:9" x14ac:dyDescent="0.2">
      <c r="A321" t="s">
        <v>322</v>
      </c>
      <c r="B321">
        <v>2835</v>
      </c>
      <c r="C321">
        <f t="shared" si="28"/>
        <v>-1</v>
      </c>
      <c r="D321">
        <f t="shared" si="29"/>
        <v>2</v>
      </c>
      <c r="E321">
        <f t="shared" si="30"/>
        <v>0</v>
      </c>
      <c r="F321">
        <f t="shared" si="31"/>
        <v>1</v>
      </c>
      <c r="G321">
        <f t="shared" si="32"/>
        <v>3</v>
      </c>
      <c r="H321">
        <f t="shared" si="33"/>
        <v>0</v>
      </c>
      <c r="I321">
        <f t="shared" si="34"/>
        <v>0</v>
      </c>
    </row>
    <row r="322" spans="1:9" x14ac:dyDescent="0.2">
      <c r="A322" t="s">
        <v>323</v>
      </c>
      <c r="B322">
        <v>2721</v>
      </c>
      <c r="C322">
        <f t="shared" si="28"/>
        <v>-1</v>
      </c>
      <c r="D322">
        <f t="shared" si="29"/>
        <v>3</v>
      </c>
      <c r="E322">
        <f t="shared" si="30"/>
        <v>0</v>
      </c>
      <c r="F322">
        <f t="shared" si="31"/>
        <v>1</v>
      </c>
      <c r="G322">
        <f t="shared" si="32"/>
        <v>4</v>
      </c>
      <c r="H322">
        <f t="shared" si="33"/>
        <v>0</v>
      </c>
      <c r="I322">
        <f t="shared" si="34"/>
        <v>0</v>
      </c>
    </row>
    <row r="323" spans="1:9" x14ac:dyDescent="0.2">
      <c r="A323" t="s">
        <v>324</v>
      </c>
      <c r="B323">
        <v>2170</v>
      </c>
      <c r="C323">
        <f t="shared" si="28"/>
        <v>-1</v>
      </c>
      <c r="D323">
        <f t="shared" si="29"/>
        <v>4</v>
      </c>
      <c r="E323">
        <f t="shared" si="30"/>
        <v>0</v>
      </c>
      <c r="F323">
        <f t="shared" si="31"/>
        <v>1</v>
      </c>
      <c r="G323">
        <f t="shared" si="32"/>
        <v>5</v>
      </c>
      <c r="H323">
        <f t="shared" si="33"/>
        <v>0</v>
      </c>
      <c r="I323">
        <f t="shared" si="34"/>
        <v>0</v>
      </c>
    </row>
    <row r="324" spans="1:9" x14ac:dyDescent="0.2">
      <c r="A324" t="s">
        <v>325</v>
      </c>
      <c r="B324">
        <v>981</v>
      </c>
      <c r="C324">
        <f t="shared" si="28"/>
        <v>-1</v>
      </c>
      <c r="D324">
        <f t="shared" si="29"/>
        <v>5</v>
      </c>
      <c r="E324">
        <f t="shared" si="30"/>
        <v>1</v>
      </c>
      <c r="F324">
        <f t="shared" si="31"/>
        <v>1</v>
      </c>
      <c r="G324">
        <f t="shared" si="32"/>
        <v>6</v>
      </c>
      <c r="H324">
        <f t="shared" si="33"/>
        <v>0</v>
      </c>
      <c r="I324">
        <f t="shared" si="34"/>
        <v>1</v>
      </c>
    </row>
    <row r="325" spans="1:9" x14ac:dyDescent="0.2">
      <c r="A325" t="s">
        <v>326</v>
      </c>
      <c r="B325">
        <v>2198</v>
      </c>
      <c r="C325">
        <f t="shared" ref="C325:C388" si="35">IF(B325&gt;B324,1,-1)</f>
        <v>1</v>
      </c>
      <c r="D325">
        <f t="shared" ref="D325:D388" si="36">IF(C325=C324,D324+1,1)</f>
        <v>1</v>
      </c>
      <c r="E325">
        <f t="shared" ref="E325:E388" si="37">IF(D326&lt;=D325,1,0)</f>
        <v>0</v>
      </c>
      <c r="F325">
        <f t="shared" ref="F325:F388" si="38">IF(B324&gt;$M$1,1,IF(B324=$M$1,0,-1))</f>
        <v>-1</v>
      </c>
      <c r="G325">
        <f t="shared" ref="G325:G388" si="39">IF(F325=F324,G324+1,1)</f>
        <v>1</v>
      </c>
      <c r="H325">
        <f t="shared" ref="H325:H388" si="40">IF(G325&lt;=G324,1,0)</f>
        <v>1</v>
      </c>
      <c r="I325">
        <f t="shared" ref="I325:I388" si="41">IF(OR(AND(B325&gt;B324,B325&gt;B326),AND(B324&gt;B325,B326&gt;B325)),1,0)</f>
        <v>0</v>
      </c>
    </row>
    <row r="326" spans="1:9" x14ac:dyDescent="0.2">
      <c r="A326" t="s">
        <v>327</v>
      </c>
      <c r="B326">
        <v>3212</v>
      </c>
      <c r="C326">
        <f t="shared" si="35"/>
        <v>1</v>
      </c>
      <c r="D326">
        <f t="shared" si="36"/>
        <v>2</v>
      </c>
      <c r="E326">
        <f t="shared" si="37"/>
        <v>1</v>
      </c>
      <c r="F326">
        <f t="shared" si="38"/>
        <v>1</v>
      </c>
      <c r="G326">
        <f t="shared" si="39"/>
        <v>1</v>
      </c>
      <c r="H326">
        <f t="shared" si="40"/>
        <v>1</v>
      </c>
      <c r="I326">
        <f t="shared" si="41"/>
        <v>1</v>
      </c>
    </row>
    <row r="327" spans="1:9" x14ac:dyDescent="0.2">
      <c r="A327" t="s">
        <v>328</v>
      </c>
      <c r="B327">
        <v>2583</v>
      </c>
      <c r="C327">
        <f t="shared" si="35"/>
        <v>-1</v>
      </c>
      <c r="D327">
        <f t="shared" si="36"/>
        <v>1</v>
      </c>
      <c r="E327">
        <f t="shared" si="37"/>
        <v>0</v>
      </c>
      <c r="F327">
        <f t="shared" si="38"/>
        <v>1</v>
      </c>
      <c r="G327">
        <f t="shared" si="39"/>
        <v>2</v>
      </c>
      <c r="H327">
        <f t="shared" si="40"/>
        <v>0</v>
      </c>
      <c r="I327">
        <f t="shared" si="41"/>
        <v>0</v>
      </c>
    </row>
    <row r="328" spans="1:9" x14ac:dyDescent="0.2">
      <c r="A328" t="s">
        <v>329</v>
      </c>
      <c r="B328">
        <v>2342</v>
      </c>
      <c r="C328">
        <f t="shared" si="35"/>
        <v>-1</v>
      </c>
      <c r="D328">
        <f t="shared" si="36"/>
        <v>2</v>
      </c>
      <c r="E328">
        <f t="shared" si="37"/>
        <v>0</v>
      </c>
      <c r="F328">
        <f t="shared" si="38"/>
        <v>1</v>
      </c>
      <c r="G328">
        <f t="shared" si="39"/>
        <v>3</v>
      </c>
      <c r="H328">
        <f t="shared" si="40"/>
        <v>0</v>
      </c>
      <c r="I328">
        <f t="shared" si="41"/>
        <v>0</v>
      </c>
    </row>
    <row r="329" spans="1:9" x14ac:dyDescent="0.2">
      <c r="A329" t="s">
        <v>330</v>
      </c>
      <c r="B329">
        <v>784</v>
      </c>
      <c r="C329">
        <f t="shared" si="35"/>
        <v>-1</v>
      </c>
      <c r="D329">
        <f t="shared" si="36"/>
        <v>3</v>
      </c>
      <c r="E329">
        <f t="shared" si="37"/>
        <v>1</v>
      </c>
      <c r="F329">
        <f t="shared" si="38"/>
        <v>1</v>
      </c>
      <c r="G329">
        <f t="shared" si="39"/>
        <v>4</v>
      </c>
      <c r="H329">
        <f t="shared" si="40"/>
        <v>0</v>
      </c>
      <c r="I329">
        <f t="shared" si="41"/>
        <v>1</v>
      </c>
    </row>
    <row r="330" spans="1:9" x14ac:dyDescent="0.2">
      <c r="A330" t="s">
        <v>331</v>
      </c>
      <c r="B330">
        <v>847</v>
      </c>
      <c r="C330">
        <f t="shared" si="35"/>
        <v>1</v>
      </c>
      <c r="D330">
        <f t="shared" si="36"/>
        <v>1</v>
      </c>
      <c r="E330">
        <f t="shared" si="37"/>
        <v>0</v>
      </c>
      <c r="F330">
        <f t="shared" si="38"/>
        <v>-1</v>
      </c>
      <c r="G330">
        <f t="shared" si="39"/>
        <v>1</v>
      </c>
      <c r="H330">
        <f t="shared" si="40"/>
        <v>1</v>
      </c>
      <c r="I330">
        <f t="shared" si="41"/>
        <v>0</v>
      </c>
    </row>
    <row r="331" spans="1:9" x14ac:dyDescent="0.2">
      <c r="A331" t="s">
        <v>332</v>
      </c>
      <c r="B331">
        <v>857</v>
      </c>
      <c r="C331">
        <f t="shared" si="35"/>
        <v>1</v>
      </c>
      <c r="D331">
        <f t="shared" si="36"/>
        <v>2</v>
      </c>
      <c r="E331">
        <f t="shared" si="37"/>
        <v>0</v>
      </c>
      <c r="F331">
        <f t="shared" si="38"/>
        <v>-1</v>
      </c>
      <c r="G331">
        <f t="shared" si="39"/>
        <v>2</v>
      </c>
      <c r="H331">
        <f t="shared" si="40"/>
        <v>0</v>
      </c>
      <c r="I331">
        <f t="shared" si="41"/>
        <v>0</v>
      </c>
    </row>
    <row r="332" spans="1:9" x14ac:dyDescent="0.2">
      <c r="A332" t="s">
        <v>333</v>
      </c>
      <c r="B332">
        <v>1677</v>
      </c>
      <c r="C332">
        <f t="shared" si="35"/>
        <v>1</v>
      </c>
      <c r="D332">
        <f t="shared" si="36"/>
        <v>3</v>
      </c>
      <c r="E332">
        <f t="shared" si="37"/>
        <v>0</v>
      </c>
      <c r="F332">
        <f t="shared" si="38"/>
        <v>-1</v>
      </c>
      <c r="G332">
        <f t="shared" si="39"/>
        <v>3</v>
      </c>
      <c r="H332">
        <f t="shared" si="40"/>
        <v>0</v>
      </c>
      <c r="I332">
        <f t="shared" si="41"/>
        <v>0</v>
      </c>
    </row>
    <row r="333" spans="1:9" x14ac:dyDescent="0.2">
      <c r="A333" t="s">
        <v>334</v>
      </c>
      <c r="B333">
        <v>2831</v>
      </c>
      <c r="C333">
        <f t="shared" si="35"/>
        <v>1</v>
      </c>
      <c r="D333">
        <f t="shared" si="36"/>
        <v>4</v>
      </c>
      <c r="E333">
        <f t="shared" si="37"/>
        <v>1</v>
      </c>
      <c r="F333">
        <f t="shared" si="38"/>
        <v>1</v>
      </c>
      <c r="G333">
        <f t="shared" si="39"/>
        <v>1</v>
      </c>
      <c r="H333">
        <f t="shared" si="40"/>
        <v>1</v>
      </c>
      <c r="I333">
        <f t="shared" si="41"/>
        <v>1</v>
      </c>
    </row>
    <row r="334" spans="1:9" x14ac:dyDescent="0.2">
      <c r="A334" t="s">
        <v>335</v>
      </c>
      <c r="B334">
        <v>2254</v>
      </c>
      <c r="C334">
        <f t="shared" si="35"/>
        <v>-1</v>
      </c>
      <c r="D334">
        <f t="shared" si="36"/>
        <v>1</v>
      </c>
      <c r="E334">
        <f t="shared" si="37"/>
        <v>0</v>
      </c>
      <c r="F334">
        <f t="shared" si="38"/>
        <v>1</v>
      </c>
      <c r="G334">
        <f t="shared" si="39"/>
        <v>2</v>
      </c>
      <c r="H334">
        <f t="shared" si="40"/>
        <v>0</v>
      </c>
      <c r="I334">
        <f t="shared" si="41"/>
        <v>0</v>
      </c>
    </row>
    <row r="335" spans="1:9" x14ac:dyDescent="0.2">
      <c r="A335" t="s">
        <v>336</v>
      </c>
      <c r="B335">
        <v>1793</v>
      </c>
      <c r="C335">
        <f t="shared" si="35"/>
        <v>-1</v>
      </c>
      <c r="D335">
        <f t="shared" si="36"/>
        <v>2</v>
      </c>
      <c r="E335">
        <f t="shared" si="37"/>
        <v>0</v>
      </c>
      <c r="F335">
        <f t="shared" si="38"/>
        <v>1</v>
      </c>
      <c r="G335">
        <f t="shared" si="39"/>
        <v>3</v>
      </c>
      <c r="H335">
        <f t="shared" si="40"/>
        <v>0</v>
      </c>
      <c r="I335">
        <f t="shared" si="41"/>
        <v>0</v>
      </c>
    </row>
    <row r="336" spans="1:9" x14ac:dyDescent="0.2">
      <c r="A336" t="s">
        <v>337</v>
      </c>
      <c r="B336">
        <v>880</v>
      </c>
      <c r="C336">
        <f t="shared" si="35"/>
        <v>-1</v>
      </c>
      <c r="D336">
        <f t="shared" si="36"/>
        <v>3</v>
      </c>
      <c r="E336">
        <f t="shared" si="37"/>
        <v>0</v>
      </c>
      <c r="F336">
        <f t="shared" si="38"/>
        <v>1</v>
      </c>
      <c r="G336">
        <f t="shared" si="39"/>
        <v>4</v>
      </c>
      <c r="H336">
        <f t="shared" si="40"/>
        <v>0</v>
      </c>
      <c r="I336">
        <f t="shared" si="41"/>
        <v>0</v>
      </c>
    </row>
    <row r="337" spans="1:9" x14ac:dyDescent="0.2">
      <c r="A337" t="s">
        <v>338</v>
      </c>
      <c r="B337">
        <v>842</v>
      </c>
      <c r="C337">
        <f t="shared" si="35"/>
        <v>-1</v>
      </c>
      <c r="D337">
        <f t="shared" si="36"/>
        <v>4</v>
      </c>
      <c r="E337">
        <f t="shared" si="37"/>
        <v>1</v>
      </c>
      <c r="F337">
        <f t="shared" si="38"/>
        <v>-1</v>
      </c>
      <c r="G337">
        <f t="shared" si="39"/>
        <v>1</v>
      </c>
      <c r="H337">
        <f t="shared" si="40"/>
        <v>1</v>
      </c>
      <c r="I337">
        <f t="shared" si="41"/>
        <v>1</v>
      </c>
    </row>
    <row r="338" spans="1:9" x14ac:dyDescent="0.2">
      <c r="A338" t="s">
        <v>339</v>
      </c>
      <c r="B338">
        <v>876</v>
      </c>
      <c r="C338">
        <f t="shared" si="35"/>
        <v>1</v>
      </c>
      <c r="D338">
        <f t="shared" si="36"/>
        <v>1</v>
      </c>
      <c r="E338">
        <f t="shared" si="37"/>
        <v>0</v>
      </c>
      <c r="F338">
        <f t="shared" si="38"/>
        <v>-1</v>
      </c>
      <c r="G338">
        <f t="shared" si="39"/>
        <v>2</v>
      </c>
      <c r="H338">
        <f t="shared" si="40"/>
        <v>0</v>
      </c>
      <c r="I338">
        <f t="shared" si="41"/>
        <v>0</v>
      </c>
    </row>
    <row r="339" spans="1:9" x14ac:dyDescent="0.2">
      <c r="A339" t="s">
        <v>340</v>
      </c>
      <c r="B339">
        <v>1848</v>
      </c>
      <c r="C339">
        <f t="shared" si="35"/>
        <v>1</v>
      </c>
      <c r="D339">
        <f t="shared" si="36"/>
        <v>2</v>
      </c>
      <c r="E339">
        <f t="shared" si="37"/>
        <v>0</v>
      </c>
      <c r="F339">
        <f t="shared" si="38"/>
        <v>-1</v>
      </c>
      <c r="G339">
        <f t="shared" si="39"/>
        <v>3</v>
      </c>
      <c r="H339">
        <f t="shared" si="40"/>
        <v>0</v>
      </c>
      <c r="I339">
        <f t="shared" si="41"/>
        <v>0</v>
      </c>
    </row>
    <row r="340" spans="1:9" x14ac:dyDescent="0.2">
      <c r="A340" t="s">
        <v>341</v>
      </c>
      <c r="B340">
        <v>2997</v>
      </c>
      <c r="C340">
        <f t="shared" si="35"/>
        <v>1</v>
      </c>
      <c r="D340">
        <f t="shared" si="36"/>
        <v>3</v>
      </c>
      <c r="E340">
        <f t="shared" si="37"/>
        <v>1</v>
      </c>
      <c r="F340">
        <f t="shared" si="38"/>
        <v>1</v>
      </c>
      <c r="G340">
        <f t="shared" si="39"/>
        <v>1</v>
      </c>
      <c r="H340">
        <f t="shared" si="40"/>
        <v>1</v>
      </c>
      <c r="I340">
        <f t="shared" si="41"/>
        <v>1</v>
      </c>
    </row>
    <row r="341" spans="1:9" x14ac:dyDescent="0.2">
      <c r="A341" t="s">
        <v>342</v>
      </c>
      <c r="B341">
        <v>2923</v>
      </c>
      <c r="C341">
        <f t="shared" si="35"/>
        <v>-1</v>
      </c>
      <c r="D341">
        <f t="shared" si="36"/>
        <v>1</v>
      </c>
      <c r="E341">
        <f t="shared" si="37"/>
        <v>0</v>
      </c>
      <c r="F341">
        <f t="shared" si="38"/>
        <v>1</v>
      </c>
      <c r="G341">
        <f t="shared" si="39"/>
        <v>2</v>
      </c>
      <c r="H341">
        <f t="shared" si="40"/>
        <v>0</v>
      </c>
      <c r="I341">
        <f t="shared" si="41"/>
        <v>0</v>
      </c>
    </row>
    <row r="342" spans="1:9" x14ac:dyDescent="0.2">
      <c r="A342" t="s">
        <v>343</v>
      </c>
      <c r="B342">
        <v>2048</v>
      </c>
      <c r="C342">
        <f t="shared" si="35"/>
        <v>-1</v>
      </c>
      <c r="D342">
        <f t="shared" si="36"/>
        <v>2</v>
      </c>
      <c r="E342">
        <f t="shared" si="37"/>
        <v>0</v>
      </c>
      <c r="F342">
        <f t="shared" si="38"/>
        <v>1</v>
      </c>
      <c r="G342">
        <f t="shared" si="39"/>
        <v>3</v>
      </c>
      <c r="H342">
        <f t="shared" si="40"/>
        <v>0</v>
      </c>
      <c r="I342">
        <f t="shared" si="41"/>
        <v>0</v>
      </c>
    </row>
    <row r="343" spans="1:9" x14ac:dyDescent="0.2">
      <c r="A343" t="s">
        <v>344</v>
      </c>
      <c r="B343">
        <v>1991</v>
      </c>
      <c r="C343">
        <f t="shared" si="35"/>
        <v>-1</v>
      </c>
      <c r="D343">
        <f t="shared" si="36"/>
        <v>3</v>
      </c>
      <c r="E343">
        <f t="shared" si="37"/>
        <v>0</v>
      </c>
      <c r="F343">
        <f t="shared" si="38"/>
        <v>1</v>
      </c>
      <c r="G343">
        <f t="shared" si="39"/>
        <v>4</v>
      </c>
      <c r="H343">
        <f t="shared" si="40"/>
        <v>0</v>
      </c>
      <c r="I343">
        <f t="shared" si="41"/>
        <v>0</v>
      </c>
    </row>
    <row r="344" spans="1:9" x14ac:dyDescent="0.2">
      <c r="A344" t="s">
        <v>345</v>
      </c>
      <c r="B344">
        <v>1569</v>
      </c>
      <c r="C344">
        <f t="shared" si="35"/>
        <v>-1</v>
      </c>
      <c r="D344">
        <f t="shared" si="36"/>
        <v>4</v>
      </c>
      <c r="E344">
        <f t="shared" si="37"/>
        <v>0</v>
      </c>
      <c r="F344">
        <f t="shared" si="38"/>
        <v>1</v>
      </c>
      <c r="G344">
        <f t="shared" si="39"/>
        <v>5</v>
      </c>
      <c r="H344">
        <f t="shared" si="40"/>
        <v>0</v>
      </c>
      <c r="I344">
        <f t="shared" si="41"/>
        <v>0</v>
      </c>
    </row>
    <row r="345" spans="1:9" x14ac:dyDescent="0.2">
      <c r="A345" t="s">
        <v>346</v>
      </c>
      <c r="B345">
        <v>960</v>
      </c>
      <c r="C345">
        <f t="shared" si="35"/>
        <v>-1</v>
      </c>
      <c r="D345">
        <f t="shared" si="36"/>
        <v>5</v>
      </c>
      <c r="E345">
        <f t="shared" si="37"/>
        <v>1</v>
      </c>
      <c r="F345">
        <f t="shared" si="38"/>
        <v>1</v>
      </c>
      <c r="G345">
        <f t="shared" si="39"/>
        <v>6</v>
      </c>
      <c r="H345">
        <f t="shared" si="40"/>
        <v>0</v>
      </c>
      <c r="I345">
        <f t="shared" si="41"/>
        <v>1</v>
      </c>
    </row>
    <row r="346" spans="1:9" x14ac:dyDescent="0.2">
      <c r="A346" t="s">
        <v>347</v>
      </c>
      <c r="B346">
        <v>2099</v>
      </c>
      <c r="C346">
        <f t="shared" si="35"/>
        <v>1</v>
      </c>
      <c r="D346">
        <f t="shared" si="36"/>
        <v>1</v>
      </c>
      <c r="E346">
        <f t="shared" si="37"/>
        <v>0</v>
      </c>
      <c r="F346">
        <f t="shared" si="38"/>
        <v>-1</v>
      </c>
      <c r="G346">
        <f t="shared" si="39"/>
        <v>1</v>
      </c>
      <c r="H346">
        <f t="shared" si="40"/>
        <v>1</v>
      </c>
      <c r="I346">
        <f t="shared" si="41"/>
        <v>0</v>
      </c>
    </row>
    <row r="347" spans="1:9" x14ac:dyDescent="0.2">
      <c r="A347" t="s">
        <v>348</v>
      </c>
      <c r="B347">
        <v>2927</v>
      </c>
      <c r="C347">
        <f t="shared" si="35"/>
        <v>1</v>
      </c>
      <c r="D347">
        <f t="shared" si="36"/>
        <v>2</v>
      </c>
      <c r="E347">
        <f t="shared" si="37"/>
        <v>1</v>
      </c>
      <c r="F347">
        <f t="shared" si="38"/>
        <v>1</v>
      </c>
      <c r="G347">
        <f t="shared" si="39"/>
        <v>1</v>
      </c>
      <c r="H347">
        <f t="shared" si="40"/>
        <v>1</v>
      </c>
      <c r="I347">
        <f t="shared" si="41"/>
        <v>1</v>
      </c>
    </row>
    <row r="348" spans="1:9" x14ac:dyDescent="0.2">
      <c r="A348" t="s">
        <v>349</v>
      </c>
      <c r="B348">
        <v>2637</v>
      </c>
      <c r="C348">
        <f t="shared" si="35"/>
        <v>-1</v>
      </c>
      <c r="D348">
        <f t="shared" si="36"/>
        <v>1</v>
      </c>
      <c r="E348">
        <f t="shared" si="37"/>
        <v>0</v>
      </c>
      <c r="F348">
        <f t="shared" si="38"/>
        <v>1</v>
      </c>
      <c r="G348">
        <f t="shared" si="39"/>
        <v>2</v>
      </c>
      <c r="H348">
        <f t="shared" si="40"/>
        <v>0</v>
      </c>
      <c r="I348">
        <f t="shared" si="41"/>
        <v>0</v>
      </c>
    </row>
    <row r="349" spans="1:9" x14ac:dyDescent="0.2">
      <c r="A349" t="s">
        <v>350</v>
      </c>
      <c r="B349">
        <v>2203</v>
      </c>
      <c r="C349">
        <f t="shared" si="35"/>
        <v>-1</v>
      </c>
      <c r="D349">
        <f t="shared" si="36"/>
        <v>2</v>
      </c>
      <c r="E349">
        <f t="shared" si="37"/>
        <v>0</v>
      </c>
      <c r="F349">
        <f t="shared" si="38"/>
        <v>1</v>
      </c>
      <c r="G349">
        <f t="shared" si="39"/>
        <v>3</v>
      </c>
      <c r="H349">
        <f t="shared" si="40"/>
        <v>0</v>
      </c>
      <c r="I349">
        <f t="shared" si="41"/>
        <v>0</v>
      </c>
    </row>
    <row r="350" spans="1:9" x14ac:dyDescent="0.2">
      <c r="A350" t="s">
        <v>351</v>
      </c>
      <c r="B350">
        <v>2120</v>
      </c>
      <c r="C350">
        <f t="shared" si="35"/>
        <v>-1</v>
      </c>
      <c r="D350">
        <f t="shared" si="36"/>
        <v>3</v>
      </c>
      <c r="E350">
        <f t="shared" si="37"/>
        <v>0</v>
      </c>
      <c r="F350">
        <f t="shared" si="38"/>
        <v>1</v>
      </c>
      <c r="G350">
        <f t="shared" si="39"/>
        <v>4</v>
      </c>
      <c r="H350">
        <f t="shared" si="40"/>
        <v>0</v>
      </c>
      <c r="I350">
        <f t="shared" si="41"/>
        <v>0</v>
      </c>
    </row>
    <row r="351" spans="1:9" x14ac:dyDescent="0.2">
      <c r="A351" t="s">
        <v>352</v>
      </c>
      <c r="B351">
        <v>1630</v>
      </c>
      <c r="C351">
        <f t="shared" si="35"/>
        <v>-1</v>
      </c>
      <c r="D351">
        <f t="shared" si="36"/>
        <v>4</v>
      </c>
      <c r="E351">
        <f t="shared" si="37"/>
        <v>0</v>
      </c>
      <c r="F351">
        <f t="shared" si="38"/>
        <v>1</v>
      </c>
      <c r="G351">
        <f t="shared" si="39"/>
        <v>5</v>
      </c>
      <c r="H351">
        <f t="shared" si="40"/>
        <v>0</v>
      </c>
      <c r="I351">
        <f t="shared" si="41"/>
        <v>0</v>
      </c>
    </row>
    <row r="352" spans="1:9" x14ac:dyDescent="0.2">
      <c r="A352" t="s">
        <v>353</v>
      </c>
      <c r="B352">
        <v>932</v>
      </c>
      <c r="C352">
        <f t="shared" si="35"/>
        <v>-1</v>
      </c>
      <c r="D352">
        <f t="shared" si="36"/>
        <v>5</v>
      </c>
      <c r="E352">
        <f t="shared" si="37"/>
        <v>1</v>
      </c>
      <c r="F352">
        <f t="shared" si="38"/>
        <v>1</v>
      </c>
      <c r="G352">
        <f t="shared" si="39"/>
        <v>6</v>
      </c>
      <c r="H352">
        <f t="shared" si="40"/>
        <v>0</v>
      </c>
      <c r="I352">
        <f t="shared" si="41"/>
        <v>1</v>
      </c>
    </row>
    <row r="353" spans="1:9" x14ac:dyDescent="0.2">
      <c r="A353" t="s">
        <v>354</v>
      </c>
      <c r="B353">
        <v>1479</v>
      </c>
      <c r="C353">
        <f t="shared" si="35"/>
        <v>1</v>
      </c>
      <c r="D353">
        <f t="shared" si="36"/>
        <v>1</v>
      </c>
      <c r="E353">
        <f t="shared" si="37"/>
        <v>0</v>
      </c>
      <c r="F353">
        <f t="shared" si="38"/>
        <v>-1</v>
      </c>
      <c r="G353">
        <f t="shared" si="39"/>
        <v>1</v>
      </c>
      <c r="H353">
        <f t="shared" si="40"/>
        <v>1</v>
      </c>
      <c r="I353">
        <f t="shared" si="41"/>
        <v>0</v>
      </c>
    </row>
    <row r="354" spans="1:9" x14ac:dyDescent="0.2">
      <c r="A354" t="s">
        <v>355</v>
      </c>
      <c r="B354">
        <v>3006</v>
      </c>
      <c r="C354">
        <f t="shared" si="35"/>
        <v>1</v>
      </c>
      <c r="D354">
        <f t="shared" si="36"/>
        <v>2</v>
      </c>
      <c r="E354">
        <f t="shared" si="37"/>
        <v>1</v>
      </c>
      <c r="F354">
        <f t="shared" si="38"/>
        <v>1</v>
      </c>
      <c r="G354">
        <f t="shared" si="39"/>
        <v>1</v>
      </c>
      <c r="H354">
        <f t="shared" si="40"/>
        <v>1</v>
      </c>
      <c r="I354">
        <f t="shared" si="41"/>
        <v>1</v>
      </c>
    </row>
    <row r="355" spans="1:9" x14ac:dyDescent="0.2">
      <c r="A355" t="s">
        <v>356</v>
      </c>
      <c r="B355">
        <v>2571</v>
      </c>
      <c r="C355">
        <f t="shared" si="35"/>
        <v>-1</v>
      </c>
      <c r="D355">
        <f t="shared" si="36"/>
        <v>1</v>
      </c>
      <c r="E355">
        <f t="shared" si="37"/>
        <v>0</v>
      </c>
      <c r="F355">
        <f t="shared" si="38"/>
        <v>1</v>
      </c>
      <c r="G355">
        <f t="shared" si="39"/>
        <v>2</v>
      </c>
      <c r="H355">
        <f t="shared" si="40"/>
        <v>0</v>
      </c>
      <c r="I355">
        <f t="shared" si="41"/>
        <v>0</v>
      </c>
    </row>
    <row r="356" spans="1:9" x14ac:dyDescent="0.2">
      <c r="A356" t="s">
        <v>357</v>
      </c>
      <c r="B356">
        <v>2444</v>
      </c>
      <c r="C356">
        <f t="shared" si="35"/>
        <v>-1</v>
      </c>
      <c r="D356">
        <f t="shared" si="36"/>
        <v>2</v>
      </c>
      <c r="E356">
        <f t="shared" si="37"/>
        <v>1</v>
      </c>
      <c r="F356">
        <f t="shared" si="38"/>
        <v>1</v>
      </c>
      <c r="G356">
        <f t="shared" si="39"/>
        <v>3</v>
      </c>
      <c r="H356">
        <f t="shared" si="40"/>
        <v>0</v>
      </c>
      <c r="I356">
        <f t="shared" si="41"/>
        <v>1</v>
      </c>
    </row>
    <row r="357" spans="1:9" x14ac:dyDescent="0.2">
      <c r="A357" t="s">
        <v>358</v>
      </c>
      <c r="B357">
        <v>2583</v>
      </c>
      <c r="C357">
        <f t="shared" si="35"/>
        <v>1</v>
      </c>
      <c r="D357">
        <f t="shared" si="36"/>
        <v>1</v>
      </c>
      <c r="E357">
        <f t="shared" si="37"/>
        <v>1</v>
      </c>
      <c r="F357">
        <f t="shared" si="38"/>
        <v>1</v>
      </c>
      <c r="G357">
        <f t="shared" si="39"/>
        <v>4</v>
      </c>
      <c r="H357">
        <f t="shared" si="40"/>
        <v>0</v>
      </c>
      <c r="I357">
        <f t="shared" si="41"/>
        <v>1</v>
      </c>
    </row>
    <row r="358" spans="1:9" x14ac:dyDescent="0.2">
      <c r="A358" t="s">
        <v>359</v>
      </c>
      <c r="B358">
        <v>1812</v>
      </c>
      <c r="C358">
        <f t="shared" si="35"/>
        <v>-1</v>
      </c>
      <c r="D358">
        <f t="shared" si="36"/>
        <v>1</v>
      </c>
      <c r="E358">
        <f t="shared" si="37"/>
        <v>0</v>
      </c>
      <c r="F358">
        <f t="shared" si="38"/>
        <v>1</v>
      </c>
      <c r="G358">
        <f t="shared" si="39"/>
        <v>5</v>
      </c>
      <c r="H358">
        <f t="shared" si="40"/>
        <v>0</v>
      </c>
      <c r="I358">
        <f t="shared" si="41"/>
        <v>0</v>
      </c>
    </row>
    <row r="359" spans="1:9" x14ac:dyDescent="0.2">
      <c r="A359" t="s">
        <v>360</v>
      </c>
      <c r="B359">
        <v>1192</v>
      </c>
      <c r="C359">
        <f t="shared" si="35"/>
        <v>-1</v>
      </c>
      <c r="D359">
        <f t="shared" si="36"/>
        <v>2</v>
      </c>
      <c r="E359">
        <f t="shared" si="37"/>
        <v>1</v>
      </c>
      <c r="F359">
        <f t="shared" si="38"/>
        <v>1</v>
      </c>
      <c r="G359">
        <f t="shared" si="39"/>
        <v>6</v>
      </c>
      <c r="H359">
        <f t="shared" si="40"/>
        <v>0</v>
      </c>
      <c r="I359">
        <f t="shared" si="41"/>
        <v>1</v>
      </c>
    </row>
    <row r="360" spans="1:9" x14ac:dyDescent="0.2">
      <c r="A360" t="s">
        <v>361</v>
      </c>
      <c r="B360">
        <v>1784</v>
      </c>
      <c r="C360">
        <f t="shared" si="35"/>
        <v>1</v>
      </c>
      <c r="D360">
        <f t="shared" si="36"/>
        <v>1</v>
      </c>
      <c r="E360">
        <f t="shared" si="37"/>
        <v>0</v>
      </c>
      <c r="F360">
        <f t="shared" si="38"/>
        <v>1</v>
      </c>
      <c r="G360">
        <f t="shared" si="39"/>
        <v>7</v>
      </c>
      <c r="H360">
        <f t="shared" si="40"/>
        <v>0</v>
      </c>
      <c r="I360">
        <f t="shared" si="41"/>
        <v>0</v>
      </c>
    </row>
    <row r="361" spans="1:9" x14ac:dyDescent="0.2">
      <c r="A361" t="s">
        <v>362</v>
      </c>
      <c r="B361">
        <v>3020</v>
      </c>
      <c r="C361">
        <f t="shared" si="35"/>
        <v>1</v>
      </c>
      <c r="D361">
        <f t="shared" si="36"/>
        <v>2</v>
      </c>
      <c r="E361">
        <f t="shared" si="37"/>
        <v>1</v>
      </c>
      <c r="F361">
        <f t="shared" si="38"/>
        <v>1</v>
      </c>
      <c r="G361">
        <f t="shared" si="39"/>
        <v>8</v>
      </c>
      <c r="H361">
        <f t="shared" si="40"/>
        <v>0</v>
      </c>
      <c r="I361">
        <f t="shared" si="41"/>
        <v>1</v>
      </c>
    </row>
    <row r="362" spans="1:9" x14ac:dyDescent="0.2">
      <c r="A362" t="s">
        <v>363</v>
      </c>
      <c r="B362">
        <v>2775</v>
      </c>
      <c r="C362">
        <f t="shared" si="35"/>
        <v>-1</v>
      </c>
      <c r="D362">
        <f t="shared" si="36"/>
        <v>1</v>
      </c>
      <c r="E362">
        <f t="shared" si="37"/>
        <v>0</v>
      </c>
      <c r="F362">
        <f t="shared" si="38"/>
        <v>1</v>
      </c>
      <c r="G362">
        <f t="shared" si="39"/>
        <v>9</v>
      </c>
      <c r="H362">
        <f t="shared" si="40"/>
        <v>0</v>
      </c>
      <c r="I362">
        <f t="shared" si="41"/>
        <v>0</v>
      </c>
    </row>
    <row r="363" spans="1:9" x14ac:dyDescent="0.2">
      <c r="A363" t="s">
        <v>364</v>
      </c>
      <c r="B363">
        <v>2683</v>
      </c>
      <c r="C363">
        <f t="shared" si="35"/>
        <v>-1</v>
      </c>
      <c r="D363">
        <f t="shared" si="36"/>
        <v>2</v>
      </c>
      <c r="E363">
        <f t="shared" si="37"/>
        <v>1</v>
      </c>
      <c r="F363">
        <f t="shared" si="38"/>
        <v>1</v>
      </c>
      <c r="G363">
        <f t="shared" si="39"/>
        <v>10</v>
      </c>
      <c r="H363">
        <f t="shared" si="40"/>
        <v>0</v>
      </c>
      <c r="I363">
        <f t="shared" si="41"/>
        <v>1</v>
      </c>
    </row>
    <row r="364" spans="1:9" x14ac:dyDescent="0.2">
      <c r="A364" t="s">
        <v>365</v>
      </c>
      <c r="B364">
        <v>2717</v>
      </c>
      <c r="C364">
        <f t="shared" si="35"/>
        <v>1</v>
      </c>
      <c r="D364">
        <f t="shared" si="36"/>
        <v>1</v>
      </c>
      <c r="E364">
        <f t="shared" si="37"/>
        <v>1</v>
      </c>
      <c r="F364">
        <f t="shared" si="38"/>
        <v>1</v>
      </c>
      <c r="G364">
        <f t="shared" si="39"/>
        <v>11</v>
      </c>
      <c r="H364">
        <f t="shared" si="40"/>
        <v>0</v>
      </c>
      <c r="I364">
        <f t="shared" si="41"/>
        <v>1</v>
      </c>
    </row>
    <row r="365" spans="1:9" x14ac:dyDescent="0.2">
      <c r="A365" t="s">
        <v>366</v>
      </c>
      <c r="B365">
        <v>2316</v>
      </c>
      <c r="C365">
        <f t="shared" si="35"/>
        <v>-1</v>
      </c>
      <c r="D365">
        <f t="shared" si="36"/>
        <v>1</v>
      </c>
      <c r="E365">
        <f t="shared" si="37"/>
        <v>0</v>
      </c>
      <c r="F365">
        <f t="shared" si="38"/>
        <v>1</v>
      </c>
      <c r="G365">
        <f t="shared" si="39"/>
        <v>12</v>
      </c>
      <c r="H365">
        <f t="shared" si="40"/>
        <v>0</v>
      </c>
      <c r="I365">
        <f t="shared" si="41"/>
        <v>0</v>
      </c>
    </row>
    <row r="366" spans="1:9" x14ac:dyDescent="0.2">
      <c r="A366" t="s">
        <v>367</v>
      </c>
      <c r="B366">
        <v>1264</v>
      </c>
      <c r="C366">
        <f t="shared" si="35"/>
        <v>-1</v>
      </c>
      <c r="D366">
        <f t="shared" si="36"/>
        <v>2</v>
      </c>
      <c r="E366">
        <f t="shared" si="37"/>
        <v>1</v>
      </c>
      <c r="F366">
        <f t="shared" si="38"/>
        <v>1</v>
      </c>
      <c r="G366">
        <f t="shared" si="39"/>
        <v>13</v>
      </c>
      <c r="H366">
        <f t="shared" si="40"/>
        <v>0</v>
      </c>
      <c r="I366">
        <f t="shared" si="41"/>
        <v>1</v>
      </c>
    </row>
    <row r="367" spans="1:9" x14ac:dyDescent="0.2">
      <c r="A367" t="s">
        <v>368</v>
      </c>
      <c r="B367">
        <v>1854</v>
      </c>
      <c r="C367">
        <f t="shared" si="35"/>
        <v>1</v>
      </c>
      <c r="D367">
        <f t="shared" si="36"/>
        <v>1</v>
      </c>
      <c r="E367">
        <f t="shared" si="37"/>
        <v>0</v>
      </c>
      <c r="F367">
        <f t="shared" si="38"/>
        <v>1</v>
      </c>
      <c r="G367">
        <f t="shared" si="39"/>
        <v>14</v>
      </c>
      <c r="H367">
        <f t="shared" si="40"/>
        <v>0</v>
      </c>
      <c r="I367">
        <f t="shared" si="41"/>
        <v>0</v>
      </c>
    </row>
    <row r="368" spans="1:9" x14ac:dyDescent="0.2">
      <c r="A368" t="s">
        <v>369</v>
      </c>
      <c r="B368">
        <v>3124</v>
      </c>
      <c r="C368">
        <f t="shared" si="35"/>
        <v>1</v>
      </c>
      <c r="D368">
        <f t="shared" si="36"/>
        <v>2</v>
      </c>
      <c r="E368">
        <f t="shared" si="37"/>
        <v>1</v>
      </c>
      <c r="F368">
        <f t="shared" si="38"/>
        <v>1</v>
      </c>
      <c r="G368">
        <f t="shared" si="39"/>
        <v>15</v>
      </c>
      <c r="H368">
        <f t="shared" si="40"/>
        <v>0</v>
      </c>
      <c r="I368">
        <f t="shared" si="41"/>
        <v>1</v>
      </c>
    </row>
    <row r="369" spans="1:9" x14ac:dyDescent="0.2">
      <c r="A369" t="s">
        <v>370</v>
      </c>
      <c r="B369">
        <v>2452</v>
      </c>
      <c r="C369">
        <f t="shared" si="35"/>
        <v>-1</v>
      </c>
      <c r="D369">
        <f t="shared" si="36"/>
        <v>1</v>
      </c>
      <c r="E369">
        <f t="shared" si="37"/>
        <v>1</v>
      </c>
      <c r="F369">
        <f t="shared" si="38"/>
        <v>1</v>
      </c>
      <c r="G369">
        <f t="shared" si="39"/>
        <v>16</v>
      </c>
      <c r="H369">
        <f t="shared" si="40"/>
        <v>0</v>
      </c>
      <c r="I369">
        <f t="shared" si="41"/>
        <v>1</v>
      </c>
    </row>
    <row r="370" spans="1:9" x14ac:dyDescent="0.2">
      <c r="A370" t="s">
        <v>371</v>
      </c>
      <c r="B370">
        <v>2585</v>
      </c>
      <c r="C370">
        <f t="shared" si="35"/>
        <v>1</v>
      </c>
      <c r="D370">
        <f t="shared" si="36"/>
        <v>1</v>
      </c>
      <c r="E370">
        <f t="shared" si="37"/>
        <v>1</v>
      </c>
      <c r="F370">
        <f t="shared" si="38"/>
        <v>1</v>
      </c>
      <c r="G370">
        <f t="shared" si="39"/>
        <v>17</v>
      </c>
      <c r="H370">
        <f t="shared" si="40"/>
        <v>0</v>
      </c>
      <c r="I370">
        <f t="shared" si="41"/>
        <v>1</v>
      </c>
    </row>
    <row r="371" spans="1:9" x14ac:dyDescent="0.2">
      <c r="A371" t="s">
        <v>372</v>
      </c>
      <c r="B371">
        <v>2438</v>
      </c>
      <c r="C371">
        <f t="shared" si="35"/>
        <v>-1</v>
      </c>
      <c r="D371">
        <f t="shared" si="36"/>
        <v>1</v>
      </c>
      <c r="E371">
        <f t="shared" si="37"/>
        <v>0</v>
      </c>
      <c r="F371">
        <f t="shared" si="38"/>
        <v>1</v>
      </c>
      <c r="G371">
        <f t="shared" si="39"/>
        <v>18</v>
      </c>
      <c r="H371">
        <f t="shared" si="40"/>
        <v>0</v>
      </c>
      <c r="I371">
        <f t="shared" si="41"/>
        <v>0</v>
      </c>
    </row>
    <row r="372" spans="1:9" x14ac:dyDescent="0.2">
      <c r="A372" t="s">
        <v>373</v>
      </c>
      <c r="B372">
        <v>1740</v>
      </c>
      <c r="C372">
        <f t="shared" si="35"/>
        <v>-1</v>
      </c>
      <c r="D372">
        <f t="shared" si="36"/>
        <v>2</v>
      </c>
      <c r="E372">
        <f t="shared" si="37"/>
        <v>0</v>
      </c>
      <c r="F372">
        <f t="shared" si="38"/>
        <v>1</v>
      </c>
      <c r="G372">
        <f t="shared" si="39"/>
        <v>19</v>
      </c>
      <c r="H372">
        <f t="shared" si="40"/>
        <v>0</v>
      </c>
      <c r="I372">
        <f t="shared" si="41"/>
        <v>0</v>
      </c>
    </row>
    <row r="373" spans="1:9" x14ac:dyDescent="0.2">
      <c r="A373" t="s">
        <v>374</v>
      </c>
      <c r="B373">
        <v>873</v>
      </c>
      <c r="C373">
        <f t="shared" si="35"/>
        <v>-1</v>
      </c>
      <c r="D373">
        <f t="shared" si="36"/>
        <v>3</v>
      </c>
      <c r="E373">
        <f t="shared" si="37"/>
        <v>1</v>
      </c>
      <c r="F373">
        <f t="shared" si="38"/>
        <v>1</v>
      </c>
      <c r="G373">
        <f t="shared" si="39"/>
        <v>20</v>
      </c>
      <c r="H373">
        <f t="shared" si="40"/>
        <v>0</v>
      </c>
      <c r="I373">
        <f t="shared" si="41"/>
        <v>1</v>
      </c>
    </row>
    <row r="374" spans="1:9" x14ac:dyDescent="0.2">
      <c r="A374" t="s">
        <v>375</v>
      </c>
      <c r="B374">
        <v>1851</v>
      </c>
      <c r="C374">
        <f t="shared" si="35"/>
        <v>1</v>
      </c>
      <c r="D374">
        <f t="shared" si="36"/>
        <v>1</v>
      </c>
      <c r="E374">
        <f t="shared" si="37"/>
        <v>0</v>
      </c>
      <c r="F374">
        <f t="shared" si="38"/>
        <v>-1</v>
      </c>
      <c r="G374">
        <f t="shared" si="39"/>
        <v>1</v>
      </c>
      <c r="H374">
        <f t="shared" si="40"/>
        <v>1</v>
      </c>
      <c r="I374">
        <f t="shared" si="41"/>
        <v>0</v>
      </c>
    </row>
    <row r="375" spans="1:9" x14ac:dyDescent="0.2">
      <c r="A375" t="s">
        <v>376</v>
      </c>
      <c r="B375">
        <v>2617</v>
      </c>
      <c r="C375">
        <f t="shared" si="35"/>
        <v>1</v>
      </c>
      <c r="D375">
        <f t="shared" si="36"/>
        <v>2</v>
      </c>
      <c r="E375">
        <f t="shared" si="37"/>
        <v>1</v>
      </c>
      <c r="F375">
        <f t="shared" si="38"/>
        <v>1</v>
      </c>
      <c r="G375">
        <f t="shared" si="39"/>
        <v>1</v>
      </c>
      <c r="H375">
        <f t="shared" si="40"/>
        <v>1</v>
      </c>
      <c r="I375">
        <f t="shared" si="41"/>
        <v>1</v>
      </c>
    </row>
    <row r="376" spans="1:9" x14ac:dyDescent="0.2">
      <c r="A376" t="s">
        <v>377</v>
      </c>
      <c r="B376">
        <v>2149</v>
      </c>
      <c r="C376">
        <f t="shared" si="35"/>
        <v>-1</v>
      </c>
      <c r="D376">
        <f t="shared" si="36"/>
        <v>1</v>
      </c>
      <c r="E376">
        <f t="shared" si="37"/>
        <v>0</v>
      </c>
      <c r="F376">
        <f t="shared" si="38"/>
        <v>1</v>
      </c>
      <c r="G376">
        <f t="shared" si="39"/>
        <v>2</v>
      </c>
      <c r="H376">
        <f t="shared" si="40"/>
        <v>0</v>
      </c>
      <c r="I376">
        <f t="shared" si="41"/>
        <v>0</v>
      </c>
    </row>
    <row r="377" spans="1:9" x14ac:dyDescent="0.2">
      <c r="A377" t="s">
        <v>378</v>
      </c>
      <c r="B377">
        <v>2120</v>
      </c>
      <c r="C377">
        <f t="shared" si="35"/>
        <v>-1</v>
      </c>
      <c r="D377">
        <f t="shared" si="36"/>
        <v>2</v>
      </c>
      <c r="E377">
        <f t="shared" si="37"/>
        <v>0</v>
      </c>
      <c r="F377">
        <f t="shared" si="38"/>
        <v>1</v>
      </c>
      <c r="G377">
        <f t="shared" si="39"/>
        <v>3</v>
      </c>
      <c r="H377">
        <f t="shared" si="40"/>
        <v>0</v>
      </c>
      <c r="I377">
        <f t="shared" si="41"/>
        <v>0</v>
      </c>
    </row>
    <row r="378" spans="1:9" x14ac:dyDescent="0.2">
      <c r="A378" t="s">
        <v>379</v>
      </c>
      <c r="B378">
        <v>1895</v>
      </c>
      <c r="C378">
        <f t="shared" si="35"/>
        <v>-1</v>
      </c>
      <c r="D378">
        <f t="shared" si="36"/>
        <v>3</v>
      </c>
      <c r="E378">
        <f t="shared" si="37"/>
        <v>0</v>
      </c>
      <c r="F378">
        <f t="shared" si="38"/>
        <v>1</v>
      </c>
      <c r="G378">
        <f t="shared" si="39"/>
        <v>4</v>
      </c>
      <c r="H378">
        <f t="shared" si="40"/>
        <v>0</v>
      </c>
      <c r="I378">
        <f t="shared" si="41"/>
        <v>0</v>
      </c>
    </row>
    <row r="379" spans="1:9" x14ac:dyDescent="0.2">
      <c r="A379" t="s">
        <v>380</v>
      </c>
      <c r="B379">
        <v>1516</v>
      </c>
      <c r="C379">
        <f t="shared" si="35"/>
        <v>-1</v>
      </c>
      <c r="D379">
        <f t="shared" si="36"/>
        <v>4</v>
      </c>
      <c r="E379">
        <f t="shared" si="37"/>
        <v>0</v>
      </c>
      <c r="F379">
        <f t="shared" si="38"/>
        <v>1</v>
      </c>
      <c r="G379">
        <f t="shared" si="39"/>
        <v>5</v>
      </c>
      <c r="H379">
        <f t="shared" si="40"/>
        <v>0</v>
      </c>
      <c r="I379">
        <f t="shared" si="41"/>
        <v>0</v>
      </c>
    </row>
    <row r="380" spans="1:9" x14ac:dyDescent="0.2">
      <c r="A380" t="s">
        <v>381</v>
      </c>
      <c r="B380">
        <v>857</v>
      </c>
      <c r="C380">
        <f t="shared" si="35"/>
        <v>-1</v>
      </c>
      <c r="D380">
        <f t="shared" si="36"/>
        <v>5</v>
      </c>
      <c r="E380">
        <f t="shared" si="37"/>
        <v>1</v>
      </c>
      <c r="F380">
        <f t="shared" si="38"/>
        <v>1</v>
      </c>
      <c r="G380">
        <f t="shared" si="39"/>
        <v>6</v>
      </c>
      <c r="H380">
        <f t="shared" si="40"/>
        <v>0</v>
      </c>
      <c r="I380">
        <f t="shared" si="41"/>
        <v>1</v>
      </c>
    </row>
    <row r="381" spans="1:9" x14ac:dyDescent="0.2">
      <c r="A381" t="s">
        <v>382</v>
      </c>
      <c r="B381">
        <v>1717</v>
      </c>
      <c r="C381">
        <f t="shared" si="35"/>
        <v>1</v>
      </c>
      <c r="D381">
        <f t="shared" si="36"/>
        <v>1</v>
      </c>
      <c r="E381">
        <f t="shared" si="37"/>
        <v>0</v>
      </c>
      <c r="F381">
        <f t="shared" si="38"/>
        <v>-1</v>
      </c>
      <c r="G381">
        <f t="shared" si="39"/>
        <v>1</v>
      </c>
      <c r="H381">
        <f t="shared" si="40"/>
        <v>1</v>
      </c>
      <c r="I381">
        <f t="shared" si="41"/>
        <v>0</v>
      </c>
    </row>
    <row r="382" spans="1:9" x14ac:dyDescent="0.2">
      <c r="A382" t="s">
        <v>383</v>
      </c>
      <c r="B382">
        <v>2677</v>
      </c>
      <c r="C382">
        <f t="shared" si="35"/>
        <v>1</v>
      </c>
      <c r="D382">
        <f t="shared" si="36"/>
        <v>2</v>
      </c>
      <c r="E382">
        <f t="shared" si="37"/>
        <v>1</v>
      </c>
      <c r="F382">
        <f t="shared" si="38"/>
        <v>1</v>
      </c>
      <c r="G382">
        <f t="shared" si="39"/>
        <v>1</v>
      </c>
      <c r="H382">
        <f t="shared" si="40"/>
        <v>1</v>
      </c>
      <c r="I382">
        <f t="shared" si="41"/>
        <v>1</v>
      </c>
    </row>
    <row r="383" spans="1:9" x14ac:dyDescent="0.2">
      <c r="A383" t="s">
        <v>384</v>
      </c>
      <c r="B383">
        <v>2420</v>
      </c>
      <c r="C383">
        <f t="shared" si="35"/>
        <v>-1</v>
      </c>
      <c r="D383">
        <f t="shared" si="36"/>
        <v>1</v>
      </c>
      <c r="E383">
        <f t="shared" si="37"/>
        <v>1</v>
      </c>
      <c r="F383">
        <f t="shared" si="38"/>
        <v>1</v>
      </c>
      <c r="G383">
        <f t="shared" si="39"/>
        <v>2</v>
      </c>
      <c r="H383">
        <f t="shared" si="40"/>
        <v>0</v>
      </c>
      <c r="I383">
        <f t="shared" si="41"/>
        <v>1</v>
      </c>
    </row>
    <row r="384" spans="1:9" x14ac:dyDescent="0.2">
      <c r="A384" t="s">
        <v>385</v>
      </c>
      <c r="B384">
        <v>3437</v>
      </c>
      <c r="C384">
        <f t="shared" si="35"/>
        <v>1</v>
      </c>
      <c r="D384">
        <f t="shared" si="36"/>
        <v>1</v>
      </c>
      <c r="E384">
        <f t="shared" si="37"/>
        <v>1</v>
      </c>
      <c r="F384">
        <f t="shared" si="38"/>
        <v>1</v>
      </c>
      <c r="G384">
        <f t="shared" si="39"/>
        <v>3</v>
      </c>
      <c r="H384">
        <f t="shared" si="40"/>
        <v>0</v>
      </c>
      <c r="I384">
        <f t="shared" si="41"/>
        <v>1</v>
      </c>
    </row>
    <row r="385" spans="1:9" x14ac:dyDescent="0.2">
      <c r="A385" t="s">
        <v>386</v>
      </c>
      <c r="B385">
        <v>2640</v>
      </c>
      <c r="C385">
        <f t="shared" si="35"/>
        <v>-1</v>
      </c>
      <c r="D385">
        <f t="shared" si="36"/>
        <v>1</v>
      </c>
      <c r="E385">
        <f t="shared" si="37"/>
        <v>0</v>
      </c>
      <c r="F385">
        <f t="shared" si="38"/>
        <v>1</v>
      </c>
      <c r="G385">
        <f t="shared" si="39"/>
        <v>4</v>
      </c>
      <c r="H385">
        <f t="shared" si="40"/>
        <v>0</v>
      </c>
      <c r="I385">
        <f t="shared" si="41"/>
        <v>0</v>
      </c>
    </row>
    <row r="386" spans="1:9" x14ac:dyDescent="0.2">
      <c r="A386" t="s">
        <v>387</v>
      </c>
      <c r="B386">
        <v>2094</v>
      </c>
      <c r="C386">
        <f t="shared" si="35"/>
        <v>-1</v>
      </c>
      <c r="D386">
        <f t="shared" si="36"/>
        <v>2</v>
      </c>
      <c r="E386">
        <f t="shared" si="37"/>
        <v>0</v>
      </c>
      <c r="F386">
        <f t="shared" si="38"/>
        <v>1</v>
      </c>
      <c r="G386">
        <f t="shared" si="39"/>
        <v>5</v>
      </c>
      <c r="H386">
        <f t="shared" si="40"/>
        <v>0</v>
      </c>
      <c r="I386">
        <f t="shared" si="41"/>
        <v>0</v>
      </c>
    </row>
    <row r="387" spans="1:9" x14ac:dyDescent="0.2">
      <c r="A387" t="s">
        <v>388</v>
      </c>
      <c r="B387">
        <v>1121</v>
      </c>
      <c r="C387">
        <f t="shared" si="35"/>
        <v>-1</v>
      </c>
      <c r="D387">
        <f t="shared" si="36"/>
        <v>3</v>
      </c>
      <c r="E387">
        <f t="shared" si="37"/>
        <v>1</v>
      </c>
      <c r="F387">
        <f t="shared" si="38"/>
        <v>1</v>
      </c>
      <c r="G387">
        <f t="shared" si="39"/>
        <v>6</v>
      </c>
      <c r="H387">
        <f t="shared" si="40"/>
        <v>0</v>
      </c>
      <c r="I387">
        <f t="shared" si="41"/>
        <v>1</v>
      </c>
    </row>
    <row r="388" spans="1:9" x14ac:dyDescent="0.2">
      <c r="A388" t="s">
        <v>389</v>
      </c>
      <c r="B388">
        <v>2102</v>
      </c>
      <c r="C388">
        <f t="shared" si="35"/>
        <v>1</v>
      </c>
      <c r="D388">
        <f t="shared" si="36"/>
        <v>1</v>
      </c>
      <c r="E388">
        <f t="shared" si="37"/>
        <v>0</v>
      </c>
      <c r="F388">
        <f t="shared" si="38"/>
        <v>0</v>
      </c>
      <c r="G388">
        <f t="shared" si="39"/>
        <v>1</v>
      </c>
      <c r="H388">
        <f t="shared" si="40"/>
        <v>1</v>
      </c>
      <c r="I388">
        <f t="shared" si="41"/>
        <v>0</v>
      </c>
    </row>
    <row r="389" spans="1:9" x14ac:dyDescent="0.2">
      <c r="A389" t="s">
        <v>390</v>
      </c>
      <c r="B389">
        <v>3113</v>
      </c>
      <c r="C389">
        <f t="shared" ref="C389:C451" si="42">IF(B389&gt;B388,1,-1)</f>
        <v>1</v>
      </c>
      <c r="D389">
        <f t="shared" ref="D389:D451" si="43">IF(C389=C388,D388+1,1)</f>
        <v>2</v>
      </c>
      <c r="E389">
        <f t="shared" ref="E389:E451" si="44">IF(D390&lt;=D389,1,0)</f>
        <v>1</v>
      </c>
      <c r="F389">
        <f t="shared" ref="F389:F451" si="45">IF(B388&gt;$M$1,1,IF(B388=$M$1,0,-1))</f>
        <v>1</v>
      </c>
      <c r="G389">
        <f t="shared" ref="G389:G451" si="46">IF(F389=F388,G388+1,1)</f>
        <v>1</v>
      </c>
      <c r="H389">
        <f t="shared" ref="H389:H451" si="47">IF(G389&lt;=G388,1,0)</f>
        <v>1</v>
      </c>
      <c r="I389">
        <f t="shared" ref="I389:I451" si="48">IF(OR(AND(B389&gt;B388,B389&gt;B390),AND(B388&gt;B389,B390&gt;B389)),1,0)</f>
        <v>1</v>
      </c>
    </row>
    <row r="390" spans="1:9" x14ac:dyDescent="0.2">
      <c r="A390" t="s">
        <v>391</v>
      </c>
      <c r="B390">
        <v>3076</v>
      </c>
      <c r="C390">
        <f t="shared" si="42"/>
        <v>-1</v>
      </c>
      <c r="D390">
        <f t="shared" si="43"/>
        <v>1</v>
      </c>
      <c r="E390">
        <f t="shared" si="44"/>
        <v>0</v>
      </c>
      <c r="F390">
        <f t="shared" si="45"/>
        <v>1</v>
      </c>
      <c r="G390">
        <f t="shared" si="46"/>
        <v>2</v>
      </c>
      <c r="H390">
        <f t="shared" si="47"/>
        <v>0</v>
      </c>
      <c r="I390">
        <f t="shared" si="48"/>
        <v>0</v>
      </c>
    </row>
    <row r="391" spans="1:9" x14ac:dyDescent="0.2">
      <c r="A391" t="s">
        <v>392</v>
      </c>
      <c r="B391">
        <v>2769</v>
      </c>
      <c r="C391">
        <f t="shared" si="42"/>
        <v>-1</v>
      </c>
      <c r="D391">
        <f t="shared" si="43"/>
        <v>2</v>
      </c>
      <c r="E391">
        <f t="shared" si="44"/>
        <v>0</v>
      </c>
      <c r="F391">
        <f t="shared" si="45"/>
        <v>1</v>
      </c>
      <c r="G391">
        <f t="shared" si="46"/>
        <v>3</v>
      </c>
      <c r="H391">
        <f t="shared" si="47"/>
        <v>0</v>
      </c>
      <c r="I391">
        <f t="shared" si="48"/>
        <v>0</v>
      </c>
    </row>
    <row r="392" spans="1:9" x14ac:dyDescent="0.2">
      <c r="A392" t="s">
        <v>393</v>
      </c>
      <c r="B392">
        <v>2760</v>
      </c>
      <c r="C392">
        <f t="shared" si="42"/>
        <v>-1</v>
      </c>
      <c r="D392">
        <f t="shared" si="43"/>
        <v>3</v>
      </c>
      <c r="E392">
        <f t="shared" si="44"/>
        <v>0</v>
      </c>
      <c r="F392">
        <f t="shared" si="45"/>
        <v>1</v>
      </c>
      <c r="G392">
        <f t="shared" si="46"/>
        <v>4</v>
      </c>
      <c r="H392">
        <f t="shared" si="47"/>
        <v>0</v>
      </c>
      <c r="I392">
        <f t="shared" si="48"/>
        <v>0</v>
      </c>
    </row>
    <row r="393" spans="1:9" x14ac:dyDescent="0.2">
      <c r="A393" t="s">
        <v>394</v>
      </c>
      <c r="B393">
        <v>2097</v>
      </c>
      <c r="C393">
        <f t="shared" si="42"/>
        <v>-1</v>
      </c>
      <c r="D393">
        <f t="shared" si="43"/>
        <v>4</v>
      </c>
      <c r="E393">
        <f t="shared" si="44"/>
        <v>0</v>
      </c>
      <c r="F393">
        <f t="shared" si="45"/>
        <v>1</v>
      </c>
      <c r="G393">
        <f t="shared" si="46"/>
        <v>5</v>
      </c>
      <c r="H393">
        <f t="shared" si="47"/>
        <v>0</v>
      </c>
      <c r="I393">
        <f t="shared" si="48"/>
        <v>0</v>
      </c>
    </row>
    <row r="394" spans="1:9" x14ac:dyDescent="0.2">
      <c r="A394" t="s">
        <v>395</v>
      </c>
      <c r="B394">
        <v>783</v>
      </c>
      <c r="C394">
        <f t="shared" si="42"/>
        <v>-1</v>
      </c>
      <c r="D394">
        <f t="shared" si="43"/>
        <v>5</v>
      </c>
      <c r="E394">
        <f t="shared" si="44"/>
        <v>1</v>
      </c>
      <c r="F394">
        <f t="shared" si="45"/>
        <v>1</v>
      </c>
      <c r="G394">
        <f t="shared" si="46"/>
        <v>6</v>
      </c>
      <c r="H394">
        <f t="shared" si="47"/>
        <v>0</v>
      </c>
      <c r="I394">
        <f t="shared" si="48"/>
        <v>1</v>
      </c>
    </row>
    <row r="395" spans="1:9" x14ac:dyDescent="0.2">
      <c r="A395" t="s">
        <v>396</v>
      </c>
      <c r="B395">
        <v>2050</v>
      </c>
      <c r="C395">
        <f t="shared" si="42"/>
        <v>1</v>
      </c>
      <c r="D395">
        <f t="shared" si="43"/>
        <v>1</v>
      </c>
      <c r="E395">
        <f t="shared" si="44"/>
        <v>0</v>
      </c>
      <c r="F395">
        <f t="shared" si="45"/>
        <v>-1</v>
      </c>
      <c r="G395">
        <f t="shared" si="46"/>
        <v>1</v>
      </c>
      <c r="H395">
        <f t="shared" si="47"/>
        <v>1</v>
      </c>
      <c r="I395">
        <f t="shared" si="48"/>
        <v>0</v>
      </c>
    </row>
    <row r="396" spans="1:9" x14ac:dyDescent="0.2">
      <c r="A396" t="s">
        <v>397</v>
      </c>
      <c r="B396">
        <v>3264</v>
      </c>
      <c r="C396">
        <f t="shared" si="42"/>
        <v>1</v>
      </c>
      <c r="D396">
        <f t="shared" si="43"/>
        <v>2</v>
      </c>
      <c r="E396">
        <f t="shared" si="44"/>
        <v>1</v>
      </c>
      <c r="F396">
        <f t="shared" si="45"/>
        <v>1</v>
      </c>
      <c r="G396">
        <f t="shared" si="46"/>
        <v>1</v>
      </c>
      <c r="H396">
        <f t="shared" si="47"/>
        <v>1</v>
      </c>
      <c r="I396">
        <f t="shared" si="48"/>
        <v>1</v>
      </c>
    </row>
    <row r="397" spans="1:9" x14ac:dyDescent="0.2">
      <c r="A397" t="s">
        <v>398</v>
      </c>
      <c r="B397">
        <v>2643</v>
      </c>
      <c r="C397">
        <f t="shared" si="42"/>
        <v>-1</v>
      </c>
      <c r="D397">
        <f t="shared" si="43"/>
        <v>1</v>
      </c>
      <c r="E397">
        <f t="shared" si="44"/>
        <v>1</v>
      </c>
      <c r="F397">
        <f t="shared" si="45"/>
        <v>1</v>
      </c>
      <c r="G397">
        <f t="shared" si="46"/>
        <v>2</v>
      </c>
      <c r="H397">
        <f t="shared" si="47"/>
        <v>0</v>
      </c>
      <c r="I397">
        <f t="shared" si="48"/>
        <v>1</v>
      </c>
    </row>
    <row r="398" spans="1:9" x14ac:dyDescent="0.2">
      <c r="A398" t="s">
        <v>399</v>
      </c>
      <c r="B398">
        <v>2759</v>
      </c>
      <c r="C398">
        <f t="shared" si="42"/>
        <v>1</v>
      </c>
      <c r="D398">
        <f t="shared" si="43"/>
        <v>1</v>
      </c>
      <c r="E398">
        <f t="shared" si="44"/>
        <v>0</v>
      </c>
      <c r="F398">
        <f t="shared" si="45"/>
        <v>1</v>
      </c>
      <c r="G398">
        <f t="shared" si="46"/>
        <v>3</v>
      </c>
      <c r="H398">
        <f t="shared" si="47"/>
        <v>0</v>
      </c>
      <c r="I398">
        <f t="shared" si="48"/>
        <v>0</v>
      </c>
    </row>
    <row r="399" spans="1:9" x14ac:dyDescent="0.2">
      <c r="A399" t="s">
        <v>400</v>
      </c>
      <c r="B399">
        <v>2799</v>
      </c>
      <c r="C399">
        <f t="shared" si="42"/>
        <v>1</v>
      </c>
      <c r="D399">
        <f t="shared" si="43"/>
        <v>2</v>
      </c>
      <c r="E399">
        <f t="shared" si="44"/>
        <v>1</v>
      </c>
      <c r="F399">
        <f t="shared" si="45"/>
        <v>1</v>
      </c>
      <c r="G399">
        <f t="shared" si="46"/>
        <v>4</v>
      </c>
      <c r="H399">
        <f t="shared" si="47"/>
        <v>0</v>
      </c>
      <c r="I399">
        <f t="shared" si="48"/>
        <v>1</v>
      </c>
    </row>
    <row r="400" spans="1:9" x14ac:dyDescent="0.2">
      <c r="A400" t="s">
        <v>401</v>
      </c>
      <c r="B400">
        <v>2082</v>
      </c>
      <c r="C400">
        <f t="shared" si="42"/>
        <v>-1</v>
      </c>
      <c r="D400">
        <f t="shared" si="43"/>
        <v>1</v>
      </c>
      <c r="E400">
        <f t="shared" si="44"/>
        <v>0</v>
      </c>
      <c r="F400">
        <f t="shared" si="45"/>
        <v>1</v>
      </c>
      <c r="G400">
        <f t="shared" si="46"/>
        <v>5</v>
      </c>
      <c r="H400">
        <f t="shared" si="47"/>
        <v>0</v>
      </c>
      <c r="I400">
        <f t="shared" si="48"/>
        <v>0</v>
      </c>
    </row>
    <row r="401" spans="1:9" x14ac:dyDescent="0.2">
      <c r="A401" t="s">
        <v>402</v>
      </c>
      <c r="B401">
        <v>1117</v>
      </c>
      <c r="C401">
        <f t="shared" si="42"/>
        <v>-1</v>
      </c>
      <c r="D401">
        <f t="shared" si="43"/>
        <v>2</v>
      </c>
      <c r="E401">
        <f t="shared" si="44"/>
        <v>1</v>
      </c>
      <c r="F401">
        <f t="shared" si="45"/>
        <v>1</v>
      </c>
      <c r="G401">
        <f t="shared" si="46"/>
        <v>6</v>
      </c>
      <c r="H401">
        <f t="shared" si="47"/>
        <v>0</v>
      </c>
      <c r="I401">
        <f t="shared" si="48"/>
        <v>1</v>
      </c>
    </row>
    <row r="402" spans="1:9" x14ac:dyDescent="0.2">
      <c r="A402" t="s">
        <v>403</v>
      </c>
      <c r="B402">
        <v>2163</v>
      </c>
      <c r="C402">
        <f t="shared" si="42"/>
        <v>1</v>
      </c>
      <c r="D402">
        <f t="shared" si="43"/>
        <v>1</v>
      </c>
      <c r="E402">
        <f t="shared" si="44"/>
        <v>0</v>
      </c>
      <c r="F402">
        <f t="shared" si="45"/>
        <v>-1</v>
      </c>
      <c r="G402">
        <f t="shared" si="46"/>
        <v>1</v>
      </c>
      <c r="H402">
        <f t="shared" si="47"/>
        <v>1</v>
      </c>
      <c r="I402">
        <f t="shared" si="48"/>
        <v>0</v>
      </c>
    </row>
    <row r="403" spans="1:9" x14ac:dyDescent="0.2">
      <c r="A403" t="s">
        <v>404</v>
      </c>
      <c r="B403">
        <v>3434</v>
      </c>
      <c r="C403">
        <f t="shared" si="42"/>
        <v>1</v>
      </c>
      <c r="D403">
        <f t="shared" si="43"/>
        <v>2</v>
      </c>
      <c r="E403">
        <f t="shared" si="44"/>
        <v>0</v>
      </c>
      <c r="F403">
        <f t="shared" si="45"/>
        <v>1</v>
      </c>
      <c r="G403">
        <f t="shared" si="46"/>
        <v>1</v>
      </c>
      <c r="H403">
        <f t="shared" si="47"/>
        <v>1</v>
      </c>
      <c r="I403">
        <f t="shared" si="48"/>
        <v>0</v>
      </c>
    </row>
    <row r="404" spans="1:9" x14ac:dyDescent="0.2">
      <c r="A404" t="s">
        <v>405</v>
      </c>
      <c r="B404">
        <v>3503</v>
      </c>
      <c r="C404">
        <f t="shared" si="42"/>
        <v>1</v>
      </c>
      <c r="D404">
        <f t="shared" si="43"/>
        <v>3</v>
      </c>
      <c r="E404">
        <f t="shared" si="44"/>
        <v>0</v>
      </c>
      <c r="F404">
        <f t="shared" si="45"/>
        <v>1</v>
      </c>
      <c r="G404">
        <f t="shared" si="46"/>
        <v>2</v>
      </c>
      <c r="H404">
        <f t="shared" si="47"/>
        <v>0</v>
      </c>
      <c r="I404">
        <f t="shared" si="48"/>
        <v>0</v>
      </c>
    </row>
    <row r="405" spans="1:9" x14ac:dyDescent="0.2">
      <c r="A405" t="s">
        <v>406</v>
      </c>
      <c r="B405">
        <v>3615</v>
      </c>
      <c r="C405">
        <f t="shared" si="42"/>
        <v>1</v>
      </c>
      <c r="D405">
        <f t="shared" si="43"/>
        <v>4</v>
      </c>
      <c r="E405">
        <f t="shared" si="44"/>
        <v>1</v>
      </c>
      <c r="F405">
        <f t="shared" si="45"/>
        <v>1</v>
      </c>
      <c r="G405">
        <f t="shared" si="46"/>
        <v>3</v>
      </c>
      <c r="H405">
        <f t="shared" si="47"/>
        <v>0</v>
      </c>
      <c r="I405">
        <f t="shared" si="48"/>
        <v>1</v>
      </c>
    </row>
    <row r="406" spans="1:9" x14ac:dyDescent="0.2">
      <c r="A406" t="s">
        <v>407</v>
      </c>
      <c r="B406">
        <v>3598</v>
      </c>
      <c r="C406">
        <f t="shared" si="42"/>
        <v>-1</v>
      </c>
      <c r="D406">
        <f t="shared" si="43"/>
        <v>1</v>
      </c>
      <c r="E406">
        <f t="shared" si="44"/>
        <v>0</v>
      </c>
      <c r="F406">
        <f t="shared" si="45"/>
        <v>1</v>
      </c>
      <c r="G406">
        <f t="shared" si="46"/>
        <v>4</v>
      </c>
      <c r="H406">
        <f t="shared" si="47"/>
        <v>0</v>
      </c>
      <c r="I406">
        <f t="shared" si="48"/>
        <v>0</v>
      </c>
    </row>
    <row r="407" spans="1:9" x14ac:dyDescent="0.2">
      <c r="A407" t="s">
        <v>408</v>
      </c>
      <c r="B407">
        <v>2962</v>
      </c>
      <c r="C407">
        <f t="shared" si="42"/>
        <v>-1</v>
      </c>
      <c r="D407">
        <f t="shared" si="43"/>
        <v>2</v>
      </c>
      <c r="E407">
        <f t="shared" si="44"/>
        <v>0</v>
      </c>
      <c r="F407">
        <f t="shared" si="45"/>
        <v>1</v>
      </c>
      <c r="G407">
        <f t="shared" si="46"/>
        <v>5</v>
      </c>
      <c r="H407">
        <f t="shared" si="47"/>
        <v>0</v>
      </c>
      <c r="I407">
        <f t="shared" si="48"/>
        <v>0</v>
      </c>
    </row>
    <row r="408" spans="1:9" x14ac:dyDescent="0.2">
      <c r="A408" t="s">
        <v>409</v>
      </c>
      <c r="B408">
        <v>1578</v>
      </c>
      <c r="C408">
        <f t="shared" si="42"/>
        <v>-1</v>
      </c>
      <c r="D408">
        <f t="shared" si="43"/>
        <v>3</v>
      </c>
      <c r="E408">
        <f t="shared" si="44"/>
        <v>1</v>
      </c>
      <c r="F408">
        <f t="shared" si="45"/>
        <v>1</v>
      </c>
      <c r="G408">
        <f t="shared" si="46"/>
        <v>6</v>
      </c>
      <c r="H408">
        <f t="shared" si="47"/>
        <v>0</v>
      </c>
      <c r="I408">
        <f t="shared" si="48"/>
        <v>1</v>
      </c>
    </row>
    <row r="409" spans="1:9" x14ac:dyDescent="0.2">
      <c r="A409" t="s">
        <v>410</v>
      </c>
      <c r="B409">
        <v>3165</v>
      </c>
      <c r="C409">
        <f t="shared" si="42"/>
        <v>1</v>
      </c>
      <c r="D409">
        <f t="shared" si="43"/>
        <v>1</v>
      </c>
      <c r="E409">
        <f t="shared" si="44"/>
        <v>0</v>
      </c>
      <c r="F409">
        <f t="shared" si="45"/>
        <v>1</v>
      </c>
      <c r="G409">
        <f t="shared" si="46"/>
        <v>7</v>
      </c>
      <c r="H409">
        <f t="shared" si="47"/>
        <v>0</v>
      </c>
      <c r="I409">
        <f t="shared" si="48"/>
        <v>0</v>
      </c>
    </row>
    <row r="410" spans="1:9" x14ac:dyDescent="0.2">
      <c r="A410" t="s">
        <v>411</v>
      </c>
      <c r="B410">
        <v>5116</v>
      </c>
      <c r="C410">
        <f t="shared" si="42"/>
        <v>1</v>
      </c>
      <c r="D410">
        <f t="shared" si="43"/>
        <v>2</v>
      </c>
      <c r="E410">
        <f t="shared" si="44"/>
        <v>1</v>
      </c>
      <c r="F410">
        <f t="shared" si="45"/>
        <v>1</v>
      </c>
      <c r="G410">
        <f t="shared" si="46"/>
        <v>8</v>
      </c>
      <c r="H410">
        <f t="shared" si="47"/>
        <v>0</v>
      </c>
      <c r="I410">
        <f t="shared" si="48"/>
        <v>1</v>
      </c>
    </row>
    <row r="411" spans="1:9" x14ac:dyDescent="0.2">
      <c r="A411" t="s">
        <v>412</v>
      </c>
      <c r="B411">
        <v>4659</v>
      </c>
      <c r="C411">
        <f t="shared" si="42"/>
        <v>-1</v>
      </c>
      <c r="D411">
        <f t="shared" si="43"/>
        <v>1</v>
      </c>
      <c r="E411">
        <f t="shared" si="44"/>
        <v>1</v>
      </c>
      <c r="F411">
        <f t="shared" si="45"/>
        <v>1</v>
      </c>
      <c r="G411">
        <f t="shared" si="46"/>
        <v>9</v>
      </c>
      <c r="H411">
        <f t="shared" si="47"/>
        <v>0</v>
      </c>
      <c r="I411">
        <f t="shared" si="48"/>
        <v>1</v>
      </c>
    </row>
    <row r="412" spans="1:9" x14ac:dyDescent="0.2">
      <c r="A412" t="s">
        <v>413</v>
      </c>
      <c r="B412">
        <v>5140</v>
      </c>
      <c r="C412">
        <f t="shared" si="42"/>
        <v>1</v>
      </c>
      <c r="D412">
        <f t="shared" si="43"/>
        <v>1</v>
      </c>
      <c r="E412">
        <f t="shared" si="44"/>
        <v>1</v>
      </c>
      <c r="F412">
        <f t="shared" si="45"/>
        <v>1</v>
      </c>
      <c r="G412">
        <f t="shared" si="46"/>
        <v>10</v>
      </c>
      <c r="H412">
        <f t="shared" si="47"/>
        <v>0</v>
      </c>
      <c r="I412">
        <f t="shared" si="48"/>
        <v>1</v>
      </c>
    </row>
    <row r="413" spans="1:9" x14ac:dyDescent="0.2">
      <c r="A413" t="s">
        <v>414</v>
      </c>
      <c r="B413">
        <v>0</v>
      </c>
      <c r="C413">
        <f t="shared" si="42"/>
        <v>-1</v>
      </c>
      <c r="D413">
        <f t="shared" si="43"/>
        <v>1</v>
      </c>
      <c r="E413">
        <f t="shared" si="44"/>
        <v>1</v>
      </c>
      <c r="F413">
        <f t="shared" si="45"/>
        <v>1</v>
      </c>
      <c r="G413">
        <f t="shared" si="46"/>
        <v>11</v>
      </c>
      <c r="H413">
        <f t="shared" si="47"/>
        <v>0</v>
      </c>
      <c r="I413">
        <f t="shared" si="48"/>
        <v>1</v>
      </c>
    </row>
    <row r="414" spans="1:9" x14ac:dyDescent="0.2">
      <c r="A414" t="s">
        <v>415</v>
      </c>
      <c r="B414">
        <v>9065</v>
      </c>
      <c r="C414">
        <f t="shared" si="42"/>
        <v>1</v>
      </c>
      <c r="D414">
        <f t="shared" si="43"/>
        <v>1</v>
      </c>
      <c r="E414">
        <f t="shared" si="44"/>
        <v>1</v>
      </c>
      <c r="F414">
        <f t="shared" si="45"/>
        <v>-1</v>
      </c>
      <c r="G414">
        <f t="shared" si="46"/>
        <v>1</v>
      </c>
      <c r="H414">
        <f t="shared" si="47"/>
        <v>1</v>
      </c>
      <c r="I414">
        <f t="shared" si="48"/>
        <v>1</v>
      </c>
    </row>
    <row r="415" spans="1:9" x14ac:dyDescent="0.2">
      <c r="A415" t="s">
        <v>416</v>
      </c>
      <c r="B415">
        <v>2232</v>
      </c>
      <c r="C415">
        <f t="shared" si="42"/>
        <v>-1</v>
      </c>
      <c r="D415">
        <f t="shared" si="43"/>
        <v>1</v>
      </c>
      <c r="E415">
        <f t="shared" si="44"/>
        <v>1</v>
      </c>
      <c r="F415">
        <f t="shared" si="45"/>
        <v>1</v>
      </c>
      <c r="G415">
        <f t="shared" si="46"/>
        <v>1</v>
      </c>
      <c r="H415">
        <f t="shared" si="47"/>
        <v>1</v>
      </c>
      <c r="I415">
        <f t="shared" si="48"/>
        <v>1</v>
      </c>
    </row>
    <row r="416" spans="1:9" x14ac:dyDescent="0.2">
      <c r="A416" t="s">
        <v>417</v>
      </c>
      <c r="B416">
        <v>3537</v>
      </c>
      <c r="C416">
        <f t="shared" si="42"/>
        <v>1</v>
      </c>
      <c r="D416">
        <f t="shared" si="43"/>
        <v>1</v>
      </c>
      <c r="E416">
        <f t="shared" si="44"/>
        <v>0</v>
      </c>
      <c r="F416">
        <f t="shared" si="45"/>
        <v>1</v>
      </c>
      <c r="G416">
        <f t="shared" si="46"/>
        <v>2</v>
      </c>
      <c r="H416">
        <f t="shared" si="47"/>
        <v>0</v>
      </c>
      <c r="I416">
        <f t="shared" si="48"/>
        <v>0</v>
      </c>
    </row>
    <row r="417" spans="1:9" x14ac:dyDescent="0.2">
      <c r="A417" t="s">
        <v>418</v>
      </c>
      <c r="B417">
        <v>6315</v>
      </c>
      <c r="C417">
        <f t="shared" si="42"/>
        <v>1</v>
      </c>
      <c r="D417">
        <f t="shared" si="43"/>
        <v>2</v>
      </c>
      <c r="E417">
        <f t="shared" si="44"/>
        <v>1</v>
      </c>
      <c r="F417">
        <f t="shared" si="45"/>
        <v>1</v>
      </c>
      <c r="G417">
        <f t="shared" si="46"/>
        <v>3</v>
      </c>
      <c r="H417">
        <f t="shared" si="47"/>
        <v>0</v>
      </c>
      <c r="I417">
        <f t="shared" si="48"/>
        <v>1</v>
      </c>
    </row>
    <row r="418" spans="1:9" x14ac:dyDescent="0.2">
      <c r="A418" t="s">
        <v>419</v>
      </c>
      <c r="B418">
        <v>5518</v>
      </c>
      <c r="C418">
        <f t="shared" si="42"/>
        <v>-1</v>
      </c>
      <c r="D418">
        <f t="shared" si="43"/>
        <v>1</v>
      </c>
      <c r="E418">
        <f t="shared" si="44"/>
        <v>1</v>
      </c>
      <c r="F418">
        <f t="shared" si="45"/>
        <v>1</v>
      </c>
      <c r="G418">
        <f t="shared" si="46"/>
        <v>4</v>
      </c>
      <c r="H418">
        <f t="shared" si="47"/>
        <v>0</v>
      </c>
      <c r="I418">
        <f t="shared" si="48"/>
        <v>1</v>
      </c>
    </row>
    <row r="419" spans="1:9" x14ac:dyDescent="0.2">
      <c r="A419" t="s">
        <v>420</v>
      </c>
      <c r="B419">
        <v>6123</v>
      </c>
      <c r="C419">
        <f t="shared" si="42"/>
        <v>1</v>
      </c>
      <c r="D419">
        <f t="shared" si="43"/>
        <v>1</v>
      </c>
      <c r="E419">
        <f t="shared" si="44"/>
        <v>1</v>
      </c>
      <c r="F419">
        <f t="shared" si="45"/>
        <v>1</v>
      </c>
      <c r="G419">
        <f t="shared" si="46"/>
        <v>5</v>
      </c>
      <c r="H419">
        <f t="shared" si="47"/>
        <v>0</v>
      </c>
      <c r="I419">
        <f t="shared" si="48"/>
        <v>1</v>
      </c>
    </row>
    <row r="420" spans="1:9" x14ac:dyDescent="0.2">
      <c r="A420" t="s">
        <v>421</v>
      </c>
      <c r="B420">
        <v>5332</v>
      </c>
      <c r="C420">
        <f t="shared" si="42"/>
        <v>-1</v>
      </c>
      <c r="D420">
        <f t="shared" si="43"/>
        <v>1</v>
      </c>
      <c r="E420">
        <f t="shared" si="44"/>
        <v>0</v>
      </c>
      <c r="F420">
        <f t="shared" si="45"/>
        <v>1</v>
      </c>
      <c r="G420">
        <f t="shared" si="46"/>
        <v>6</v>
      </c>
      <c r="H420">
        <f t="shared" si="47"/>
        <v>0</v>
      </c>
      <c r="I420">
        <f t="shared" si="48"/>
        <v>0</v>
      </c>
    </row>
    <row r="421" spans="1:9" x14ac:dyDescent="0.2">
      <c r="A421" t="s">
        <v>422</v>
      </c>
      <c r="B421">
        <v>4694</v>
      </c>
      <c r="C421">
        <f t="shared" si="42"/>
        <v>-1</v>
      </c>
      <c r="D421">
        <f t="shared" si="43"/>
        <v>2</v>
      </c>
      <c r="E421">
        <f t="shared" si="44"/>
        <v>0</v>
      </c>
      <c r="F421">
        <f t="shared" si="45"/>
        <v>1</v>
      </c>
      <c r="G421">
        <f t="shared" si="46"/>
        <v>7</v>
      </c>
      <c r="H421">
        <f t="shared" si="47"/>
        <v>0</v>
      </c>
      <c r="I421">
        <f t="shared" si="48"/>
        <v>0</v>
      </c>
    </row>
    <row r="422" spans="1:9" x14ac:dyDescent="0.2">
      <c r="A422" t="s">
        <v>423</v>
      </c>
      <c r="B422">
        <v>2179</v>
      </c>
      <c r="C422">
        <f t="shared" si="42"/>
        <v>-1</v>
      </c>
      <c r="D422">
        <f t="shared" si="43"/>
        <v>3</v>
      </c>
      <c r="E422">
        <f t="shared" si="44"/>
        <v>1</v>
      </c>
      <c r="F422">
        <f t="shared" si="45"/>
        <v>1</v>
      </c>
      <c r="G422">
        <f t="shared" si="46"/>
        <v>8</v>
      </c>
      <c r="H422">
        <f t="shared" si="47"/>
        <v>0</v>
      </c>
      <c r="I422">
        <f t="shared" si="48"/>
        <v>1</v>
      </c>
    </row>
    <row r="423" spans="1:9" x14ac:dyDescent="0.2">
      <c r="A423" t="s">
        <v>424</v>
      </c>
      <c r="B423">
        <v>3906</v>
      </c>
      <c r="C423">
        <f t="shared" si="42"/>
        <v>1</v>
      </c>
      <c r="D423">
        <f t="shared" si="43"/>
        <v>1</v>
      </c>
      <c r="E423">
        <f t="shared" si="44"/>
        <v>0</v>
      </c>
      <c r="F423">
        <f t="shared" si="45"/>
        <v>1</v>
      </c>
      <c r="G423">
        <f t="shared" si="46"/>
        <v>9</v>
      </c>
      <c r="H423">
        <f t="shared" si="47"/>
        <v>0</v>
      </c>
      <c r="I423">
        <f t="shared" si="48"/>
        <v>0</v>
      </c>
    </row>
    <row r="424" spans="1:9" x14ac:dyDescent="0.2">
      <c r="A424" t="s">
        <v>425</v>
      </c>
      <c r="B424">
        <v>5611</v>
      </c>
      <c r="C424">
        <f t="shared" si="42"/>
        <v>1</v>
      </c>
      <c r="D424">
        <f t="shared" si="43"/>
        <v>2</v>
      </c>
      <c r="E424">
        <f t="shared" si="44"/>
        <v>1</v>
      </c>
      <c r="F424">
        <f t="shared" si="45"/>
        <v>1</v>
      </c>
      <c r="G424">
        <f t="shared" si="46"/>
        <v>10</v>
      </c>
      <c r="H424">
        <f t="shared" si="47"/>
        <v>0</v>
      </c>
      <c r="I424">
        <f t="shared" si="48"/>
        <v>1</v>
      </c>
    </row>
    <row r="425" spans="1:9" x14ac:dyDescent="0.2">
      <c r="A425" t="s">
        <v>426</v>
      </c>
      <c r="B425">
        <v>5467</v>
      </c>
      <c r="C425">
        <f t="shared" si="42"/>
        <v>-1</v>
      </c>
      <c r="D425">
        <f t="shared" si="43"/>
        <v>1</v>
      </c>
      <c r="E425">
        <f t="shared" si="44"/>
        <v>0</v>
      </c>
      <c r="F425">
        <f t="shared" si="45"/>
        <v>1</v>
      </c>
      <c r="G425">
        <f t="shared" si="46"/>
        <v>11</v>
      </c>
      <c r="H425">
        <f t="shared" si="47"/>
        <v>0</v>
      </c>
      <c r="I425">
        <f t="shared" si="48"/>
        <v>0</v>
      </c>
    </row>
    <row r="426" spans="1:9" x14ac:dyDescent="0.2">
      <c r="A426" t="s">
        <v>427</v>
      </c>
      <c r="B426">
        <v>4665</v>
      </c>
      <c r="C426">
        <f t="shared" si="42"/>
        <v>-1</v>
      </c>
      <c r="D426">
        <f t="shared" si="43"/>
        <v>2</v>
      </c>
      <c r="E426">
        <f t="shared" si="44"/>
        <v>1</v>
      </c>
      <c r="F426">
        <f t="shared" si="45"/>
        <v>1</v>
      </c>
      <c r="G426">
        <f t="shared" si="46"/>
        <v>12</v>
      </c>
      <c r="H426">
        <f t="shared" si="47"/>
        <v>0</v>
      </c>
      <c r="I426">
        <f t="shared" si="48"/>
        <v>1</v>
      </c>
    </row>
    <row r="427" spans="1:9" x14ac:dyDescent="0.2">
      <c r="A427" t="s">
        <v>428</v>
      </c>
      <c r="B427">
        <v>4889</v>
      </c>
      <c r="C427">
        <f t="shared" si="42"/>
        <v>1</v>
      </c>
      <c r="D427">
        <f t="shared" si="43"/>
        <v>1</v>
      </c>
      <c r="E427">
        <f t="shared" si="44"/>
        <v>1</v>
      </c>
      <c r="F427">
        <f t="shared" si="45"/>
        <v>1</v>
      </c>
      <c r="G427">
        <f t="shared" si="46"/>
        <v>13</v>
      </c>
      <c r="H427">
        <f t="shared" si="47"/>
        <v>0</v>
      </c>
      <c r="I427">
        <f t="shared" si="48"/>
        <v>1</v>
      </c>
    </row>
    <row r="428" spans="1:9" x14ac:dyDescent="0.2">
      <c r="A428" t="s">
        <v>429</v>
      </c>
      <c r="B428">
        <v>3522</v>
      </c>
      <c r="C428">
        <f t="shared" si="42"/>
        <v>-1</v>
      </c>
      <c r="D428">
        <f t="shared" si="43"/>
        <v>1</v>
      </c>
      <c r="E428">
        <f t="shared" si="44"/>
        <v>0</v>
      </c>
      <c r="F428">
        <f t="shared" si="45"/>
        <v>1</v>
      </c>
      <c r="G428">
        <f t="shared" si="46"/>
        <v>14</v>
      </c>
      <c r="H428">
        <f t="shared" si="47"/>
        <v>0</v>
      </c>
      <c r="I428">
        <f t="shared" si="48"/>
        <v>0</v>
      </c>
    </row>
    <row r="429" spans="1:9" x14ac:dyDescent="0.2">
      <c r="A429" t="s">
        <v>430</v>
      </c>
      <c r="B429">
        <v>1968</v>
      </c>
      <c r="C429">
        <f t="shared" si="42"/>
        <v>-1</v>
      </c>
      <c r="D429">
        <f t="shared" si="43"/>
        <v>2</v>
      </c>
      <c r="E429">
        <f t="shared" si="44"/>
        <v>0</v>
      </c>
      <c r="F429">
        <f t="shared" si="45"/>
        <v>1</v>
      </c>
      <c r="G429">
        <f t="shared" si="46"/>
        <v>15</v>
      </c>
      <c r="H429">
        <f t="shared" si="47"/>
        <v>0</v>
      </c>
      <c r="I429">
        <f t="shared" si="48"/>
        <v>0</v>
      </c>
    </row>
    <row r="430" spans="1:9" x14ac:dyDescent="0.2">
      <c r="A430" t="s">
        <v>431</v>
      </c>
      <c r="B430">
        <v>1709</v>
      </c>
      <c r="C430">
        <f t="shared" si="42"/>
        <v>-1</v>
      </c>
      <c r="D430">
        <f t="shared" si="43"/>
        <v>3</v>
      </c>
      <c r="E430">
        <f t="shared" si="44"/>
        <v>1</v>
      </c>
      <c r="F430">
        <f t="shared" si="45"/>
        <v>1</v>
      </c>
      <c r="G430">
        <f t="shared" si="46"/>
        <v>16</v>
      </c>
      <c r="H430">
        <f t="shared" si="47"/>
        <v>0</v>
      </c>
      <c r="I430">
        <f t="shared" si="48"/>
        <v>1</v>
      </c>
    </row>
    <row r="431" spans="1:9" x14ac:dyDescent="0.2">
      <c r="A431" t="s">
        <v>432</v>
      </c>
      <c r="B431">
        <v>3539</v>
      </c>
      <c r="C431">
        <f t="shared" si="42"/>
        <v>1</v>
      </c>
      <c r="D431">
        <f t="shared" si="43"/>
        <v>1</v>
      </c>
      <c r="E431">
        <f t="shared" si="44"/>
        <v>0</v>
      </c>
      <c r="F431">
        <f t="shared" si="45"/>
        <v>1</v>
      </c>
      <c r="G431">
        <f t="shared" si="46"/>
        <v>17</v>
      </c>
      <c r="H431">
        <f t="shared" si="47"/>
        <v>0</v>
      </c>
      <c r="I431">
        <f t="shared" si="48"/>
        <v>0</v>
      </c>
    </row>
    <row r="432" spans="1:9" x14ac:dyDescent="0.2">
      <c r="A432" t="s">
        <v>433</v>
      </c>
      <c r="B432">
        <v>4845</v>
      </c>
      <c r="C432">
        <f t="shared" si="42"/>
        <v>1</v>
      </c>
      <c r="D432">
        <f t="shared" si="43"/>
        <v>2</v>
      </c>
      <c r="E432">
        <f t="shared" si="44"/>
        <v>0</v>
      </c>
      <c r="F432">
        <f t="shared" si="45"/>
        <v>1</v>
      </c>
      <c r="G432">
        <f t="shared" si="46"/>
        <v>18</v>
      </c>
      <c r="H432">
        <f t="shared" si="47"/>
        <v>0</v>
      </c>
      <c r="I432">
        <f t="shared" si="48"/>
        <v>0</v>
      </c>
    </row>
    <row r="433" spans="1:9" x14ac:dyDescent="0.2">
      <c r="A433" t="s">
        <v>434</v>
      </c>
      <c r="B433">
        <v>4860</v>
      </c>
      <c r="C433">
        <f t="shared" si="42"/>
        <v>1</v>
      </c>
      <c r="D433">
        <f t="shared" si="43"/>
        <v>3</v>
      </c>
      <c r="E433">
        <f t="shared" si="44"/>
        <v>1</v>
      </c>
      <c r="F433">
        <f t="shared" si="45"/>
        <v>1</v>
      </c>
      <c r="G433">
        <f t="shared" si="46"/>
        <v>19</v>
      </c>
      <c r="H433">
        <f t="shared" si="47"/>
        <v>0</v>
      </c>
      <c r="I433">
        <f t="shared" si="48"/>
        <v>1</v>
      </c>
    </row>
    <row r="434" spans="1:9" x14ac:dyDescent="0.2">
      <c r="A434" t="s">
        <v>435</v>
      </c>
      <c r="B434">
        <v>4570</v>
      </c>
      <c r="C434">
        <f t="shared" si="42"/>
        <v>-1</v>
      </c>
      <c r="D434">
        <f t="shared" si="43"/>
        <v>1</v>
      </c>
      <c r="E434">
        <f t="shared" si="44"/>
        <v>0</v>
      </c>
      <c r="F434">
        <f t="shared" si="45"/>
        <v>1</v>
      </c>
      <c r="G434">
        <f t="shared" si="46"/>
        <v>20</v>
      </c>
      <c r="H434">
        <f t="shared" si="47"/>
        <v>0</v>
      </c>
      <c r="I434">
        <f t="shared" si="48"/>
        <v>0</v>
      </c>
    </row>
    <row r="435" spans="1:9" x14ac:dyDescent="0.2">
      <c r="A435" t="s">
        <v>436</v>
      </c>
      <c r="B435">
        <v>2989</v>
      </c>
      <c r="C435">
        <f t="shared" si="42"/>
        <v>-1</v>
      </c>
      <c r="D435">
        <f t="shared" si="43"/>
        <v>2</v>
      </c>
      <c r="E435">
        <f t="shared" si="44"/>
        <v>0</v>
      </c>
      <c r="F435">
        <f t="shared" si="45"/>
        <v>1</v>
      </c>
      <c r="G435">
        <f t="shared" si="46"/>
        <v>21</v>
      </c>
      <c r="H435">
        <f t="shared" si="47"/>
        <v>0</v>
      </c>
      <c r="I435">
        <f t="shared" si="48"/>
        <v>0</v>
      </c>
    </row>
    <row r="436" spans="1:9" x14ac:dyDescent="0.2">
      <c r="A436" t="s">
        <v>437</v>
      </c>
      <c r="B436">
        <v>1753</v>
      </c>
      <c r="C436">
        <f t="shared" si="42"/>
        <v>-1</v>
      </c>
      <c r="D436">
        <f t="shared" si="43"/>
        <v>3</v>
      </c>
      <c r="E436">
        <f t="shared" si="44"/>
        <v>1</v>
      </c>
      <c r="F436">
        <f t="shared" si="45"/>
        <v>1</v>
      </c>
      <c r="G436">
        <f t="shared" si="46"/>
        <v>22</v>
      </c>
      <c r="H436">
        <f t="shared" si="47"/>
        <v>0</v>
      </c>
      <c r="I436">
        <f t="shared" si="48"/>
        <v>1</v>
      </c>
    </row>
    <row r="437" spans="1:9" x14ac:dyDescent="0.2">
      <c r="A437" t="s">
        <v>438</v>
      </c>
      <c r="B437">
        <v>3374</v>
      </c>
      <c r="C437">
        <f t="shared" si="42"/>
        <v>1</v>
      </c>
      <c r="D437">
        <f t="shared" si="43"/>
        <v>1</v>
      </c>
      <c r="E437">
        <f t="shared" si="44"/>
        <v>0</v>
      </c>
      <c r="F437">
        <f t="shared" si="45"/>
        <v>1</v>
      </c>
      <c r="G437">
        <f t="shared" si="46"/>
        <v>23</v>
      </c>
      <c r="H437">
        <f t="shared" si="47"/>
        <v>0</v>
      </c>
      <c r="I437">
        <f t="shared" si="48"/>
        <v>0</v>
      </c>
    </row>
    <row r="438" spans="1:9" x14ac:dyDescent="0.2">
      <c r="A438" t="s">
        <v>439</v>
      </c>
      <c r="B438">
        <v>4713</v>
      </c>
      <c r="C438">
        <f t="shared" si="42"/>
        <v>1</v>
      </c>
      <c r="D438">
        <f t="shared" si="43"/>
        <v>2</v>
      </c>
      <c r="E438">
        <f t="shared" si="44"/>
        <v>1</v>
      </c>
      <c r="F438">
        <f t="shared" si="45"/>
        <v>1</v>
      </c>
      <c r="G438">
        <f t="shared" si="46"/>
        <v>24</v>
      </c>
      <c r="H438">
        <f t="shared" si="47"/>
        <v>0</v>
      </c>
      <c r="I438">
        <f t="shared" si="48"/>
        <v>1</v>
      </c>
    </row>
    <row r="439" spans="1:9" x14ac:dyDescent="0.2">
      <c r="A439" t="s">
        <v>440</v>
      </c>
      <c r="B439">
        <v>3993</v>
      </c>
      <c r="C439">
        <f t="shared" si="42"/>
        <v>-1</v>
      </c>
      <c r="D439">
        <f t="shared" si="43"/>
        <v>1</v>
      </c>
      <c r="E439">
        <f t="shared" si="44"/>
        <v>0</v>
      </c>
      <c r="F439">
        <f t="shared" si="45"/>
        <v>1</v>
      </c>
      <c r="G439">
        <f t="shared" si="46"/>
        <v>25</v>
      </c>
      <c r="H439">
        <f t="shared" si="47"/>
        <v>0</v>
      </c>
      <c r="I439">
        <f t="shared" si="48"/>
        <v>0</v>
      </c>
    </row>
    <row r="440" spans="1:9" x14ac:dyDescent="0.2">
      <c r="A440" t="s">
        <v>441</v>
      </c>
      <c r="B440">
        <v>3904</v>
      </c>
      <c r="C440">
        <f t="shared" si="42"/>
        <v>-1</v>
      </c>
      <c r="D440">
        <f t="shared" si="43"/>
        <v>2</v>
      </c>
      <c r="E440">
        <f t="shared" si="44"/>
        <v>0</v>
      </c>
      <c r="F440">
        <f t="shared" si="45"/>
        <v>1</v>
      </c>
      <c r="G440">
        <f t="shared" si="46"/>
        <v>26</v>
      </c>
      <c r="H440">
        <f t="shared" si="47"/>
        <v>0</v>
      </c>
      <c r="I440">
        <f t="shared" si="48"/>
        <v>0</v>
      </c>
    </row>
    <row r="441" spans="1:9" x14ac:dyDescent="0.2">
      <c r="A441" t="s">
        <v>442</v>
      </c>
      <c r="B441">
        <v>3787</v>
      </c>
      <c r="C441">
        <f t="shared" si="42"/>
        <v>-1</v>
      </c>
      <c r="D441">
        <f t="shared" si="43"/>
        <v>3</v>
      </c>
      <c r="E441">
        <f t="shared" si="44"/>
        <v>0</v>
      </c>
      <c r="F441">
        <f t="shared" si="45"/>
        <v>1</v>
      </c>
      <c r="G441">
        <f t="shared" si="46"/>
        <v>27</v>
      </c>
      <c r="H441">
        <f t="shared" si="47"/>
        <v>0</v>
      </c>
      <c r="I441">
        <f t="shared" si="48"/>
        <v>0</v>
      </c>
    </row>
    <row r="442" spans="1:9" x14ac:dyDescent="0.2">
      <c r="A442" t="s">
        <v>443</v>
      </c>
      <c r="B442">
        <v>2996</v>
      </c>
      <c r="C442">
        <f t="shared" si="42"/>
        <v>-1</v>
      </c>
      <c r="D442">
        <f t="shared" si="43"/>
        <v>4</v>
      </c>
      <c r="E442">
        <f t="shared" si="44"/>
        <v>0</v>
      </c>
      <c r="F442">
        <f t="shared" si="45"/>
        <v>1</v>
      </c>
      <c r="G442">
        <f t="shared" si="46"/>
        <v>28</v>
      </c>
      <c r="H442">
        <f t="shared" si="47"/>
        <v>0</v>
      </c>
      <c r="I442">
        <f t="shared" si="48"/>
        <v>0</v>
      </c>
    </row>
    <row r="443" spans="1:9" x14ac:dyDescent="0.2">
      <c r="A443" t="s">
        <v>444</v>
      </c>
      <c r="B443">
        <v>1630</v>
      </c>
      <c r="C443">
        <f t="shared" si="42"/>
        <v>-1</v>
      </c>
      <c r="D443">
        <f t="shared" si="43"/>
        <v>5</v>
      </c>
      <c r="E443">
        <f t="shared" si="44"/>
        <v>1</v>
      </c>
      <c r="F443">
        <f t="shared" si="45"/>
        <v>1</v>
      </c>
      <c r="G443">
        <f t="shared" si="46"/>
        <v>29</v>
      </c>
      <c r="H443">
        <f t="shared" si="47"/>
        <v>0</v>
      </c>
      <c r="I443">
        <f t="shared" si="48"/>
        <v>1</v>
      </c>
    </row>
    <row r="444" spans="1:9" x14ac:dyDescent="0.2">
      <c r="A444" t="s">
        <v>445</v>
      </c>
      <c r="B444">
        <v>3430</v>
      </c>
      <c r="C444">
        <f t="shared" si="42"/>
        <v>1</v>
      </c>
      <c r="D444">
        <f t="shared" si="43"/>
        <v>1</v>
      </c>
      <c r="E444">
        <f t="shared" si="44"/>
        <v>0</v>
      </c>
      <c r="F444">
        <f t="shared" si="45"/>
        <v>1</v>
      </c>
      <c r="G444">
        <f t="shared" si="46"/>
        <v>30</v>
      </c>
      <c r="H444">
        <f t="shared" si="47"/>
        <v>0</v>
      </c>
      <c r="I444">
        <f t="shared" si="48"/>
        <v>0</v>
      </c>
    </row>
    <row r="445" spans="1:9" x14ac:dyDescent="0.2">
      <c r="A445" t="s">
        <v>446</v>
      </c>
      <c r="B445">
        <v>5113</v>
      </c>
      <c r="C445">
        <f t="shared" si="42"/>
        <v>1</v>
      </c>
      <c r="D445">
        <f t="shared" si="43"/>
        <v>2</v>
      </c>
      <c r="E445">
        <f t="shared" si="44"/>
        <v>1</v>
      </c>
      <c r="F445">
        <f t="shared" si="45"/>
        <v>1</v>
      </c>
      <c r="G445">
        <f t="shared" si="46"/>
        <v>31</v>
      </c>
      <c r="H445">
        <f t="shared" si="47"/>
        <v>0</v>
      </c>
      <c r="I445">
        <f t="shared" si="48"/>
        <v>1</v>
      </c>
    </row>
    <row r="446" spans="1:9" x14ac:dyDescent="0.2">
      <c r="A446" t="s">
        <v>447</v>
      </c>
      <c r="B446">
        <v>4357</v>
      </c>
      <c r="C446">
        <f t="shared" si="42"/>
        <v>-1</v>
      </c>
      <c r="D446">
        <f t="shared" si="43"/>
        <v>1</v>
      </c>
      <c r="E446">
        <f t="shared" si="44"/>
        <v>0</v>
      </c>
      <c r="F446">
        <f t="shared" si="45"/>
        <v>1</v>
      </c>
      <c r="G446">
        <f t="shared" si="46"/>
        <v>32</v>
      </c>
      <c r="H446">
        <f t="shared" si="47"/>
        <v>0</v>
      </c>
      <c r="I446">
        <f t="shared" si="48"/>
        <v>0</v>
      </c>
    </row>
    <row r="447" spans="1:9" x14ac:dyDescent="0.2">
      <c r="A447" t="s">
        <v>448</v>
      </c>
      <c r="B447">
        <v>3581</v>
      </c>
      <c r="C447">
        <f t="shared" si="42"/>
        <v>-1</v>
      </c>
      <c r="D447">
        <f t="shared" si="43"/>
        <v>2</v>
      </c>
      <c r="E447">
        <f t="shared" si="44"/>
        <v>1</v>
      </c>
      <c r="F447">
        <f t="shared" si="45"/>
        <v>1</v>
      </c>
      <c r="G447">
        <f t="shared" si="46"/>
        <v>33</v>
      </c>
      <c r="H447">
        <f t="shared" si="47"/>
        <v>0</v>
      </c>
      <c r="I447">
        <f t="shared" si="48"/>
        <v>1</v>
      </c>
    </row>
    <row r="448" spans="1:9" x14ac:dyDescent="0.2">
      <c r="A448" t="s">
        <v>449</v>
      </c>
      <c r="B448">
        <v>3934</v>
      </c>
      <c r="C448">
        <f t="shared" si="42"/>
        <v>1</v>
      </c>
      <c r="D448">
        <f t="shared" si="43"/>
        <v>1</v>
      </c>
      <c r="E448">
        <f t="shared" si="44"/>
        <v>1</v>
      </c>
      <c r="F448">
        <f t="shared" si="45"/>
        <v>1</v>
      </c>
      <c r="G448">
        <f t="shared" si="46"/>
        <v>34</v>
      </c>
      <c r="H448">
        <f t="shared" si="47"/>
        <v>0</v>
      </c>
      <c r="I448">
        <f t="shared" si="48"/>
        <v>1</v>
      </c>
    </row>
    <row r="449" spans="1:12" x14ac:dyDescent="0.2">
      <c r="A449" t="s">
        <v>450</v>
      </c>
      <c r="B449">
        <v>2377</v>
      </c>
      <c r="C449">
        <f t="shared" si="42"/>
        <v>-1</v>
      </c>
      <c r="D449">
        <f t="shared" si="43"/>
        <v>1</v>
      </c>
      <c r="E449">
        <f t="shared" si="44"/>
        <v>0</v>
      </c>
      <c r="F449">
        <f t="shared" si="45"/>
        <v>1</v>
      </c>
      <c r="G449">
        <f t="shared" si="46"/>
        <v>35</v>
      </c>
      <c r="H449">
        <f t="shared" si="47"/>
        <v>0</v>
      </c>
      <c r="I449">
        <f t="shared" si="48"/>
        <v>0</v>
      </c>
    </row>
    <row r="450" spans="1:12" x14ac:dyDescent="0.2">
      <c r="A450" t="s">
        <v>451</v>
      </c>
      <c r="B450">
        <v>1670</v>
      </c>
      <c r="C450">
        <f t="shared" si="42"/>
        <v>-1</v>
      </c>
      <c r="D450">
        <f t="shared" si="43"/>
        <v>2</v>
      </c>
      <c r="E450">
        <f t="shared" si="44"/>
        <v>1</v>
      </c>
      <c r="F450">
        <f t="shared" si="45"/>
        <v>1</v>
      </c>
      <c r="G450">
        <f t="shared" si="46"/>
        <v>36</v>
      </c>
      <c r="H450">
        <f t="shared" si="47"/>
        <v>0</v>
      </c>
      <c r="I450">
        <f t="shared" si="48"/>
        <v>1</v>
      </c>
    </row>
    <row r="451" spans="1:12" x14ac:dyDescent="0.2">
      <c r="A451" t="s">
        <v>452</v>
      </c>
      <c r="B451">
        <v>2946</v>
      </c>
      <c r="C451">
        <f t="shared" si="42"/>
        <v>1</v>
      </c>
      <c r="D451">
        <f t="shared" si="43"/>
        <v>1</v>
      </c>
      <c r="E451">
        <f t="shared" si="44"/>
        <v>0</v>
      </c>
      <c r="F451">
        <f t="shared" si="45"/>
        <v>1</v>
      </c>
      <c r="G451">
        <f t="shared" si="46"/>
        <v>37</v>
      </c>
      <c r="H451">
        <f t="shared" si="47"/>
        <v>0</v>
      </c>
      <c r="I451">
        <f t="shared" si="48"/>
        <v>1</v>
      </c>
    </row>
    <row r="452" spans="1:12" x14ac:dyDescent="0.2">
      <c r="A452" s="8" t="s">
        <v>546</v>
      </c>
      <c r="B452" s="8">
        <f>AVERAGE(B3:B451)</f>
        <v>2180.476614699332</v>
      </c>
      <c r="D452" s="8">
        <f>MAX(D4:D451)</f>
        <v>25</v>
      </c>
      <c r="E452" s="8">
        <f>SUM(E4:E451)</f>
        <v>211</v>
      </c>
      <c r="G452" s="8">
        <f>MAX(G4:G451)</f>
        <v>144</v>
      </c>
      <c r="H452" s="8">
        <f>SUM(H4:H451)</f>
        <v>47</v>
      </c>
      <c r="I452" s="8">
        <f>SUM(I4:I451)</f>
        <v>209</v>
      </c>
    </row>
    <row r="453" spans="1:12" x14ac:dyDescent="0.2">
      <c r="A453" s="9" t="s">
        <v>547</v>
      </c>
      <c r="B453">
        <f>_xlfn.VAR.S(B3:B451)</f>
        <v>10502788.821438516</v>
      </c>
    </row>
    <row r="454" spans="1:12" x14ac:dyDescent="0.2">
      <c r="A454" s="9" t="s">
        <v>549</v>
      </c>
      <c r="B454">
        <f>SQRT(B453)</f>
        <v>3240.8006451243673</v>
      </c>
    </row>
    <row r="455" spans="1:12" x14ac:dyDescent="0.2">
      <c r="A455" s="9" t="s">
        <v>548</v>
      </c>
      <c r="B455">
        <f>MAX(B3:B451)-MIN(B3:B451)</f>
        <v>23921</v>
      </c>
    </row>
    <row r="456" spans="1:12" x14ac:dyDescent="0.2">
      <c r="B456" s="13" t="s">
        <v>568</v>
      </c>
      <c r="C456" s="14"/>
      <c r="D456" s="15"/>
      <c r="F456" s="13" t="s">
        <v>571</v>
      </c>
      <c r="G456" s="14"/>
      <c r="H456" s="15"/>
      <c r="J456" s="11" t="s">
        <v>572</v>
      </c>
      <c r="K456" s="11"/>
    </row>
    <row r="457" spans="1:12" x14ac:dyDescent="0.2">
      <c r="B457" t="s">
        <v>576</v>
      </c>
      <c r="C457">
        <f>IF(E452 &gt; 1 / 3 * (2*M2 - 1) - C459 * SQRT((16*M2 - 29) / 90), 1, 0)</f>
        <v>0</v>
      </c>
      <c r="F457" t="s">
        <v>579</v>
      </c>
      <c r="G457">
        <f>IF(H452 &gt; 0.5 * (M2+1) - C459 * SQRT(M2 - 1), 1, 0)</f>
        <v>0</v>
      </c>
      <c r="J457" t="s">
        <v>580</v>
      </c>
      <c r="K457">
        <f>(3 * I452- 2 * M2  + 4) / SQRT(16*M2 - 29) * SQRT(10)</f>
        <v>-9.9817443428383896</v>
      </c>
    </row>
    <row r="458" spans="1:12" x14ac:dyDescent="0.2">
      <c r="B458" t="s">
        <v>567</v>
      </c>
      <c r="C458">
        <f>IF(D452 &lt;= 7, 1, 0)</f>
        <v>0</v>
      </c>
      <c r="F458" t="s">
        <v>567</v>
      </c>
      <c r="G458">
        <f>IF(G452&lt;= 3.3*LN(M2 + 1), 1, 0)</f>
        <v>0</v>
      </c>
      <c r="J458" t="s">
        <v>581</v>
      </c>
      <c r="K458">
        <f>_xlfn.NORM.S.INV(0.05/2)</f>
        <v>-1.9599639845400538</v>
      </c>
    </row>
    <row r="459" spans="1:12" x14ac:dyDescent="0.2">
      <c r="B459" t="s">
        <v>577</v>
      </c>
      <c r="C459">
        <f>_xlfn.NORM.INV(0.975,0,1)</f>
        <v>1.9599639845400536</v>
      </c>
      <c r="F459" s="11" t="s">
        <v>578</v>
      </c>
      <c r="G459" s="11"/>
      <c r="H459" s="11"/>
      <c r="J459" s="16" t="s">
        <v>578</v>
      </c>
      <c r="K459" s="16"/>
      <c r="L459" s="16"/>
    </row>
    <row r="460" spans="1:12" x14ac:dyDescent="0.2">
      <c r="B460" s="11" t="s">
        <v>578</v>
      </c>
      <c r="C460" s="11"/>
      <c r="D460" s="11"/>
    </row>
    <row r="461" spans="1:12" ht="18" x14ac:dyDescent="0.2">
      <c r="B461" s="12"/>
    </row>
  </sheetData>
  <mergeCells count="7">
    <mergeCell ref="J456:K456"/>
    <mergeCell ref="C1:E1"/>
    <mergeCell ref="F1:H1"/>
    <mergeCell ref="B456:D456"/>
    <mergeCell ref="B460:D460"/>
    <mergeCell ref="F456:H456"/>
    <mergeCell ref="F459:H4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AD3C-56A0-8741-8575-C7E09B6CFA33}">
  <dimension ref="A1:H455"/>
  <sheetViews>
    <sheetView zoomScale="116" zoomScaleNormal="107" workbookViewId="0"/>
  </sheetViews>
  <sheetFormatPr baseColWidth="10" defaultRowHeight="16" x14ac:dyDescent="0.2"/>
  <cols>
    <col min="2" max="2" width="13.5" customWidth="1"/>
  </cols>
  <sheetData>
    <row r="1" spans="1:8" x14ac:dyDescent="0.2">
      <c r="A1" t="s">
        <v>569</v>
      </c>
      <c r="C1" s="11" t="s">
        <v>582</v>
      </c>
      <c r="D1" s="11"/>
      <c r="E1" s="11"/>
      <c r="F1" s="11" t="s">
        <v>583</v>
      </c>
      <c r="G1" s="11"/>
      <c r="H1" s="11"/>
    </row>
    <row r="2" spans="1:8" x14ac:dyDescent="0.2">
      <c r="A2" s="1" t="s">
        <v>536</v>
      </c>
      <c r="B2" s="1" t="s">
        <v>537</v>
      </c>
      <c r="C2" t="s">
        <v>584</v>
      </c>
      <c r="D2" t="s">
        <v>585</v>
      </c>
      <c r="E2" t="s">
        <v>586</v>
      </c>
      <c r="F2" t="s">
        <v>584</v>
      </c>
      <c r="G2" t="s">
        <v>585</v>
      </c>
      <c r="H2" t="s">
        <v>586</v>
      </c>
    </row>
    <row r="3" spans="1:8" x14ac:dyDescent="0.2">
      <c r="A3" t="s">
        <v>3</v>
      </c>
      <c r="B3">
        <v>1</v>
      </c>
    </row>
    <row r="4" spans="1:8" x14ac:dyDescent="0.2">
      <c r="A4" t="s">
        <v>4</v>
      </c>
      <c r="B4">
        <v>0</v>
      </c>
      <c r="C4">
        <f>AVERAGE(B3:B5)</f>
        <v>0.33333333333333331</v>
      </c>
      <c r="F4">
        <f>MEDIAN(B3:B5)</f>
        <v>0</v>
      </c>
    </row>
    <row r="5" spans="1:8" x14ac:dyDescent="0.2">
      <c r="A5" t="s">
        <v>5</v>
      </c>
      <c r="B5">
        <v>0</v>
      </c>
      <c r="C5">
        <f t="shared" ref="C5:C68" si="0">AVERAGE(B4:B6)</f>
        <v>0</v>
      </c>
      <c r="D5">
        <f>AVERAGE(B3:B7)</f>
        <v>0.2</v>
      </c>
      <c r="F5">
        <f t="shared" ref="F5:F68" si="1">MEDIAN(B4:B6)</f>
        <v>0</v>
      </c>
      <c r="G5">
        <f>MEDIAN(B3:B7)</f>
        <v>0</v>
      </c>
    </row>
    <row r="6" spans="1:8" x14ac:dyDescent="0.2">
      <c r="A6" t="s">
        <v>6</v>
      </c>
      <c r="B6">
        <v>0</v>
      </c>
      <c r="C6">
        <f t="shared" si="0"/>
        <v>0</v>
      </c>
      <c r="D6">
        <f t="shared" ref="D6:D69" si="2">AVERAGE(B4:B8)</f>
        <v>0</v>
      </c>
      <c r="E6">
        <f>AVERAGE(B3:B9)</f>
        <v>0.14285714285714285</v>
      </c>
      <c r="F6">
        <f t="shared" si="1"/>
        <v>0</v>
      </c>
      <c r="G6">
        <f t="shared" ref="G6:G69" si="3">MEDIAN(B4:B8)</f>
        <v>0</v>
      </c>
      <c r="H6">
        <f>MEDIAN(B3:B9)</f>
        <v>0</v>
      </c>
    </row>
    <row r="7" spans="1:8" x14ac:dyDescent="0.2">
      <c r="A7" t="s">
        <v>7</v>
      </c>
      <c r="B7">
        <v>0</v>
      </c>
      <c r="C7">
        <f t="shared" si="0"/>
        <v>0</v>
      </c>
      <c r="D7">
        <f t="shared" si="2"/>
        <v>0</v>
      </c>
      <c r="E7">
        <f t="shared" ref="E7:E70" si="4">AVERAGE(B4:B10)</f>
        <v>0</v>
      </c>
      <c r="F7">
        <f t="shared" si="1"/>
        <v>0</v>
      </c>
      <c r="G7">
        <f t="shared" si="3"/>
        <v>0</v>
      </c>
      <c r="H7">
        <f t="shared" ref="H7:H70" si="5">MEDIAN(B4:B10)</f>
        <v>0</v>
      </c>
    </row>
    <row r="8" spans="1:8" x14ac:dyDescent="0.2">
      <c r="A8" t="s">
        <v>8</v>
      </c>
      <c r="B8">
        <v>0</v>
      </c>
      <c r="C8">
        <f t="shared" si="0"/>
        <v>0</v>
      </c>
      <c r="D8">
        <f t="shared" si="2"/>
        <v>0</v>
      </c>
      <c r="E8">
        <f t="shared" si="4"/>
        <v>0</v>
      </c>
      <c r="F8">
        <f t="shared" si="1"/>
        <v>0</v>
      </c>
      <c r="G8">
        <f t="shared" si="3"/>
        <v>0</v>
      </c>
      <c r="H8">
        <f t="shared" si="5"/>
        <v>0</v>
      </c>
    </row>
    <row r="9" spans="1:8" x14ac:dyDescent="0.2">
      <c r="A9" t="s">
        <v>9</v>
      </c>
      <c r="B9">
        <v>0</v>
      </c>
      <c r="C9">
        <f t="shared" si="0"/>
        <v>0</v>
      </c>
      <c r="D9">
        <f t="shared" si="2"/>
        <v>0</v>
      </c>
      <c r="E9">
        <f t="shared" si="4"/>
        <v>0</v>
      </c>
      <c r="F9">
        <f t="shared" si="1"/>
        <v>0</v>
      </c>
      <c r="G9">
        <f t="shared" si="3"/>
        <v>0</v>
      </c>
      <c r="H9">
        <f t="shared" si="5"/>
        <v>0</v>
      </c>
    </row>
    <row r="10" spans="1:8" x14ac:dyDescent="0.2">
      <c r="A10" t="s">
        <v>10</v>
      </c>
      <c r="B10">
        <v>0</v>
      </c>
      <c r="C10">
        <f t="shared" si="0"/>
        <v>0</v>
      </c>
      <c r="D10">
        <f t="shared" si="2"/>
        <v>0</v>
      </c>
      <c r="E10">
        <f t="shared" si="4"/>
        <v>0</v>
      </c>
      <c r="F10">
        <f t="shared" si="1"/>
        <v>0</v>
      </c>
      <c r="G10">
        <f t="shared" si="3"/>
        <v>0</v>
      </c>
      <c r="H10">
        <f t="shared" si="5"/>
        <v>0</v>
      </c>
    </row>
    <row r="11" spans="1:8" x14ac:dyDescent="0.2">
      <c r="A11" t="s">
        <v>11</v>
      </c>
      <c r="B11">
        <v>0</v>
      </c>
      <c r="C11">
        <f t="shared" si="0"/>
        <v>0</v>
      </c>
      <c r="D11">
        <f t="shared" si="2"/>
        <v>0</v>
      </c>
      <c r="E11">
        <f t="shared" si="4"/>
        <v>0</v>
      </c>
      <c r="F11">
        <f t="shared" si="1"/>
        <v>0</v>
      </c>
      <c r="G11">
        <f t="shared" si="3"/>
        <v>0</v>
      </c>
      <c r="H11">
        <f t="shared" si="5"/>
        <v>0</v>
      </c>
    </row>
    <row r="12" spans="1:8" x14ac:dyDescent="0.2">
      <c r="A12" t="s">
        <v>12</v>
      </c>
      <c r="B12">
        <v>0</v>
      </c>
      <c r="C12">
        <f t="shared" si="0"/>
        <v>0</v>
      </c>
      <c r="D12">
        <f t="shared" si="2"/>
        <v>0</v>
      </c>
      <c r="E12">
        <f t="shared" si="4"/>
        <v>0</v>
      </c>
      <c r="F12">
        <f t="shared" si="1"/>
        <v>0</v>
      </c>
      <c r="G12">
        <f t="shared" si="3"/>
        <v>0</v>
      </c>
      <c r="H12">
        <f t="shared" si="5"/>
        <v>0</v>
      </c>
    </row>
    <row r="13" spans="1:8" x14ac:dyDescent="0.2">
      <c r="A13" t="s">
        <v>13</v>
      </c>
      <c r="B13">
        <v>0</v>
      </c>
      <c r="C13">
        <f t="shared" si="0"/>
        <v>0</v>
      </c>
      <c r="D13">
        <f t="shared" si="2"/>
        <v>0</v>
      </c>
      <c r="E13">
        <f t="shared" si="4"/>
        <v>0</v>
      </c>
      <c r="F13">
        <f t="shared" si="1"/>
        <v>0</v>
      </c>
      <c r="G13">
        <f t="shared" si="3"/>
        <v>0</v>
      </c>
      <c r="H13">
        <f t="shared" si="5"/>
        <v>0</v>
      </c>
    </row>
    <row r="14" spans="1:8" x14ac:dyDescent="0.2">
      <c r="A14" t="s">
        <v>14</v>
      </c>
      <c r="B14">
        <v>0</v>
      </c>
      <c r="C14">
        <f t="shared" si="0"/>
        <v>0</v>
      </c>
      <c r="D14">
        <f t="shared" si="2"/>
        <v>0</v>
      </c>
      <c r="E14">
        <f t="shared" si="4"/>
        <v>0</v>
      </c>
      <c r="F14">
        <f t="shared" si="1"/>
        <v>0</v>
      </c>
      <c r="G14">
        <f t="shared" si="3"/>
        <v>0</v>
      </c>
      <c r="H14">
        <f t="shared" si="5"/>
        <v>0</v>
      </c>
    </row>
    <row r="15" spans="1:8" x14ac:dyDescent="0.2">
      <c r="A15" t="s">
        <v>15</v>
      </c>
      <c r="B15">
        <v>0</v>
      </c>
      <c r="C15">
        <f t="shared" si="0"/>
        <v>0</v>
      </c>
      <c r="D15">
        <f t="shared" si="2"/>
        <v>0</v>
      </c>
      <c r="E15">
        <f t="shared" si="4"/>
        <v>0</v>
      </c>
      <c r="F15">
        <f t="shared" si="1"/>
        <v>0</v>
      </c>
      <c r="G15">
        <f t="shared" si="3"/>
        <v>0</v>
      </c>
      <c r="H15">
        <f t="shared" si="5"/>
        <v>0</v>
      </c>
    </row>
    <row r="16" spans="1:8" x14ac:dyDescent="0.2">
      <c r="A16" t="s">
        <v>16</v>
      </c>
      <c r="B16">
        <v>0</v>
      </c>
      <c r="C16">
        <f t="shared" si="0"/>
        <v>0</v>
      </c>
      <c r="D16">
        <f t="shared" si="2"/>
        <v>0</v>
      </c>
      <c r="E16">
        <f t="shared" si="4"/>
        <v>0</v>
      </c>
      <c r="F16">
        <f t="shared" si="1"/>
        <v>0</v>
      </c>
      <c r="G16">
        <f t="shared" si="3"/>
        <v>0</v>
      </c>
      <c r="H16">
        <f t="shared" si="5"/>
        <v>0</v>
      </c>
    </row>
    <row r="17" spans="1:8" x14ac:dyDescent="0.2">
      <c r="A17" t="s">
        <v>17</v>
      </c>
      <c r="B17">
        <v>0</v>
      </c>
      <c r="C17">
        <f t="shared" si="0"/>
        <v>0</v>
      </c>
      <c r="D17">
        <f t="shared" si="2"/>
        <v>0</v>
      </c>
      <c r="E17">
        <f t="shared" si="4"/>
        <v>0</v>
      </c>
      <c r="F17">
        <f t="shared" si="1"/>
        <v>0</v>
      </c>
      <c r="G17">
        <f t="shared" si="3"/>
        <v>0</v>
      </c>
      <c r="H17">
        <f t="shared" si="5"/>
        <v>0</v>
      </c>
    </row>
    <row r="18" spans="1:8" x14ac:dyDescent="0.2">
      <c r="A18" t="s">
        <v>18</v>
      </c>
      <c r="B18">
        <v>0</v>
      </c>
      <c r="C18">
        <f t="shared" si="0"/>
        <v>0</v>
      </c>
      <c r="D18">
        <f t="shared" si="2"/>
        <v>0</v>
      </c>
      <c r="E18">
        <f t="shared" si="4"/>
        <v>0</v>
      </c>
      <c r="F18">
        <f t="shared" si="1"/>
        <v>0</v>
      </c>
      <c r="G18">
        <f t="shared" si="3"/>
        <v>0</v>
      </c>
      <c r="H18">
        <f t="shared" si="5"/>
        <v>0</v>
      </c>
    </row>
    <row r="19" spans="1:8" x14ac:dyDescent="0.2">
      <c r="A19" t="s">
        <v>19</v>
      </c>
      <c r="B19">
        <v>0</v>
      </c>
      <c r="C19">
        <f t="shared" si="0"/>
        <v>0</v>
      </c>
      <c r="D19">
        <f t="shared" si="2"/>
        <v>0</v>
      </c>
      <c r="E19">
        <f t="shared" si="4"/>
        <v>0</v>
      </c>
      <c r="F19">
        <f t="shared" si="1"/>
        <v>0</v>
      </c>
      <c r="G19">
        <f t="shared" si="3"/>
        <v>0</v>
      </c>
      <c r="H19">
        <f t="shared" si="5"/>
        <v>0</v>
      </c>
    </row>
    <row r="20" spans="1:8" x14ac:dyDescent="0.2">
      <c r="A20" t="s">
        <v>20</v>
      </c>
      <c r="B20">
        <v>0</v>
      </c>
      <c r="C20">
        <f t="shared" si="0"/>
        <v>0</v>
      </c>
      <c r="D20">
        <f t="shared" si="2"/>
        <v>0</v>
      </c>
      <c r="E20">
        <f t="shared" si="4"/>
        <v>0</v>
      </c>
      <c r="F20">
        <f t="shared" si="1"/>
        <v>0</v>
      </c>
      <c r="G20">
        <f t="shared" si="3"/>
        <v>0</v>
      </c>
      <c r="H20">
        <f t="shared" si="5"/>
        <v>0</v>
      </c>
    </row>
    <row r="21" spans="1:8" x14ac:dyDescent="0.2">
      <c r="A21" t="s">
        <v>21</v>
      </c>
      <c r="B21">
        <v>0</v>
      </c>
      <c r="C21">
        <f t="shared" si="0"/>
        <v>0</v>
      </c>
      <c r="D21">
        <f t="shared" si="2"/>
        <v>0</v>
      </c>
      <c r="E21">
        <f t="shared" si="4"/>
        <v>0</v>
      </c>
      <c r="F21">
        <f t="shared" si="1"/>
        <v>0</v>
      </c>
      <c r="G21">
        <f t="shared" si="3"/>
        <v>0</v>
      </c>
      <c r="H21">
        <f t="shared" si="5"/>
        <v>0</v>
      </c>
    </row>
    <row r="22" spans="1:8" x14ac:dyDescent="0.2">
      <c r="A22" t="s">
        <v>22</v>
      </c>
      <c r="B22">
        <v>0</v>
      </c>
      <c r="C22">
        <f t="shared" si="0"/>
        <v>0</v>
      </c>
      <c r="D22">
        <f t="shared" si="2"/>
        <v>0</v>
      </c>
      <c r="E22">
        <f t="shared" si="4"/>
        <v>0</v>
      </c>
      <c r="F22">
        <f t="shared" si="1"/>
        <v>0</v>
      </c>
      <c r="G22">
        <f t="shared" si="3"/>
        <v>0</v>
      </c>
      <c r="H22">
        <f t="shared" si="5"/>
        <v>0</v>
      </c>
    </row>
    <row r="23" spans="1:8" x14ac:dyDescent="0.2">
      <c r="A23" t="s">
        <v>23</v>
      </c>
      <c r="B23">
        <v>0</v>
      </c>
      <c r="C23">
        <f t="shared" si="0"/>
        <v>0</v>
      </c>
      <c r="D23">
        <f t="shared" si="2"/>
        <v>0</v>
      </c>
      <c r="E23">
        <f t="shared" si="4"/>
        <v>0</v>
      </c>
      <c r="F23">
        <f t="shared" si="1"/>
        <v>0</v>
      </c>
      <c r="G23">
        <f t="shared" si="3"/>
        <v>0</v>
      </c>
      <c r="H23">
        <f t="shared" si="5"/>
        <v>0</v>
      </c>
    </row>
    <row r="24" spans="1:8" x14ac:dyDescent="0.2">
      <c r="A24" t="s">
        <v>24</v>
      </c>
      <c r="B24">
        <v>0</v>
      </c>
      <c r="C24">
        <f t="shared" si="0"/>
        <v>0</v>
      </c>
      <c r="D24">
        <f t="shared" si="2"/>
        <v>0</v>
      </c>
      <c r="E24">
        <f t="shared" si="4"/>
        <v>0</v>
      </c>
      <c r="F24">
        <f t="shared" si="1"/>
        <v>0</v>
      </c>
      <c r="G24">
        <f t="shared" si="3"/>
        <v>0</v>
      </c>
      <c r="H24">
        <f t="shared" si="5"/>
        <v>0</v>
      </c>
    </row>
    <row r="25" spans="1:8" x14ac:dyDescent="0.2">
      <c r="A25" t="s">
        <v>25</v>
      </c>
      <c r="B25">
        <v>0</v>
      </c>
      <c r="C25">
        <f t="shared" si="0"/>
        <v>0</v>
      </c>
      <c r="D25">
        <f t="shared" si="2"/>
        <v>0</v>
      </c>
      <c r="E25">
        <f t="shared" si="4"/>
        <v>0</v>
      </c>
      <c r="F25">
        <f t="shared" si="1"/>
        <v>0</v>
      </c>
      <c r="G25">
        <f t="shared" si="3"/>
        <v>0</v>
      </c>
      <c r="H25">
        <f t="shared" si="5"/>
        <v>0</v>
      </c>
    </row>
    <row r="26" spans="1:8" x14ac:dyDescent="0.2">
      <c r="A26" t="s">
        <v>26</v>
      </c>
      <c r="B26">
        <v>0</v>
      </c>
      <c r="C26">
        <f t="shared" si="0"/>
        <v>0</v>
      </c>
      <c r="D26">
        <f t="shared" si="2"/>
        <v>0</v>
      </c>
      <c r="E26">
        <f t="shared" si="4"/>
        <v>0.14285714285714285</v>
      </c>
      <c r="F26">
        <f t="shared" si="1"/>
        <v>0</v>
      </c>
      <c r="G26">
        <f t="shared" si="3"/>
        <v>0</v>
      </c>
      <c r="H26">
        <f t="shared" si="5"/>
        <v>0</v>
      </c>
    </row>
    <row r="27" spans="1:8" x14ac:dyDescent="0.2">
      <c r="A27" t="s">
        <v>27</v>
      </c>
      <c r="B27">
        <v>0</v>
      </c>
      <c r="C27">
        <f t="shared" si="0"/>
        <v>0</v>
      </c>
      <c r="D27">
        <f t="shared" si="2"/>
        <v>0.2</v>
      </c>
      <c r="E27">
        <f t="shared" si="4"/>
        <v>1</v>
      </c>
      <c r="F27">
        <f t="shared" si="1"/>
        <v>0</v>
      </c>
      <c r="G27">
        <f t="shared" si="3"/>
        <v>0</v>
      </c>
      <c r="H27">
        <f t="shared" si="5"/>
        <v>0</v>
      </c>
    </row>
    <row r="28" spans="1:8" x14ac:dyDescent="0.2">
      <c r="A28" t="s">
        <v>28</v>
      </c>
      <c r="B28">
        <v>0</v>
      </c>
      <c r="C28">
        <f t="shared" si="0"/>
        <v>0.33333333333333331</v>
      </c>
      <c r="D28">
        <f t="shared" si="2"/>
        <v>1.4</v>
      </c>
      <c r="E28">
        <f t="shared" si="4"/>
        <v>1.7142857142857142</v>
      </c>
      <c r="F28">
        <f t="shared" si="1"/>
        <v>0</v>
      </c>
      <c r="G28">
        <f t="shared" si="3"/>
        <v>0</v>
      </c>
      <c r="H28">
        <f t="shared" si="5"/>
        <v>0</v>
      </c>
    </row>
    <row r="29" spans="1:8" x14ac:dyDescent="0.2">
      <c r="A29" t="s">
        <v>29</v>
      </c>
      <c r="B29">
        <v>1</v>
      </c>
      <c r="C29">
        <f t="shared" si="0"/>
        <v>2.3333333333333335</v>
      </c>
      <c r="D29">
        <f t="shared" si="2"/>
        <v>2.4</v>
      </c>
      <c r="E29">
        <f t="shared" si="4"/>
        <v>3.1428571428571428</v>
      </c>
      <c r="F29">
        <f t="shared" si="1"/>
        <v>1</v>
      </c>
      <c r="G29">
        <f t="shared" si="3"/>
        <v>1</v>
      </c>
      <c r="H29">
        <f t="shared" si="5"/>
        <v>1</v>
      </c>
    </row>
    <row r="30" spans="1:8" x14ac:dyDescent="0.2">
      <c r="A30" t="s">
        <v>31</v>
      </c>
      <c r="B30">
        <v>6</v>
      </c>
      <c r="C30">
        <f t="shared" si="0"/>
        <v>4</v>
      </c>
      <c r="D30">
        <f t="shared" si="2"/>
        <v>4.4000000000000004</v>
      </c>
      <c r="E30">
        <f t="shared" si="4"/>
        <v>7</v>
      </c>
      <c r="F30">
        <f t="shared" si="1"/>
        <v>5</v>
      </c>
      <c r="G30">
        <f t="shared" si="3"/>
        <v>5</v>
      </c>
      <c r="H30">
        <f t="shared" si="5"/>
        <v>5</v>
      </c>
    </row>
    <row r="31" spans="1:8" x14ac:dyDescent="0.2">
      <c r="A31" t="s">
        <v>32</v>
      </c>
      <c r="B31">
        <v>5</v>
      </c>
      <c r="C31">
        <f t="shared" si="0"/>
        <v>7</v>
      </c>
      <c r="D31">
        <f t="shared" si="2"/>
        <v>9.8000000000000007</v>
      </c>
      <c r="E31">
        <f t="shared" si="4"/>
        <v>15.428571428571429</v>
      </c>
      <c r="F31">
        <f t="shared" si="1"/>
        <v>6</v>
      </c>
      <c r="G31">
        <f t="shared" si="3"/>
        <v>6</v>
      </c>
      <c r="H31">
        <f t="shared" si="5"/>
        <v>6</v>
      </c>
    </row>
    <row r="32" spans="1:8" x14ac:dyDescent="0.2">
      <c r="A32" t="s">
        <v>33</v>
      </c>
      <c r="B32">
        <v>10</v>
      </c>
      <c r="C32">
        <f t="shared" si="0"/>
        <v>14</v>
      </c>
      <c r="D32">
        <f t="shared" si="2"/>
        <v>21.4</v>
      </c>
      <c r="E32">
        <f t="shared" si="4"/>
        <v>24</v>
      </c>
      <c r="F32">
        <f t="shared" si="1"/>
        <v>10</v>
      </c>
      <c r="G32">
        <f t="shared" si="3"/>
        <v>10</v>
      </c>
      <c r="H32">
        <f t="shared" si="5"/>
        <v>10</v>
      </c>
    </row>
    <row r="33" spans="1:8" x14ac:dyDescent="0.2">
      <c r="A33" t="s">
        <v>34</v>
      </c>
      <c r="B33">
        <v>27</v>
      </c>
      <c r="C33">
        <f t="shared" si="0"/>
        <v>32</v>
      </c>
      <c r="D33">
        <f t="shared" si="2"/>
        <v>32.200000000000003</v>
      </c>
      <c r="E33">
        <f t="shared" si="4"/>
        <v>28.285714285714285</v>
      </c>
      <c r="F33">
        <f t="shared" si="1"/>
        <v>27</v>
      </c>
      <c r="G33">
        <f t="shared" si="3"/>
        <v>27</v>
      </c>
      <c r="H33">
        <f t="shared" si="5"/>
        <v>27</v>
      </c>
    </row>
    <row r="34" spans="1:8" x14ac:dyDescent="0.2">
      <c r="A34" t="s">
        <v>35</v>
      </c>
      <c r="B34">
        <v>59</v>
      </c>
      <c r="C34">
        <f t="shared" si="0"/>
        <v>48.666666666666664</v>
      </c>
      <c r="D34">
        <f t="shared" si="2"/>
        <v>37.4</v>
      </c>
      <c r="E34">
        <f t="shared" si="4"/>
        <v>33</v>
      </c>
      <c r="F34">
        <f t="shared" si="1"/>
        <v>59</v>
      </c>
      <c r="G34">
        <f t="shared" si="3"/>
        <v>31</v>
      </c>
      <c r="H34">
        <f t="shared" si="5"/>
        <v>31</v>
      </c>
    </row>
    <row r="35" spans="1:8" x14ac:dyDescent="0.2">
      <c r="A35" t="s">
        <v>36</v>
      </c>
      <c r="B35">
        <v>60</v>
      </c>
      <c r="C35">
        <f t="shared" si="0"/>
        <v>50</v>
      </c>
      <c r="D35">
        <f t="shared" si="2"/>
        <v>43.2</v>
      </c>
      <c r="E35">
        <f t="shared" si="4"/>
        <v>36.285714285714285</v>
      </c>
      <c r="F35">
        <f t="shared" si="1"/>
        <v>59</v>
      </c>
      <c r="G35">
        <f t="shared" si="3"/>
        <v>39</v>
      </c>
      <c r="H35">
        <f t="shared" si="5"/>
        <v>31</v>
      </c>
    </row>
    <row r="36" spans="1:8" x14ac:dyDescent="0.2">
      <c r="A36" t="s">
        <v>37</v>
      </c>
      <c r="B36">
        <v>31</v>
      </c>
      <c r="C36">
        <f t="shared" si="0"/>
        <v>43.333333333333336</v>
      </c>
      <c r="D36">
        <f t="shared" si="2"/>
        <v>43.4</v>
      </c>
      <c r="E36">
        <f t="shared" si="4"/>
        <v>41.571428571428569</v>
      </c>
      <c r="F36">
        <f t="shared" si="1"/>
        <v>39</v>
      </c>
      <c r="G36">
        <f t="shared" si="3"/>
        <v>39</v>
      </c>
      <c r="H36">
        <f t="shared" si="5"/>
        <v>39</v>
      </c>
    </row>
    <row r="37" spans="1:8" x14ac:dyDescent="0.2">
      <c r="A37" t="s">
        <v>38</v>
      </c>
      <c r="B37">
        <v>39</v>
      </c>
      <c r="C37">
        <f t="shared" si="0"/>
        <v>32.666666666666664</v>
      </c>
      <c r="D37">
        <f t="shared" si="2"/>
        <v>41</v>
      </c>
      <c r="E37">
        <f t="shared" si="4"/>
        <v>37.714285714285715</v>
      </c>
      <c r="F37">
        <f t="shared" si="1"/>
        <v>31</v>
      </c>
      <c r="G37">
        <f t="shared" si="3"/>
        <v>39</v>
      </c>
      <c r="H37">
        <f t="shared" si="5"/>
        <v>39</v>
      </c>
    </row>
    <row r="38" spans="1:8" x14ac:dyDescent="0.2">
      <c r="A38" t="s">
        <v>39</v>
      </c>
      <c r="B38">
        <v>28</v>
      </c>
      <c r="C38">
        <f t="shared" si="0"/>
        <v>38</v>
      </c>
      <c r="D38">
        <f t="shared" si="2"/>
        <v>29</v>
      </c>
      <c r="E38">
        <f t="shared" si="4"/>
        <v>64.285714285714292</v>
      </c>
      <c r="F38">
        <f t="shared" si="1"/>
        <v>39</v>
      </c>
      <c r="G38">
        <f t="shared" si="3"/>
        <v>31</v>
      </c>
      <c r="H38">
        <f t="shared" si="5"/>
        <v>39</v>
      </c>
    </row>
    <row r="39" spans="1:8" x14ac:dyDescent="0.2">
      <c r="A39" t="s">
        <v>40</v>
      </c>
      <c r="B39">
        <v>47</v>
      </c>
      <c r="C39">
        <f t="shared" si="0"/>
        <v>25</v>
      </c>
      <c r="D39">
        <f t="shared" si="2"/>
        <v>71.8</v>
      </c>
      <c r="E39">
        <f t="shared" si="4"/>
        <v>74.285714285714292</v>
      </c>
      <c r="F39">
        <f t="shared" si="1"/>
        <v>28</v>
      </c>
      <c r="G39">
        <f t="shared" si="3"/>
        <v>39</v>
      </c>
      <c r="H39">
        <f t="shared" si="5"/>
        <v>39</v>
      </c>
    </row>
    <row r="40" spans="1:8" x14ac:dyDescent="0.2">
      <c r="A40" t="s">
        <v>41</v>
      </c>
      <c r="B40">
        <v>0</v>
      </c>
      <c r="C40">
        <f t="shared" si="0"/>
        <v>97.333333333333329</v>
      </c>
      <c r="D40">
        <f t="shared" si="2"/>
        <v>90</v>
      </c>
      <c r="E40">
        <f t="shared" si="4"/>
        <v>98</v>
      </c>
      <c r="F40">
        <f t="shared" si="1"/>
        <v>47</v>
      </c>
      <c r="G40">
        <f t="shared" si="3"/>
        <v>47</v>
      </c>
      <c r="H40">
        <f t="shared" si="5"/>
        <v>47</v>
      </c>
    </row>
    <row r="41" spans="1:8" x14ac:dyDescent="0.2">
      <c r="A41" t="s">
        <v>42</v>
      </c>
      <c r="B41">
        <v>245</v>
      </c>
      <c r="C41">
        <f t="shared" si="0"/>
        <v>125</v>
      </c>
      <c r="D41">
        <f t="shared" si="2"/>
        <v>123.8</v>
      </c>
      <c r="E41">
        <f t="shared" si="4"/>
        <v>117</v>
      </c>
      <c r="F41">
        <f t="shared" si="1"/>
        <v>130</v>
      </c>
      <c r="G41">
        <f t="shared" si="3"/>
        <v>130</v>
      </c>
      <c r="H41">
        <f t="shared" si="5"/>
        <v>130</v>
      </c>
    </row>
    <row r="42" spans="1:8" x14ac:dyDescent="0.2">
      <c r="A42" t="s">
        <v>43</v>
      </c>
      <c r="B42">
        <v>130</v>
      </c>
      <c r="C42">
        <f t="shared" si="0"/>
        <v>190.66666666666666</v>
      </c>
      <c r="D42">
        <f t="shared" si="2"/>
        <v>148.80000000000001</v>
      </c>
      <c r="E42">
        <f t="shared" si="4"/>
        <v>139.42857142857142</v>
      </c>
      <c r="F42">
        <f t="shared" si="1"/>
        <v>197</v>
      </c>
      <c r="G42">
        <f t="shared" si="3"/>
        <v>172</v>
      </c>
      <c r="H42">
        <f t="shared" si="5"/>
        <v>172</v>
      </c>
    </row>
    <row r="43" spans="1:8" x14ac:dyDescent="0.2">
      <c r="A43" t="s">
        <v>44</v>
      </c>
      <c r="B43">
        <v>197</v>
      </c>
      <c r="C43">
        <f t="shared" si="0"/>
        <v>166.33333333333334</v>
      </c>
      <c r="D43">
        <f t="shared" si="2"/>
        <v>185.8</v>
      </c>
      <c r="E43">
        <f t="shared" si="4"/>
        <v>167.42857142857142</v>
      </c>
      <c r="F43">
        <f t="shared" si="1"/>
        <v>172</v>
      </c>
      <c r="G43">
        <f t="shared" si="3"/>
        <v>185</v>
      </c>
      <c r="H43">
        <f t="shared" si="5"/>
        <v>185</v>
      </c>
    </row>
    <row r="44" spans="1:8" x14ac:dyDescent="0.2">
      <c r="A44" t="s">
        <v>45</v>
      </c>
      <c r="B44">
        <v>172</v>
      </c>
      <c r="C44">
        <f t="shared" si="0"/>
        <v>184.66666666666666</v>
      </c>
      <c r="D44">
        <f t="shared" si="2"/>
        <v>185.4</v>
      </c>
      <c r="E44">
        <f t="shared" si="4"/>
        <v>211.57142857142858</v>
      </c>
      <c r="F44">
        <f t="shared" si="1"/>
        <v>185</v>
      </c>
      <c r="G44">
        <f t="shared" si="3"/>
        <v>185</v>
      </c>
      <c r="H44">
        <f t="shared" si="5"/>
        <v>197</v>
      </c>
    </row>
    <row r="45" spans="1:8" x14ac:dyDescent="0.2">
      <c r="A45" t="s">
        <v>46</v>
      </c>
      <c r="B45">
        <v>185</v>
      </c>
      <c r="C45">
        <f t="shared" si="0"/>
        <v>200</v>
      </c>
      <c r="D45">
        <f t="shared" si="2"/>
        <v>221.2</v>
      </c>
      <c r="E45">
        <f t="shared" si="4"/>
        <v>242.57142857142858</v>
      </c>
      <c r="F45">
        <f t="shared" si="1"/>
        <v>185</v>
      </c>
      <c r="G45">
        <f t="shared" si="3"/>
        <v>197</v>
      </c>
      <c r="H45">
        <f t="shared" si="5"/>
        <v>197</v>
      </c>
    </row>
    <row r="46" spans="1:8" x14ac:dyDescent="0.2">
      <c r="A46" t="s">
        <v>47</v>
      </c>
      <c r="B46">
        <v>243</v>
      </c>
      <c r="C46">
        <f t="shared" si="0"/>
        <v>245.66666666666666</v>
      </c>
      <c r="D46">
        <f t="shared" si="2"/>
        <v>274.2</v>
      </c>
      <c r="E46">
        <f t="shared" si="4"/>
        <v>303.71428571428572</v>
      </c>
      <c r="F46">
        <f t="shared" si="1"/>
        <v>243</v>
      </c>
      <c r="G46">
        <f t="shared" si="3"/>
        <v>243</v>
      </c>
      <c r="H46">
        <f t="shared" si="5"/>
        <v>243</v>
      </c>
    </row>
    <row r="47" spans="1:8" x14ac:dyDescent="0.2">
      <c r="A47" t="s">
        <v>48</v>
      </c>
      <c r="B47">
        <v>309</v>
      </c>
      <c r="C47">
        <f t="shared" si="0"/>
        <v>338</v>
      </c>
      <c r="D47">
        <f t="shared" si="2"/>
        <v>351.4</v>
      </c>
      <c r="E47">
        <f t="shared" si="4"/>
        <v>359.28571428571428</v>
      </c>
      <c r="F47">
        <f t="shared" si="1"/>
        <v>309</v>
      </c>
      <c r="G47">
        <f t="shared" si="3"/>
        <v>309</v>
      </c>
      <c r="H47">
        <f t="shared" si="5"/>
        <v>309</v>
      </c>
    </row>
    <row r="48" spans="1:8" x14ac:dyDescent="0.2">
      <c r="A48" t="s">
        <v>49</v>
      </c>
      <c r="B48">
        <v>462</v>
      </c>
      <c r="C48">
        <f t="shared" si="0"/>
        <v>443</v>
      </c>
      <c r="D48">
        <f t="shared" si="2"/>
        <v>431.6</v>
      </c>
      <c r="E48">
        <f t="shared" si="4"/>
        <v>383.57142857142856</v>
      </c>
      <c r="F48">
        <f t="shared" si="1"/>
        <v>462</v>
      </c>
      <c r="G48">
        <f t="shared" si="3"/>
        <v>462</v>
      </c>
      <c r="H48">
        <f t="shared" si="5"/>
        <v>342</v>
      </c>
    </row>
    <row r="49" spans="1:8" x14ac:dyDescent="0.2">
      <c r="A49" t="s">
        <v>50</v>
      </c>
      <c r="B49">
        <v>558</v>
      </c>
      <c r="C49">
        <f t="shared" si="0"/>
        <v>535.33333333333337</v>
      </c>
      <c r="D49">
        <f t="shared" si="2"/>
        <v>451.4</v>
      </c>
      <c r="E49">
        <f t="shared" si="4"/>
        <v>432.28571428571428</v>
      </c>
      <c r="F49">
        <f t="shared" si="1"/>
        <v>558</v>
      </c>
      <c r="G49">
        <f t="shared" si="3"/>
        <v>462</v>
      </c>
      <c r="H49">
        <f t="shared" si="5"/>
        <v>462</v>
      </c>
    </row>
    <row r="50" spans="1:8" x14ac:dyDescent="0.2">
      <c r="A50" t="s">
        <v>51</v>
      </c>
      <c r="B50">
        <v>586</v>
      </c>
      <c r="C50">
        <f t="shared" si="0"/>
        <v>495.33333333333331</v>
      </c>
      <c r="D50">
        <f t="shared" si="2"/>
        <v>494.8</v>
      </c>
      <c r="E50">
        <f t="shared" si="4"/>
        <v>493</v>
      </c>
      <c r="F50">
        <f t="shared" si="1"/>
        <v>558</v>
      </c>
      <c r="G50">
        <f t="shared" si="3"/>
        <v>526</v>
      </c>
      <c r="H50">
        <f t="shared" si="5"/>
        <v>526</v>
      </c>
    </row>
    <row r="51" spans="1:8" x14ac:dyDescent="0.2">
      <c r="A51" t="s">
        <v>52</v>
      </c>
      <c r="B51">
        <v>342</v>
      </c>
      <c r="C51">
        <f t="shared" si="0"/>
        <v>484.66666666666669</v>
      </c>
      <c r="D51">
        <f t="shared" si="2"/>
        <v>536</v>
      </c>
      <c r="E51">
        <f t="shared" si="4"/>
        <v>634.28571428571433</v>
      </c>
      <c r="F51">
        <f t="shared" si="1"/>
        <v>526</v>
      </c>
      <c r="G51">
        <f t="shared" si="3"/>
        <v>558</v>
      </c>
      <c r="H51">
        <f t="shared" si="5"/>
        <v>558</v>
      </c>
    </row>
    <row r="52" spans="1:8" x14ac:dyDescent="0.2">
      <c r="A52" t="s">
        <v>53</v>
      </c>
      <c r="B52">
        <v>526</v>
      </c>
      <c r="C52">
        <f t="shared" si="0"/>
        <v>512</v>
      </c>
      <c r="D52">
        <f t="shared" si="2"/>
        <v>684</v>
      </c>
      <c r="E52">
        <f t="shared" si="4"/>
        <v>718.14285714285711</v>
      </c>
      <c r="F52">
        <f t="shared" si="1"/>
        <v>526</v>
      </c>
      <c r="G52">
        <f t="shared" si="3"/>
        <v>586</v>
      </c>
      <c r="H52">
        <f t="shared" si="5"/>
        <v>586</v>
      </c>
    </row>
    <row r="53" spans="1:8" x14ac:dyDescent="0.2">
      <c r="A53" t="s">
        <v>54</v>
      </c>
      <c r="B53">
        <v>668</v>
      </c>
      <c r="C53">
        <f t="shared" si="0"/>
        <v>830.66666666666663</v>
      </c>
      <c r="D53">
        <f t="shared" si="2"/>
        <v>776.6</v>
      </c>
      <c r="E53">
        <f t="shared" si="4"/>
        <v>902.71428571428567</v>
      </c>
      <c r="F53">
        <f t="shared" si="1"/>
        <v>668</v>
      </c>
      <c r="G53">
        <f t="shared" si="3"/>
        <v>668</v>
      </c>
      <c r="H53">
        <f t="shared" si="5"/>
        <v>668</v>
      </c>
    </row>
    <row r="54" spans="1:8" x14ac:dyDescent="0.2">
      <c r="A54" t="s">
        <v>55</v>
      </c>
      <c r="B54">
        <v>1298</v>
      </c>
      <c r="C54">
        <f t="shared" si="0"/>
        <v>1005</v>
      </c>
      <c r="D54">
        <f t="shared" si="2"/>
        <v>1078.2</v>
      </c>
      <c r="E54">
        <f t="shared" si="4"/>
        <v>1062.1428571428571</v>
      </c>
      <c r="F54">
        <f t="shared" si="1"/>
        <v>1049</v>
      </c>
      <c r="G54">
        <f t="shared" si="3"/>
        <v>1049</v>
      </c>
      <c r="H54">
        <f t="shared" si="5"/>
        <v>1049</v>
      </c>
    </row>
    <row r="55" spans="1:8" x14ac:dyDescent="0.2">
      <c r="A55" t="s">
        <v>56</v>
      </c>
      <c r="B55">
        <v>1049</v>
      </c>
      <c r="C55">
        <f t="shared" si="0"/>
        <v>1399</v>
      </c>
      <c r="D55">
        <f t="shared" si="2"/>
        <v>1313.4</v>
      </c>
      <c r="E55">
        <f t="shared" si="4"/>
        <v>1165.1428571428571</v>
      </c>
      <c r="F55">
        <f t="shared" si="1"/>
        <v>1298</v>
      </c>
      <c r="G55">
        <f t="shared" si="3"/>
        <v>1298</v>
      </c>
      <c r="H55">
        <f t="shared" si="5"/>
        <v>1063</v>
      </c>
    </row>
    <row r="56" spans="1:8" x14ac:dyDescent="0.2">
      <c r="A56" t="s">
        <v>57</v>
      </c>
      <c r="B56">
        <v>1850</v>
      </c>
      <c r="C56">
        <f t="shared" si="0"/>
        <v>1533.6666666666667</v>
      </c>
      <c r="D56">
        <f t="shared" si="2"/>
        <v>1392.4</v>
      </c>
      <c r="E56">
        <f t="shared" si="4"/>
        <v>1215.1428571428571</v>
      </c>
      <c r="F56">
        <f t="shared" si="1"/>
        <v>1702</v>
      </c>
      <c r="G56">
        <f t="shared" si="3"/>
        <v>1298</v>
      </c>
      <c r="H56">
        <f t="shared" si="5"/>
        <v>1063</v>
      </c>
    </row>
    <row r="57" spans="1:8" x14ac:dyDescent="0.2">
      <c r="A57" t="s">
        <v>58</v>
      </c>
      <c r="B57">
        <v>1702</v>
      </c>
      <c r="C57">
        <f t="shared" si="0"/>
        <v>1538.3333333333333</v>
      </c>
      <c r="D57">
        <f t="shared" si="2"/>
        <v>1308</v>
      </c>
      <c r="E57">
        <f t="shared" si="4"/>
        <v>1289.5714285714287</v>
      </c>
      <c r="F57">
        <f t="shared" si="1"/>
        <v>1702</v>
      </c>
      <c r="G57">
        <f t="shared" si="3"/>
        <v>1063</v>
      </c>
      <c r="H57">
        <f t="shared" si="5"/>
        <v>1189</v>
      </c>
    </row>
    <row r="58" spans="1:8" x14ac:dyDescent="0.2">
      <c r="A58" t="s">
        <v>59</v>
      </c>
      <c r="B58">
        <v>1063</v>
      </c>
      <c r="C58">
        <f t="shared" si="0"/>
        <v>1213.6666666666667</v>
      </c>
      <c r="D58">
        <f t="shared" si="2"/>
        <v>1336</v>
      </c>
      <c r="E58">
        <f t="shared" si="4"/>
        <v>1301.8571428571429</v>
      </c>
      <c r="F58">
        <f t="shared" si="1"/>
        <v>1063</v>
      </c>
      <c r="G58">
        <f t="shared" si="3"/>
        <v>1189</v>
      </c>
      <c r="H58">
        <f t="shared" si="5"/>
        <v>1189</v>
      </c>
    </row>
    <row r="59" spans="1:8" x14ac:dyDescent="0.2">
      <c r="A59" t="s">
        <v>60</v>
      </c>
      <c r="B59">
        <v>876</v>
      </c>
      <c r="C59">
        <f t="shared" si="0"/>
        <v>1042.6666666666667</v>
      </c>
      <c r="D59">
        <f t="shared" si="2"/>
        <v>1242.8</v>
      </c>
      <c r="E59">
        <f t="shared" si="4"/>
        <v>1355.1428571428571</v>
      </c>
      <c r="F59">
        <f t="shared" si="1"/>
        <v>1063</v>
      </c>
      <c r="G59">
        <f t="shared" si="3"/>
        <v>1189</v>
      </c>
      <c r="H59">
        <f t="shared" si="5"/>
        <v>1384</v>
      </c>
    </row>
    <row r="60" spans="1:8" x14ac:dyDescent="0.2">
      <c r="A60" t="s">
        <v>61</v>
      </c>
      <c r="B60">
        <v>1189</v>
      </c>
      <c r="C60">
        <f t="shared" si="0"/>
        <v>1149.6666666666667</v>
      </c>
      <c r="D60">
        <f t="shared" si="2"/>
        <v>1186.8</v>
      </c>
      <c r="E60">
        <f t="shared" si="4"/>
        <v>1328.1428571428571</v>
      </c>
      <c r="F60">
        <f t="shared" si="1"/>
        <v>1189</v>
      </c>
      <c r="G60">
        <f t="shared" si="3"/>
        <v>1189</v>
      </c>
      <c r="H60">
        <f t="shared" si="5"/>
        <v>1384</v>
      </c>
    </row>
    <row r="61" spans="1:8" x14ac:dyDescent="0.2">
      <c r="A61" t="s">
        <v>62</v>
      </c>
      <c r="B61">
        <v>1384</v>
      </c>
      <c r="C61">
        <f t="shared" si="0"/>
        <v>1331.6666666666667</v>
      </c>
      <c r="D61">
        <f t="shared" si="2"/>
        <v>1306.4000000000001</v>
      </c>
      <c r="E61">
        <f t="shared" si="4"/>
        <v>1265</v>
      </c>
      <c r="F61">
        <f t="shared" si="1"/>
        <v>1384</v>
      </c>
      <c r="G61">
        <f t="shared" si="3"/>
        <v>1384</v>
      </c>
      <c r="H61">
        <f t="shared" si="5"/>
        <v>1260</v>
      </c>
    </row>
    <row r="62" spans="1:8" x14ac:dyDescent="0.2">
      <c r="A62" t="s">
        <v>63</v>
      </c>
      <c r="B62">
        <v>1422</v>
      </c>
      <c r="C62">
        <f t="shared" si="0"/>
        <v>1489</v>
      </c>
      <c r="D62">
        <f t="shared" si="2"/>
        <v>1383.2</v>
      </c>
      <c r="E62">
        <f t="shared" si="4"/>
        <v>1273.5714285714287</v>
      </c>
      <c r="F62">
        <f t="shared" si="1"/>
        <v>1422</v>
      </c>
      <c r="G62">
        <f t="shared" si="3"/>
        <v>1384</v>
      </c>
      <c r="H62">
        <f t="shared" si="5"/>
        <v>1260</v>
      </c>
    </row>
    <row r="63" spans="1:8" x14ac:dyDescent="0.2">
      <c r="A63" t="s">
        <v>64</v>
      </c>
      <c r="B63">
        <v>1661</v>
      </c>
      <c r="C63">
        <f t="shared" si="0"/>
        <v>1447.6666666666667</v>
      </c>
      <c r="D63">
        <f t="shared" si="2"/>
        <v>1370</v>
      </c>
      <c r="E63">
        <f t="shared" si="4"/>
        <v>1345.5714285714287</v>
      </c>
      <c r="F63">
        <f t="shared" si="1"/>
        <v>1422</v>
      </c>
      <c r="G63">
        <f t="shared" si="3"/>
        <v>1384</v>
      </c>
      <c r="H63">
        <f t="shared" si="5"/>
        <v>1380</v>
      </c>
    </row>
    <row r="64" spans="1:8" x14ac:dyDescent="0.2">
      <c r="A64" t="s">
        <v>65</v>
      </c>
      <c r="B64">
        <v>1260</v>
      </c>
      <c r="C64">
        <f t="shared" si="0"/>
        <v>1348</v>
      </c>
      <c r="D64">
        <f t="shared" si="2"/>
        <v>1369.2</v>
      </c>
      <c r="E64">
        <f t="shared" si="4"/>
        <v>1348.4285714285713</v>
      </c>
      <c r="F64">
        <f t="shared" si="1"/>
        <v>1260</v>
      </c>
      <c r="G64">
        <f t="shared" si="3"/>
        <v>1380</v>
      </c>
      <c r="H64">
        <f t="shared" si="5"/>
        <v>1380</v>
      </c>
    </row>
    <row r="65" spans="1:8" x14ac:dyDescent="0.2">
      <c r="A65" t="s">
        <v>66</v>
      </c>
      <c r="B65">
        <v>1123</v>
      </c>
      <c r="C65">
        <f t="shared" si="0"/>
        <v>1254.3333333333333</v>
      </c>
      <c r="D65">
        <f t="shared" si="2"/>
        <v>1326.6</v>
      </c>
      <c r="E65">
        <f t="shared" si="4"/>
        <v>1376.4285714285713</v>
      </c>
      <c r="F65">
        <f t="shared" si="1"/>
        <v>1260</v>
      </c>
      <c r="G65">
        <f t="shared" si="3"/>
        <v>1260</v>
      </c>
      <c r="H65">
        <f t="shared" si="5"/>
        <v>1380</v>
      </c>
    </row>
    <row r="66" spans="1:8" x14ac:dyDescent="0.2">
      <c r="A66" t="s">
        <v>67</v>
      </c>
      <c r="B66">
        <v>1380</v>
      </c>
      <c r="C66">
        <f t="shared" si="0"/>
        <v>1237.3333333333333</v>
      </c>
      <c r="D66">
        <f t="shared" si="2"/>
        <v>1310.4000000000001</v>
      </c>
      <c r="E66">
        <f t="shared" si="4"/>
        <v>1413.8571428571429</v>
      </c>
      <c r="F66">
        <f t="shared" si="1"/>
        <v>1209</v>
      </c>
      <c r="G66">
        <f t="shared" si="3"/>
        <v>1260</v>
      </c>
      <c r="H66">
        <f t="shared" si="5"/>
        <v>1380</v>
      </c>
    </row>
    <row r="67" spans="1:8" x14ac:dyDescent="0.2">
      <c r="A67" t="s">
        <v>68</v>
      </c>
      <c r="B67">
        <v>1209</v>
      </c>
      <c r="C67">
        <f t="shared" si="0"/>
        <v>1389.6666666666667</v>
      </c>
      <c r="D67">
        <f t="shared" si="2"/>
        <v>1395.2</v>
      </c>
      <c r="E67">
        <f t="shared" si="4"/>
        <v>1369.5714285714287</v>
      </c>
      <c r="F67">
        <f t="shared" si="1"/>
        <v>1380</v>
      </c>
      <c r="G67">
        <f t="shared" si="3"/>
        <v>1380</v>
      </c>
      <c r="H67">
        <f t="shared" si="5"/>
        <v>1351</v>
      </c>
    </row>
    <row r="68" spans="1:8" x14ac:dyDescent="0.2">
      <c r="A68" t="s">
        <v>69</v>
      </c>
      <c r="B68">
        <v>1580</v>
      </c>
      <c r="C68">
        <f t="shared" si="0"/>
        <v>1491</v>
      </c>
      <c r="D68">
        <f t="shared" si="2"/>
        <v>1440.8</v>
      </c>
      <c r="E68">
        <f t="shared" si="4"/>
        <v>1422.2857142857142</v>
      </c>
      <c r="F68">
        <f t="shared" si="1"/>
        <v>1580</v>
      </c>
      <c r="G68">
        <f t="shared" si="3"/>
        <v>1380</v>
      </c>
      <c r="H68">
        <f t="shared" si="5"/>
        <v>1380</v>
      </c>
    </row>
    <row r="69" spans="1:8" x14ac:dyDescent="0.2">
      <c r="A69" t="s">
        <v>70</v>
      </c>
      <c r="B69">
        <v>1684</v>
      </c>
      <c r="C69">
        <f t="shared" ref="C69:C132" si="6">AVERAGE(B68:B70)</f>
        <v>1538.3333333333333</v>
      </c>
      <c r="D69">
        <f t="shared" si="2"/>
        <v>1490.6</v>
      </c>
      <c r="E69">
        <f t="shared" si="4"/>
        <v>1396.4285714285713</v>
      </c>
      <c r="F69">
        <f t="shared" ref="F69:F132" si="7">MEDIAN(B68:B70)</f>
        <v>1580</v>
      </c>
      <c r="G69">
        <f t="shared" si="3"/>
        <v>1580</v>
      </c>
      <c r="H69">
        <f t="shared" si="5"/>
        <v>1380</v>
      </c>
    </row>
    <row r="70" spans="1:8" x14ac:dyDescent="0.2">
      <c r="A70" t="s">
        <v>71</v>
      </c>
      <c r="B70">
        <v>1351</v>
      </c>
      <c r="C70">
        <f t="shared" si="6"/>
        <v>1554.6666666666667</v>
      </c>
      <c r="D70">
        <f t="shared" ref="D70:D133" si="8">AVERAGE(B68:B72)</f>
        <v>1437.2</v>
      </c>
      <c r="E70">
        <f t="shared" si="4"/>
        <v>1275</v>
      </c>
      <c r="F70">
        <f t="shared" si="7"/>
        <v>1629</v>
      </c>
      <c r="G70">
        <f t="shared" ref="G70:G133" si="9">MEDIAN(B68:B72)</f>
        <v>1580</v>
      </c>
      <c r="H70">
        <f t="shared" si="5"/>
        <v>1351</v>
      </c>
    </row>
    <row r="71" spans="1:8" x14ac:dyDescent="0.2">
      <c r="A71" t="s">
        <v>72</v>
      </c>
      <c r="B71">
        <v>1629</v>
      </c>
      <c r="C71">
        <f t="shared" si="6"/>
        <v>1307.3333333333333</v>
      </c>
      <c r="D71">
        <f t="shared" si="8"/>
        <v>1227.2</v>
      </c>
      <c r="E71">
        <f t="shared" ref="E71:E134" si="10">AVERAGE(B68:B74)</f>
        <v>1452.8571428571429</v>
      </c>
      <c r="F71">
        <f t="shared" si="7"/>
        <v>1351</v>
      </c>
      <c r="G71">
        <f t="shared" si="9"/>
        <v>1351</v>
      </c>
      <c r="H71">
        <f t="shared" ref="H71:H134" si="11">MEDIAN(B68:B74)</f>
        <v>1580</v>
      </c>
    </row>
    <row r="72" spans="1:8" x14ac:dyDescent="0.2">
      <c r="A72" t="s">
        <v>73</v>
      </c>
      <c r="B72">
        <v>942</v>
      </c>
      <c r="C72">
        <f t="shared" si="6"/>
        <v>1033.6666666666667</v>
      </c>
      <c r="D72">
        <f t="shared" si="8"/>
        <v>1381.2</v>
      </c>
      <c r="E72">
        <f t="shared" si="10"/>
        <v>1403.7142857142858</v>
      </c>
      <c r="F72">
        <f t="shared" si="7"/>
        <v>942</v>
      </c>
      <c r="G72">
        <f t="shared" si="9"/>
        <v>1351</v>
      </c>
      <c r="H72">
        <f t="shared" si="11"/>
        <v>1351</v>
      </c>
    </row>
    <row r="73" spans="1:8" x14ac:dyDescent="0.2">
      <c r="A73" t="s">
        <v>74</v>
      </c>
      <c r="B73">
        <v>530</v>
      </c>
      <c r="C73">
        <f t="shared" si="6"/>
        <v>1308.6666666666667</v>
      </c>
      <c r="D73">
        <f t="shared" si="8"/>
        <v>1358.2</v>
      </c>
      <c r="E73">
        <f t="shared" si="10"/>
        <v>1353</v>
      </c>
      <c r="F73">
        <f t="shared" si="7"/>
        <v>942</v>
      </c>
      <c r="G73">
        <f t="shared" si="9"/>
        <v>1236</v>
      </c>
      <c r="H73">
        <f t="shared" si="11"/>
        <v>1329</v>
      </c>
    </row>
    <row r="74" spans="1:8" x14ac:dyDescent="0.2">
      <c r="A74" t="s">
        <v>75</v>
      </c>
      <c r="B74">
        <v>2454</v>
      </c>
      <c r="C74">
        <f t="shared" si="6"/>
        <v>1406.6666666666667</v>
      </c>
      <c r="D74">
        <f t="shared" si="8"/>
        <v>1298.2</v>
      </c>
      <c r="E74">
        <f t="shared" si="10"/>
        <v>1309.2857142857142</v>
      </c>
      <c r="F74">
        <f t="shared" si="7"/>
        <v>1236</v>
      </c>
      <c r="G74">
        <f t="shared" si="9"/>
        <v>1236</v>
      </c>
      <c r="H74">
        <f t="shared" si="11"/>
        <v>1236</v>
      </c>
    </row>
    <row r="75" spans="1:8" x14ac:dyDescent="0.2">
      <c r="A75" t="s">
        <v>76</v>
      </c>
      <c r="B75">
        <v>1236</v>
      </c>
      <c r="C75">
        <f t="shared" si="6"/>
        <v>1673</v>
      </c>
      <c r="D75">
        <f t="shared" si="8"/>
        <v>1318.8</v>
      </c>
      <c r="E75">
        <f t="shared" si="10"/>
        <v>1264.1428571428571</v>
      </c>
      <c r="F75">
        <f t="shared" si="7"/>
        <v>1329</v>
      </c>
      <c r="G75">
        <f t="shared" si="9"/>
        <v>1236</v>
      </c>
      <c r="H75">
        <f t="shared" si="11"/>
        <v>1236</v>
      </c>
    </row>
    <row r="76" spans="1:8" x14ac:dyDescent="0.2">
      <c r="A76" t="s">
        <v>77</v>
      </c>
      <c r="B76">
        <v>1329</v>
      </c>
      <c r="C76">
        <f t="shared" si="6"/>
        <v>1203.3333333333333</v>
      </c>
      <c r="D76">
        <f t="shared" si="8"/>
        <v>1475.4</v>
      </c>
      <c r="E76">
        <f t="shared" si="10"/>
        <v>1342</v>
      </c>
      <c r="F76">
        <f t="shared" si="7"/>
        <v>1236</v>
      </c>
      <c r="G76">
        <f t="shared" si="9"/>
        <v>1313</v>
      </c>
      <c r="H76">
        <f t="shared" si="11"/>
        <v>1313</v>
      </c>
    </row>
    <row r="77" spans="1:8" x14ac:dyDescent="0.2">
      <c r="A77" t="s">
        <v>78</v>
      </c>
      <c r="B77">
        <v>1045</v>
      </c>
      <c r="C77">
        <f t="shared" si="6"/>
        <v>1229</v>
      </c>
      <c r="D77">
        <f t="shared" si="8"/>
        <v>1282</v>
      </c>
      <c r="E77">
        <f t="shared" si="10"/>
        <v>1405.2857142857142</v>
      </c>
      <c r="F77">
        <f t="shared" si="7"/>
        <v>1313</v>
      </c>
      <c r="G77">
        <f t="shared" si="9"/>
        <v>1313</v>
      </c>
      <c r="H77">
        <f t="shared" si="11"/>
        <v>1313</v>
      </c>
    </row>
    <row r="78" spans="1:8" x14ac:dyDescent="0.2">
      <c r="A78" t="s">
        <v>79</v>
      </c>
      <c r="B78">
        <v>1313</v>
      </c>
      <c r="C78">
        <f t="shared" si="6"/>
        <v>1281.6666666666667</v>
      </c>
      <c r="D78">
        <f t="shared" si="8"/>
        <v>1229.4000000000001</v>
      </c>
      <c r="E78">
        <f t="shared" si="10"/>
        <v>1188</v>
      </c>
      <c r="F78">
        <f t="shared" si="7"/>
        <v>1313</v>
      </c>
      <c r="G78">
        <f t="shared" si="9"/>
        <v>1313</v>
      </c>
      <c r="H78">
        <f t="shared" si="11"/>
        <v>1236</v>
      </c>
    </row>
    <row r="79" spans="1:8" x14ac:dyDescent="0.2">
      <c r="A79" t="s">
        <v>80</v>
      </c>
      <c r="B79">
        <v>1487</v>
      </c>
      <c r="C79">
        <f t="shared" si="6"/>
        <v>1257.6666666666667</v>
      </c>
      <c r="D79">
        <f t="shared" si="8"/>
        <v>1150.2</v>
      </c>
      <c r="E79">
        <f t="shared" si="10"/>
        <v>1141.1428571428571</v>
      </c>
      <c r="F79">
        <f t="shared" si="7"/>
        <v>1313</v>
      </c>
      <c r="G79">
        <f t="shared" si="9"/>
        <v>1045</v>
      </c>
      <c r="H79">
        <f t="shared" si="11"/>
        <v>1045</v>
      </c>
    </row>
    <row r="80" spans="1:8" x14ac:dyDescent="0.2">
      <c r="A80" t="s">
        <v>81</v>
      </c>
      <c r="B80">
        <v>973</v>
      </c>
      <c r="C80">
        <f t="shared" si="6"/>
        <v>1131</v>
      </c>
      <c r="D80">
        <f t="shared" si="8"/>
        <v>1122.8</v>
      </c>
      <c r="E80">
        <f t="shared" si="10"/>
        <v>1165</v>
      </c>
      <c r="F80">
        <f t="shared" si="7"/>
        <v>973</v>
      </c>
      <c r="G80">
        <f t="shared" si="9"/>
        <v>973</v>
      </c>
      <c r="H80">
        <f t="shared" si="11"/>
        <v>1045</v>
      </c>
    </row>
    <row r="81" spans="1:8" x14ac:dyDescent="0.2">
      <c r="A81" t="s">
        <v>82</v>
      </c>
      <c r="B81">
        <v>933</v>
      </c>
      <c r="C81">
        <f t="shared" si="6"/>
        <v>938</v>
      </c>
      <c r="D81">
        <f t="shared" si="8"/>
        <v>1159.4000000000001</v>
      </c>
      <c r="E81">
        <f t="shared" si="10"/>
        <v>1163.1428571428571</v>
      </c>
      <c r="F81">
        <f t="shared" si="7"/>
        <v>933</v>
      </c>
      <c r="G81">
        <f t="shared" si="9"/>
        <v>973</v>
      </c>
      <c r="H81">
        <f t="shared" si="11"/>
        <v>1032</v>
      </c>
    </row>
    <row r="82" spans="1:8" x14ac:dyDescent="0.2">
      <c r="A82" t="s">
        <v>83</v>
      </c>
      <c r="B82">
        <v>908</v>
      </c>
      <c r="C82">
        <f t="shared" si="6"/>
        <v>1112.3333333333333</v>
      </c>
      <c r="D82">
        <f t="shared" si="8"/>
        <v>1068.4000000000001</v>
      </c>
      <c r="E82">
        <f t="shared" si="10"/>
        <v>1091.1428571428571</v>
      </c>
      <c r="F82">
        <f t="shared" si="7"/>
        <v>933</v>
      </c>
      <c r="G82">
        <f t="shared" si="9"/>
        <v>973</v>
      </c>
      <c r="H82">
        <f t="shared" si="11"/>
        <v>973</v>
      </c>
    </row>
    <row r="83" spans="1:8" x14ac:dyDescent="0.2">
      <c r="A83" t="s">
        <v>84</v>
      </c>
      <c r="B83">
        <v>1496</v>
      </c>
      <c r="C83">
        <f t="shared" si="6"/>
        <v>1145.3333333333333</v>
      </c>
      <c r="D83">
        <f t="shared" si="8"/>
        <v>1035.5999999999999</v>
      </c>
      <c r="E83">
        <f t="shared" si="10"/>
        <v>957.71428571428567</v>
      </c>
      <c r="F83">
        <f t="shared" si="7"/>
        <v>1032</v>
      </c>
      <c r="G83">
        <f t="shared" si="9"/>
        <v>933</v>
      </c>
      <c r="H83">
        <f t="shared" si="11"/>
        <v>933</v>
      </c>
    </row>
    <row r="84" spans="1:8" x14ac:dyDescent="0.2">
      <c r="A84" t="s">
        <v>85</v>
      </c>
      <c r="B84">
        <v>1032</v>
      </c>
      <c r="C84">
        <f t="shared" si="6"/>
        <v>1112.3333333333333</v>
      </c>
      <c r="D84">
        <f t="shared" si="8"/>
        <v>959.6</v>
      </c>
      <c r="E84">
        <f t="shared" si="10"/>
        <v>911.14285714285711</v>
      </c>
      <c r="F84">
        <f t="shared" si="7"/>
        <v>1032</v>
      </c>
      <c r="G84">
        <f t="shared" si="9"/>
        <v>908</v>
      </c>
      <c r="H84">
        <f t="shared" si="11"/>
        <v>908</v>
      </c>
    </row>
    <row r="85" spans="1:8" x14ac:dyDescent="0.2">
      <c r="A85" t="s">
        <v>86</v>
      </c>
      <c r="B85">
        <v>809</v>
      </c>
      <c r="C85">
        <f t="shared" si="6"/>
        <v>798</v>
      </c>
      <c r="D85">
        <f t="shared" si="8"/>
        <v>907.4</v>
      </c>
      <c r="E85">
        <f t="shared" si="10"/>
        <v>852.85714285714289</v>
      </c>
      <c r="F85">
        <f t="shared" si="7"/>
        <v>809</v>
      </c>
      <c r="G85">
        <f t="shared" si="9"/>
        <v>809</v>
      </c>
      <c r="H85">
        <f t="shared" si="11"/>
        <v>809</v>
      </c>
    </row>
    <row r="86" spans="1:8" x14ac:dyDescent="0.2">
      <c r="A86" t="s">
        <v>87</v>
      </c>
      <c r="B86">
        <v>553</v>
      </c>
      <c r="C86">
        <f t="shared" si="6"/>
        <v>669.66666666666663</v>
      </c>
      <c r="D86">
        <f t="shared" si="8"/>
        <v>713.2</v>
      </c>
      <c r="E86">
        <f t="shared" si="10"/>
        <v>817.42857142857144</v>
      </c>
      <c r="F86">
        <f t="shared" si="7"/>
        <v>647</v>
      </c>
      <c r="G86">
        <f t="shared" si="9"/>
        <v>647</v>
      </c>
      <c r="H86">
        <f t="shared" si="11"/>
        <v>660</v>
      </c>
    </row>
    <row r="87" spans="1:8" x14ac:dyDescent="0.2">
      <c r="A87" t="s">
        <v>88</v>
      </c>
      <c r="B87">
        <v>647</v>
      </c>
      <c r="C87">
        <f t="shared" si="6"/>
        <v>575</v>
      </c>
      <c r="D87">
        <f t="shared" si="8"/>
        <v>638.79999999999995</v>
      </c>
      <c r="E87">
        <f t="shared" si="10"/>
        <v>677</v>
      </c>
      <c r="F87">
        <f t="shared" si="7"/>
        <v>553</v>
      </c>
      <c r="G87">
        <f t="shared" si="9"/>
        <v>647</v>
      </c>
      <c r="H87">
        <f t="shared" si="11"/>
        <v>647</v>
      </c>
    </row>
    <row r="88" spans="1:8" x14ac:dyDescent="0.2">
      <c r="A88" t="s">
        <v>89</v>
      </c>
      <c r="B88">
        <v>525</v>
      </c>
      <c r="C88">
        <f t="shared" si="6"/>
        <v>610.66666666666663</v>
      </c>
      <c r="D88">
        <f t="shared" si="8"/>
        <v>579.6</v>
      </c>
      <c r="E88">
        <f t="shared" si="10"/>
        <v>598.85714285714289</v>
      </c>
      <c r="F88">
        <f t="shared" si="7"/>
        <v>647</v>
      </c>
      <c r="G88">
        <f t="shared" si="9"/>
        <v>553</v>
      </c>
      <c r="H88">
        <f t="shared" si="11"/>
        <v>553</v>
      </c>
    </row>
    <row r="89" spans="1:8" x14ac:dyDescent="0.2">
      <c r="A89" t="s">
        <v>90</v>
      </c>
      <c r="B89">
        <v>660</v>
      </c>
      <c r="C89">
        <f t="shared" si="6"/>
        <v>566</v>
      </c>
      <c r="D89">
        <f t="shared" si="8"/>
        <v>566</v>
      </c>
      <c r="E89">
        <f t="shared" si="10"/>
        <v>538.85714285714289</v>
      </c>
      <c r="F89">
        <f t="shared" si="7"/>
        <v>525</v>
      </c>
      <c r="G89">
        <f t="shared" si="9"/>
        <v>525</v>
      </c>
      <c r="H89">
        <f t="shared" si="11"/>
        <v>525</v>
      </c>
    </row>
    <row r="90" spans="1:8" x14ac:dyDescent="0.2">
      <c r="A90" t="s">
        <v>91</v>
      </c>
      <c r="B90">
        <v>513</v>
      </c>
      <c r="C90">
        <f t="shared" si="6"/>
        <v>552.66666666666663</v>
      </c>
      <c r="D90">
        <f t="shared" si="8"/>
        <v>514.4</v>
      </c>
      <c r="E90">
        <f t="shared" si="10"/>
        <v>511.42857142857144</v>
      </c>
      <c r="F90">
        <f t="shared" si="7"/>
        <v>513</v>
      </c>
      <c r="G90">
        <f t="shared" si="9"/>
        <v>513</v>
      </c>
      <c r="H90">
        <f t="shared" si="11"/>
        <v>513</v>
      </c>
    </row>
    <row r="91" spans="1:8" x14ac:dyDescent="0.2">
      <c r="A91" t="s">
        <v>92</v>
      </c>
      <c r="B91">
        <v>485</v>
      </c>
      <c r="C91">
        <f t="shared" si="6"/>
        <v>462.33333333333331</v>
      </c>
      <c r="D91">
        <f t="shared" si="8"/>
        <v>481.6</v>
      </c>
      <c r="E91">
        <f t="shared" si="10"/>
        <v>453.57142857142856</v>
      </c>
      <c r="F91">
        <f t="shared" si="7"/>
        <v>485</v>
      </c>
      <c r="G91">
        <f t="shared" si="9"/>
        <v>485</v>
      </c>
      <c r="H91">
        <f t="shared" si="11"/>
        <v>485</v>
      </c>
    </row>
    <row r="92" spans="1:8" x14ac:dyDescent="0.2">
      <c r="A92" t="s">
        <v>93</v>
      </c>
      <c r="B92">
        <v>389</v>
      </c>
      <c r="C92">
        <f t="shared" si="6"/>
        <v>411.66666666666669</v>
      </c>
      <c r="D92">
        <f t="shared" si="8"/>
        <v>398</v>
      </c>
      <c r="E92">
        <f t="shared" si="10"/>
        <v>417.42857142857144</v>
      </c>
      <c r="F92">
        <f t="shared" si="7"/>
        <v>389</v>
      </c>
      <c r="G92">
        <f t="shared" si="9"/>
        <v>389</v>
      </c>
      <c r="H92">
        <f t="shared" si="11"/>
        <v>389</v>
      </c>
    </row>
    <row r="93" spans="1:8" x14ac:dyDescent="0.2">
      <c r="A93" t="s">
        <v>94</v>
      </c>
      <c r="B93">
        <v>361</v>
      </c>
      <c r="C93">
        <f t="shared" si="6"/>
        <v>330.66666666666669</v>
      </c>
      <c r="D93">
        <f t="shared" si="8"/>
        <v>349.8</v>
      </c>
      <c r="E93">
        <f t="shared" si="10"/>
        <v>414.42857142857144</v>
      </c>
      <c r="F93">
        <f t="shared" si="7"/>
        <v>361</v>
      </c>
      <c r="G93">
        <f t="shared" si="9"/>
        <v>361</v>
      </c>
      <c r="H93">
        <f t="shared" si="11"/>
        <v>389</v>
      </c>
    </row>
    <row r="94" spans="1:8" x14ac:dyDescent="0.2">
      <c r="A94" t="s">
        <v>95</v>
      </c>
      <c r="B94">
        <v>242</v>
      </c>
      <c r="C94">
        <f t="shared" si="6"/>
        <v>291.66666666666669</v>
      </c>
      <c r="D94">
        <f t="shared" si="8"/>
        <v>380.6</v>
      </c>
      <c r="E94">
        <f t="shared" si="10"/>
        <v>425.57142857142856</v>
      </c>
      <c r="F94">
        <f t="shared" si="7"/>
        <v>272</v>
      </c>
      <c r="G94">
        <f t="shared" si="9"/>
        <v>361</v>
      </c>
      <c r="H94">
        <f t="shared" si="11"/>
        <v>389</v>
      </c>
    </row>
    <row r="95" spans="1:8" x14ac:dyDescent="0.2">
      <c r="A95" t="s">
        <v>96</v>
      </c>
      <c r="B95">
        <v>272</v>
      </c>
      <c r="C95">
        <f t="shared" si="6"/>
        <v>384.33333333333331</v>
      </c>
      <c r="D95">
        <f t="shared" si="8"/>
        <v>421</v>
      </c>
      <c r="E95">
        <f t="shared" si="10"/>
        <v>439.85714285714283</v>
      </c>
      <c r="F95">
        <f t="shared" si="7"/>
        <v>272</v>
      </c>
      <c r="G95">
        <f t="shared" si="9"/>
        <v>361</v>
      </c>
      <c r="H95">
        <f t="shared" si="11"/>
        <v>389</v>
      </c>
    </row>
    <row r="96" spans="1:8" x14ac:dyDescent="0.2">
      <c r="A96" t="s">
        <v>97</v>
      </c>
      <c r="B96">
        <v>639</v>
      </c>
      <c r="C96">
        <f t="shared" si="6"/>
        <v>500.66666666666669</v>
      </c>
      <c r="D96">
        <f t="shared" si="8"/>
        <v>465.8</v>
      </c>
      <c r="E96">
        <f t="shared" si="10"/>
        <v>453.57142857142856</v>
      </c>
      <c r="F96">
        <f t="shared" si="7"/>
        <v>591</v>
      </c>
      <c r="G96">
        <f t="shared" si="9"/>
        <v>585</v>
      </c>
      <c r="H96">
        <f t="shared" si="11"/>
        <v>485</v>
      </c>
    </row>
    <row r="97" spans="1:8" x14ac:dyDescent="0.2">
      <c r="A97" t="s">
        <v>98</v>
      </c>
      <c r="B97">
        <v>591</v>
      </c>
      <c r="C97">
        <f t="shared" si="6"/>
        <v>605</v>
      </c>
      <c r="D97">
        <f t="shared" si="8"/>
        <v>514.4</v>
      </c>
      <c r="E97">
        <f t="shared" si="10"/>
        <v>454.57142857142856</v>
      </c>
      <c r="F97">
        <f t="shared" si="7"/>
        <v>591</v>
      </c>
      <c r="G97">
        <f t="shared" si="9"/>
        <v>585</v>
      </c>
      <c r="H97">
        <f t="shared" si="11"/>
        <v>485</v>
      </c>
    </row>
    <row r="98" spans="1:8" x14ac:dyDescent="0.2">
      <c r="A98" t="s">
        <v>99</v>
      </c>
      <c r="B98">
        <v>585</v>
      </c>
      <c r="C98">
        <f t="shared" si="6"/>
        <v>553.66666666666663</v>
      </c>
      <c r="D98">
        <f t="shared" si="8"/>
        <v>533.6</v>
      </c>
      <c r="E98">
        <f t="shared" si="10"/>
        <v>467.14285714285717</v>
      </c>
      <c r="F98">
        <f t="shared" si="7"/>
        <v>585</v>
      </c>
      <c r="G98">
        <f t="shared" si="9"/>
        <v>585</v>
      </c>
      <c r="H98">
        <f t="shared" si="11"/>
        <v>485</v>
      </c>
    </row>
    <row r="99" spans="1:8" x14ac:dyDescent="0.2">
      <c r="A99" t="s">
        <v>100</v>
      </c>
      <c r="B99">
        <v>485</v>
      </c>
      <c r="C99">
        <f t="shared" si="6"/>
        <v>479.33333333333331</v>
      </c>
      <c r="D99">
        <f t="shared" si="8"/>
        <v>471.8</v>
      </c>
      <c r="E99">
        <f t="shared" si="10"/>
        <v>457.14285714285717</v>
      </c>
      <c r="F99">
        <f t="shared" si="7"/>
        <v>485</v>
      </c>
      <c r="G99">
        <f t="shared" si="9"/>
        <v>485</v>
      </c>
      <c r="H99">
        <f t="shared" si="11"/>
        <v>485</v>
      </c>
    </row>
    <row r="100" spans="1:8" x14ac:dyDescent="0.2">
      <c r="A100" t="s">
        <v>101</v>
      </c>
      <c r="B100">
        <v>368</v>
      </c>
      <c r="C100">
        <f t="shared" si="6"/>
        <v>394.33333333333331</v>
      </c>
      <c r="D100">
        <f t="shared" si="8"/>
        <v>394</v>
      </c>
      <c r="E100">
        <f t="shared" si="10"/>
        <v>409.71428571428572</v>
      </c>
      <c r="F100">
        <f t="shared" si="7"/>
        <v>368</v>
      </c>
      <c r="G100">
        <f t="shared" si="9"/>
        <v>368</v>
      </c>
      <c r="H100">
        <f t="shared" si="11"/>
        <v>368</v>
      </c>
    </row>
    <row r="101" spans="1:8" x14ac:dyDescent="0.2">
      <c r="A101" t="s">
        <v>102</v>
      </c>
      <c r="B101">
        <v>330</v>
      </c>
      <c r="C101">
        <f t="shared" si="6"/>
        <v>300</v>
      </c>
      <c r="D101">
        <f t="shared" si="8"/>
        <v>338.4</v>
      </c>
      <c r="E101">
        <f t="shared" si="10"/>
        <v>376.14285714285717</v>
      </c>
      <c r="F101">
        <f t="shared" si="7"/>
        <v>330</v>
      </c>
      <c r="G101">
        <f t="shared" si="9"/>
        <v>330</v>
      </c>
      <c r="H101">
        <f t="shared" si="11"/>
        <v>356</v>
      </c>
    </row>
    <row r="102" spans="1:8" x14ac:dyDescent="0.2">
      <c r="A102" t="s">
        <v>103</v>
      </c>
      <c r="B102">
        <v>202</v>
      </c>
      <c r="C102">
        <f t="shared" si="6"/>
        <v>279.66666666666669</v>
      </c>
      <c r="D102">
        <f t="shared" si="8"/>
        <v>312.60000000000002</v>
      </c>
      <c r="E102">
        <f t="shared" si="10"/>
        <v>341.85714285714283</v>
      </c>
      <c r="F102">
        <f t="shared" si="7"/>
        <v>307</v>
      </c>
      <c r="G102">
        <f t="shared" si="9"/>
        <v>330</v>
      </c>
      <c r="H102">
        <f t="shared" si="11"/>
        <v>345</v>
      </c>
    </row>
    <row r="103" spans="1:8" x14ac:dyDescent="0.2">
      <c r="A103" t="s">
        <v>104</v>
      </c>
      <c r="B103">
        <v>307</v>
      </c>
      <c r="C103">
        <f t="shared" si="6"/>
        <v>288.33333333333331</v>
      </c>
      <c r="D103">
        <f t="shared" si="8"/>
        <v>308</v>
      </c>
      <c r="E103">
        <f t="shared" si="10"/>
        <v>314.14285714285717</v>
      </c>
      <c r="F103">
        <f t="shared" si="7"/>
        <v>307</v>
      </c>
      <c r="G103">
        <f t="shared" si="9"/>
        <v>330</v>
      </c>
      <c r="H103">
        <f t="shared" si="11"/>
        <v>330</v>
      </c>
    </row>
    <row r="104" spans="1:8" x14ac:dyDescent="0.2">
      <c r="A104" t="s">
        <v>105</v>
      </c>
      <c r="B104">
        <v>356</v>
      </c>
      <c r="C104">
        <f t="shared" si="6"/>
        <v>336</v>
      </c>
      <c r="D104">
        <f t="shared" si="8"/>
        <v>300.2</v>
      </c>
      <c r="E104">
        <f t="shared" si="10"/>
        <v>301.42857142857144</v>
      </c>
      <c r="F104">
        <f t="shared" si="7"/>
        <v>345</v>
      </c>
      <c r="G104">
        <f t="shared" si="9"/>
        <v>307</v>
      </c>
      <c r="H104">
        <f t="shared" si="11"/>
        <v>307</v>
      </c>
    </row>
    <row r="105" spans="1:8" x14ac:dyDescent="0.2">
      <c r="A105" t="s">
        <v>106</v>
      </c>
      <c r="B105">
        <v>345</v>
      </c>
      <c r="C105">
        <f t="shared" si="6"/>
        <v>330.66666666666669</v>
      </c>
      <c r="D105">
        <f t="shared" si="8"/>
        <v>315.60000000000002</v>
      </c>
      <c r="E105">
        <f t="shared" si="10"/>
        <v>287.42857142857144</v>
      </c>
      <c r="F105">
        <f t="shared" si="7"/>
        <v>345</v>
      </c>
      <c r="G105">
        <f t="shared" si="9"/>
        <v>307</v>
      </c>
      <c r="H105">
        <f t="shared" si="11"/>
        <v>291</v>
      </c>
    </row>
    <row r="106" spans="1:8" x14ac:dyDescent="0.2">
      <c r="A106" t="s">
        <v>107</v>
      </c>
      <c r="B106">
        <v>291</v>
      </c>
      <c r="C106">
        <f t="shared" si="6"/>
        <v>305</v>
      </c>
      <c r="D106">
        <f t="shared" si="8"/>
        <v>300.60000000000002</v>
      </c>
      <c r="E106">
        <f t="shared" si="10"/>
        <v>286</v>
      </c>
      <c r="F106">
        <f t="shared" si="7"/>
        <v>291</v>
      </c>
      <c r="G106">
        <f t="shared" si="9"/>
        <v>291</v>
      </c>
      <c r="H106">
        <f t="shared" si="11"/>
        <v>291</v>
      </c>
    </row>
    <row r="107" spans="1:8" x14ac:dyDescent="0.2">
      <c r="A107" t="s">
        <v>108</v>
      </c>
      <c r="B107">
        <v>279</v>
      </c>
      <c r="C107">
        <f t="shared" si="6"/>
        <v>267.33333333333331</v>
      </c>
      <c r="D107">
        <f t="shared" si="8"/>
        <v>267.8</v>
      </c>
      <c r="E107">
        <f t="shared" si="10"/>
        <v>278.14285714285717</v>
      </c>
      <c r="F107">
        <f t="shared" si="7"/>
        <v>279</v>
      </c>
      <c r="G107">
        <f t="shared" si="9"/>
        <v>279</v>
      </c>
      <c r="H107">
        <f t="shared" si="11"/>
        <v>279</v>
      </c>
    </row>
    <row r="108" spans="1:8" x14ac:dyDescent="0.2">
      <c r="A108" t="s">
        <v>109</v>
      </c>
      <c r="B108">
        <v>232</v>
      </c>
      <c r="C108">
        <f t="shared" si="6"/>
        <v>234.33333333333334</v>
      </c>
      <c r="D108">
        <f t="shared" si="8"/>
        <v>249.2</v>
      </c>
      <c r="E108">
        <f t="shared" si="10"/>
        <v>266.71428571428572</v>
      </c>
      <c r="F108">
        <f t="shared" si="7"/>
        <v>232</v>
      </c>
      <c r="G108">
        <f t="shared" si="9"/>
        <v>252</v>
      </c>
      <c r="H108">
        <f t="shared" si="11"/>
        <v>276</v>
      </c>
    </row>
    <row r="109" spans="1:8" x14ac:dyDescent="0.2">
      <c r="A109" t="s">
        <v>110</v>
      </c>
      <c r="B109">
        <v>192</v>
      </c>
      <c r="C109">
        <f t="shared" si="6"/>
        <v>225.33333333333334</v>
      </c>
      <c r="D109">
        <f t="shared" si="8"/>
        <v>246.2</v>
      </c>
      <c r="E109">
        <f t="shared" si="10"/>
        <v>260.14285714285717</v>
      </c>
      <c r="F109">
        <f t="shared" si="7"/>
        <v>232</v>
      </c>
      <c r="G109">
        <f t="shared" si="9"/>
        <v>252</v>
      </c>
      <c r="H109">
        <f t="shared" si="11"/>
        <v>276</v>
      </c>
    </row>
    <row r="110" spans="1:8" x14ac:dyDescent="0.2">
      <c r="A110" t="s">
        <v>111</v>
      </c>
      <c r="B110">
        <v>252</v>
      </c>
      <c r="C110">
        <f t="shared" si="6"/>
        <v>240</v>
      </c>
      <c r="D110">
        <f t="shared" si="8"/>
        <v>250.2</v>
      </c>
      <c r="E110">
        <f t="shared" si="10"/>
        <v>258.85714285714283</v>
      </c>
      <c r="F110">
        <f t="shared" si="7"/>
        <v>252</v>
      </c>
      <c r="G110">
        <f t="shared" si="9"/>
        <v>252</v>
      </c>
      <c r="H110">
        <f t="shared" si="11"/>
        <v>276</v>
      </c>
    </row>
    <row r="111" spans="1:8" x14ac:dyDescent="0.2">
      <c r="A111" t="s">
        <v>112</v>
      </c>
      <c r="B111">
        <v>276</v>
      </c>
      <c r="C111">
        <f t="shared" si="6"/>
        <v>275.66666666666669</v>
      </c>
      <c r="D111">
        <f t="shared" si="8"/>
        <v>260.2</v>
      </c>
      <c r="E111">
        <f t="shared" si="10"/>
        <v>254.71428571428572</v>
      </c>
      <c r="F111">
        <f t="shared" si="7"/>
        <v>276</v>
      </c>
      <c r="G111">
        <f t="shared" si="9"/>
        <v>276</v>
      </c>
      <c r="H111">
        <f t="shared" si="11"/>
        <v>252</v>
      </c>
    </row>
    <row r="112" spans="1:8" x14ac:dyDescent="0.2">
      <c r="A112" t="s">
        <v>113</v>
      </c>
      <c r="B112">
        <v>299</v>
      </c>
      <c r="C112">
        <f t="shared" si="6"/>
        <v>285.66666666666669</v>
      </c>
      <c r="D112">
        <f t="shared" si="8"/>
        <v>271.8</v>
      </c>
      <c r="E112">
        <f t="shared" si="10"/>
        <v>237.71428571428572</v>
      </c>
      <c r="F112">
        <f t="shared" si="7"/>
        <v>282</v>
      </c>
      <c r="G112">
        <f t="shared" si="9"/>
        <v>276</v>
      </c>
      <c r="H112">
        <f t="shared" si="11"/>
        <v>252</v>
      </c>
    </row>
    <row r="113" spans="1:8" x14ac:dyDescent="0.2">
      <c r="A113" t="s">
        <v>114</v>
      </c>
      <c r="B113">
        <v>282</v>
      </c>
      <c r="C113">
        <f t="shared" si="6"/>
        <v>277</v>
      </c>
      <c r="D113">
        <f t="shared" si="8"/>
        <v>244</v>
      </c>
      <c r="E113">
        <f t="shared" si="10"/>
        <v>229.85714285714286</v>
      </c>
      <c r="F113">
        <f t="shared" si="7"/>
        <v>282</v>
      </c>
      <c r="G113">
        <f t="shared" si="9"/>
        <v>276</v>
      </c>
      <c r="H113">
        <f t="shared" si="11"/>
        <v>252</v>
      </c>
    </row>
    <row r="114" spans="1:8" x14ac:dyDescent="0.2">
      <c r="A114" t="s">
        <v>115</v>
      </c>
      <c r="B114">
        <v>250</v>
      </c>
      <c r="C114">
        <f t="shared" si="6"/>
        <v>215</v>
      </c>
      <c r="D114">
        <f t="shared" si="8"/>
        <v>216.2</v>
      </c>
      <c r="E114">
        <f t="shared" si="10"/>
        <v>230.57142857142858</v>
      </c>
      <c r="F114">
        <f t="shared" si="7"/>
        <v>250</v>
      </c>
      <c r="G114">
        <f t="shared" si="9"/>
        <v>250</v>
      </c>
      <c r="H114">
        <f t="shared" si="11"/>
        <v>257</v>
      </c>
    </row>
    <row r="115" spans="1:8" x14ac:dyDescent="0.2">
      <c r="A115" t="s">
        <v>116</v>
      </c>
      <c r="B115">
        <v>113</v>
      </c>
      <c r="C115">
        <f t="shared" si="6"/>
        <v>166.66666666666666</v>
      </c>
      <c r="D115">
        <f t="shared" si="8"/>
        <v>207.8</v>
      </c>
      <c r="E115">
        <f t="shared" si="10"/>
        <v>221.42857142857142</v>
      </c>
      <c r="F115">
        <f t="shared" si="7"/>
        <v>137</v>
      </c>
      <c r="G115">
        <f t="shared" si="9"/>
        <v>250</v>
      </c>
      <c r="H115">
        <f t="shared" si="11"/>
        <v>250</v>
      </c>
    </row>
    <row r="116" spans="1:8" x14ac:dyDescent="0.2">
      <c r="A116" t="s">
        <v>117</v>
      </c>
      <c r="B116">
        <v>137</v>
      </c>
      <c r="C116">
        <f t="shared" si="6"/>
        <v>169</v>
      </c>
      <c r="D116">
        <f t="shared" si="8"/>
        <v>193.8</v>
      </c>
      <c r="E116">
        <f t="shared" si="10"/>
        <v>196.57142857142858</v>
      </c>
      <c r="F116">
        <f t="shared" si="7"/>
        <v>137</v>
      </c>
      <c r="G116">
        <f t="shared" si="9"/>
        <v>212</v>
      </c>
      <c r="H116">
        <f t="shared" si="11"/>
        <v>212</v>
      </c>
    </row>
    <row r="117" spans="1:8" x14ac:dyDescent="0.2">
      <c r="A117" t="s">
        <v>118</v>
      </c>
      <c r="B117">
        <v>257</v>
      </c>
      <c r="C117">
        <f t="shared" si="6"/>
        <v>202</v>
      </c>
      <c r="D117">
        <f t="shared" si="8"/>
        <v>168.8</v>
      </c>
      <c r="E117">
        <f t="shared" si="10"/>
        <v>184.14285714285714</v>
      </c>
      <c r="F117">
        <f t="shared" si="7"/>
        <v>212</v>
      </c>
      <c r="G117">
        <f t="shared" si="9"/>
        <v>137</v>
      </c>
      <c r="H117">
        <f t="shared" si="11"/>
        <v>195</v>
      </c>
    </row>
    <row r="118" spans="1:8" x14ac:dyDescent="0.2">
      <c r="A118" t="s">
        <v>119</v>
      </c>
      <c r="B118">
        <v>212</v>
      </c>
      <c r="C118">
        <f t="shared" si="6"/>
        <v>198</v>
      </c>
      <c r="D118">
        <f t="shared" si="8"/>
        <v>185.2</v>
      </c>
      <c r="E118">
        <f t="shared" si="10"/>
        <v>167.85714285714286</v>
      </c>
      <c r="F118">
        <f t="shared" si="7"/>
        <v>212</v>
      </c>
      <c r="G118">
        <f t="shared" si="9"/>
        <v>195</v>
      </c>
      <c r="H118">
        <f t="shared" si="11"/>
        <v>137</v>
      </c>
    </row>
    <row r="119" spans="1:8" x14ac:dyDescent="0.2">
      <c r="A119" t="s">
        <v>120</v>
      </c>
      <c r="B119">
        <v>125</v>
      </c>
      <c r="C119">
        <f t="shared" si="6"/>
        <v>177.33333333333334</v>
      </c>
      <c r="D119">
        <f t="shared" si="8"/>
        <v>185</v>
      </c>
      <c r="E119">
        <f t="shared" si="10"/>
        <v>165.71428571428572</v>
      </c>
      <c r="F119">
        <f t="shared" si="7"/>
        <v>195</v>
      </c>
      <c r="G119">
        <f t="shared" si="9"/>
        <v>195</v>
      </c>
      <c r="H119">
        <f t="shared" si="11"/>
        <v>137</v>
      </c>
    </row>
    <row r="120" spans="1:8" x14ac:dyDescent="0.2">
      <c r="A120" t="s">
        <v>121</v>
      </c>
      <c r="B120">
        <v>195</v>
      </c>
      <c r="C120">
        <f t="shared" si="6"/>
        <v>152</v>
      </c>
      <c r="D120">
        <f t="shared" si="8"/>
        <v>153.19999999999999</v>
      </c>
      <c r="E120">
        <f t="shared" si="10"/>
        <v>156.14285714285714</v>
      </c>
      <c r="F120">
        <f t="shared" si="7"/>
        <v>136</v>
      </c>
      <c r="G120">
        <f t="shared" si="9"/>
        <v>136</v>
      </c>
      <c r="H120">
        <f t="shared" si="11"/>
        <v>136</v>
      </c>
    </row>
    <row r="121" spans="1:8" x14ac:dyDescent="0.2">
      <c r="A121" t="s">
        <v>122</v>
      </c>
      <c r="B121">
        <v>136</v>
      </c>
      <c r="C121">
        <f t="shared" si="6"/>
        <v>143</v>
      </c>
      <c r="D121">
        <f t="shared" si="8"/>
        <v>124.8</v>
      </c>
      <c r="E121">
        <f t="shared" si="10"/>
        <v>131.14285714285714</v>
      </c>
      <c r="F121">
        <f t="shared" si="7"/>
        <v>136</v>
      </c>
      <c r="G121">
        <f t="shared" si="9"/>
        <v>125</v>
      </c>
      <c r="H121">
        <f t="shared" si="11"/>
        <v>125</v>
      </c>
    </row>
    <row r="122" spans="1:8" x14ac:dyDescent="0.2">
      <c r="A122" t="s">
        <v>123</v>
      </c>
      <c r="B122">
        <v>98</v>
      </c>
      <c r="C122">
        <f t="shared" si="6"/>
        <v>101.33333333333333</v>
      </c>
      <c r="D122">
        <f t="shared" si="8"/>
        <v>116.2</v>
      </c>
      <c r="E122">
        <f t="shared" si="10"/>
        <v>120.85714285714286</v>
      </c>
      <c r="F122">
        <f t="shared" si="7"/>
        <v>98</v>
      </c>
      <c r="G122">
        <f t="shared" si="9"/>
        <v>98</v>
      </c>
      <c r="H122">
        <f t="shared" si="11"/>
        <v>125</v>
      </c>
    </row>
    <row r="123" spans="1:8" x14ac:dyDescent="0.2">
      <c r="A123" t="s">
        <v>124</v>
      </c>
      <c r="B123">
        <v>70</v>
      </c>
      <c r="C123">
        <f t="shared" si="6"/>
        <v>83.333333333333329</v>
      </c>
      <c r="D123">
        <f t="shared" si="8"/>
        <v>105.2</v>
      </c>
      <c r="E123">
        <f t="shared" si="10"/>
        <v>126.57142857142857</v>
      </c>
      <c r="F123">
        <f t="shared" si="7"/>
        <v>82</v>
      </c>
      <c r="G123">
        <f t="shared" si="9"/>
        <v>98</v>
      </c>
      <c r="H123">
        <f t="shared" si="11"/>
        <v>136</v>
      </c>
    </row>
    <row r="124" spans="1:8" x14ac:dyDescent="0.2">
      <c r="A124" t="s">
        <v>125</v>
      </c>
      <c r="B124">
        <v>82</v>
      </c>
      <c r="C124">
        <f t="shared" si="6"/>
        <v>97.333333333333329</v>
      </c>
      <c r="D124">
        <f t="shared" si="8"/>
        <v>111</v>
      </c>
      <c r="E124">
        <f t="shared" si="10"/>
        <v>120.71428571428571</v>
      </c>
      <c r="F124">
        <f t="shared" si="7"/>
        <v>82</v>
      </c>
      <c r="G124">
        <f t="shared" si="9"/>
        <v>98</v>
      </c>
      <c r="H124">
        <f t="shared" si="11"/>
        <v>136</v>
      </c>
    </row>
    <row r="125" spans="1:8" x14ac:dyDescent="0.2">
      <c r="A125" t="s">
        <v>126</v>
      </c>
      <c r="B125">
        <v>140</v>
      </c>
      <c r="C125">
        <f t="shared" si="6"/>
        <v>129</v>
      </c>
      <c r="D125">
        <f t="shared" si="8"/>
        <v>122.2</v>
      </c>
      <c r="E125">
        <f t="shared" si="10"/>
        <v>118.71428571428571</v>
      </c>
      <c r="F125">
        <f t="shared" si="7"/>
        <v>140</v>
      </c>
      <c r="G125">
        <f t="shared" si="9"/>
        <v>140</v>
      </c>
      <c r="H125">
        <f t="shared" si="11"/>
        <v>122</v>
      </c>
    </row>
    <row r="126" spans="1:8" x14ac:dyDescent="0.2">
      <c r="A126" t="s">
        <v>127</v>
      </c>
      <c r="B126">
        <v>165</v>
      </c>
      <c r="C126">
        <f t="shared" si="6"/>
        <v>153</v>
      </c>
      <c r="D126">
        <f t="shared" si="8"/>
        <v>132.6</v>
      </c>
      <c r="E126">
        <f t="shared" si="10"/>
        <v>117.42857142857143</v>
      </c>
      <c r="F126">
        <f t="shared" si="7"/>
        <v>154</v>
      </c>
      <c r="G126">
        <f t="shared" si="9"/>
        <v>140</v>
      </c>
      <c r="H126">
        <f t="shared" si="11"/>
        <v>122</v>
      </c>
    </row>
    <row r="127" spans="1:8" x14ac:dyDescent="0.2">
      <c r="A127" t="s">
        <v>128</v>
      </c>
      <c r="B127">
        <v>154</v>
      </c>
      <c r="C127">
        <f t="shared" si="6"/>
        <v>147</v>
      </c>
      <c r="D127">
        <f t="shared" si="8"/>
        <v>134</v>
      </c>
      <c r="E127">
        <f t="shared" si="10"/>
        <v>126.28571428571429</v>
      </c>
      <c r="F127">
        <f t="shared" si="7"/>
        <v>154</v>
      </c>
      <c r="G127">
        <f t="shared" si="9"/>
        <v>140</v>
      </c>
      <c r="H127">
        <f t="shared" si="11"/>
        <v>132</v>
      </c>
    </row>
    <row r="128" spans="1:8" x14ac:dyDescent="0.2">
      <c r="A128" t="s">
        <v>129</v>
      </c>
      <c r="B128">
        <v>122</v>
      </c>
      <c r="C128">
        <f t="shared" si="6"/>
        <v>121.66666666666667</v>
      </c>
      <c r="D128">
        <f t="shared" si="8"/>
        <v>132.4</v>
      </c>
      <c r="E128">
        <f t="shared" si="10"/>
        <v>134.85714285714286</v>
      </c>
      <c r="F128">
        <f t="shared" si="7"/>
        <v>122</v>
      </c>
      <c r="G128">
        <f t="shared" si="9"/>
        <v>132</v>
      </c>
      <c r="H128">
        <f t="shared" si="11"/>
        <v>140</v>
      </c>
    </row>
    <row r="129" spans="1:8" x14ac:dyDescent="0.2">
      <c r="A129" t="s">
        <v>130</v>
      </c>
      <c r="B129">
        <v>89</v>
      </c>
      <c r="C129">
        <f t="shared" si="6"/>
        <v>114.33333333333333</v>
      </c>
      <c r="D129">
        <f t="shared" si="8"/>
        <v>127.8</v>
      </c>
      <c r="E129">
        <f t="shared" si="10"/>
        <v>130.28571428571428</v>
      </c>
      <c r="F129">
        <f t="shared" si="7"/>
        <v>122</v>
      </c>
      <c r="G129">
        <f t="shared" si="9"/>
        <v>132</v>
      </c>
      <c r="H129">
        <f t="shared" si="11"/>
        <v>132</v>
      </c>
    </row>
    <row r="130" spans="1:8" x14ac:dyDescent="0.2">
      <c r="A130" t="s">
        <v>131</v>
      </c>
      <c r="B130">
        <v>132</v>
      </c>
      <c r="C130">
        <f t="shared" si="6"/>
        <v>121</v>
      </c>
      <c r="D130">
        <f t="shared" si="8"/>
        <v>118.6</v>
      </c>
      <c r="E130">
        <f t="shared" si="10"/>
        <v>120.85714285714286</v>
      </c>
      <c r="F130">
        <f t="shared" si="7"/>
        <v>132</v>
      </c>
      <c r="G130">
        <f t="shared" si="9"/>
        <v>122</v>
      </c>
      <c r="H130">
        <f t="shared" si="11"/>
        <v>122</v>
      </c>
    </row>
    <row r="131" spans="1:8" x14ac:dyDescent="0.2">
      <c r="A131" t="s">
        <v>132</v>
      </c>
      <c r="B131">
        <v>142</v>
      </c>
      <c r="C131">
        <f t="shared" si="6"/>
        <v>127.33333333333333</v>
      </c>
      <c r="D131">
        <f t="shared" si="8"/>
        <v>114</v>
      </c>
      <c r="E131">
        <f t="shared" si="10"/>
        <v>114.71428571428571</v>
      </c>
      <c r="F131">
        <f t="shared" si="7"/>
        <v>132</v>
      </c>
      <c r="G131">
        <f t="shared" si="9"/>
        <v>108</v>
      </c>
      <c r="H131">
        <f t="shared" si="11"/>
        <v>111</v>
      </c>
    </row>
    <row r="132" spans="1:8" x14ac:dyDescent="0.2">
      <c r="A132" t="s">
        <v>133</v>
      </c>
      <c r="B132">
        <v>108</v>
      </c>
      <c r="C132">
        <f t="shared" si="6"/>
        <v>116.33333333333333</v>
      </c>
      <c r="D132">
        <f t="shared" si="8"/>
        <v>118.4</v>
      </c>
      <c r="E132">
        <f t="shared" si="10"/>
        <v>107.42857142857143</v>
      </c>
      <c r="F132">
        <f t="shared" si="7"/>
        <v>108</v>
      </c>
      <c r="G132">
        <f t="shared" si="9"/>
        <v>111</v>
      </c>
      <c r="H132">
        <f t="shared" si="11"/>
        <v>108</v>
      </c>
    </row>
    <row r="133" spans="1:8" x14ac:dyDescent="0.2">
      <c r="A133" t="s">
        <v>134</v>
      </c>
      <c r="B133">
        <v>99</v>
      </c>
      <c r="C133">
        <f t="shared" ref="C133:C196" si="12">AVERAGE(B132:B134)</f>
        <v>106</v>
      </c>
      <c r="D133">
        <f t="shared" si="8"/>
        <v>106.2</v>
      </c>
      <c r="E133">
        <f t="shared" si="10"/>
        <v>102.57142857142857</v>
      </c>
      <c r="F133">
        <f t="shared" ref="F133:F196" si="13">MEDIAN(B132:B134)</f>
        <v>108</v>
      </c>
      <c r="G133">
        <f t="shared" si="9"/>
        <v>108</v>
      </c>
      <c r="H133">
        <f t="shared" si="11"/>
        <v>108</v>
      </c>
    </row>
    <row r="134" spans="1:8" x14ac:dyDescent="0.2">
      <c r="A134" t="s">
        <v>135</v>
      </c>
      <c r="B134">
        <v>111</v>
      </c>
      <c r="C134">
        <f t="shared" si="12"/>
        <v>93.666666666666671</v>
      </c>
      <c r="D134">
        <f t="shared" ref="D134:D197" si="14">AVERAGE(B132:B136)</f>
        <v>88.8</v>
      </c>
      <c r="E134">
        <f t="shared" si="10"/>
        <v>96.428571428571431</v>
      </c>
      <c r="F134">
        <f t="shared" si="13"/>
        <v>99</v>
      </c>
      <c r="G134">
        <f t="shared" ref="G134:G197" si="15">MEDIAN(B132:B136)</f>
        <v>99</v>
      </c>
      <c r="H134">
        <f t="shared" si="11"/>
        <v>99</v>
      </c>
    </row>
    <row r="135" spans="1:8" x14ac:dyDescent="0.2">
      <c r="A135" t="s">
        <v>136</v>
      </c>
      <c r="B135">
        <v>71</v>
      </c>
      <c r="C135">
        <f t="shared" si="12"/>
        <v>79</v>
      </c>
      <c r="D135">
        <f t="shared" si="14"/>
        <v>85</v>
      </c>
      <c r="E135">
        <f t="shared" ref="E135:E198" si="16">AVERAGE(B132:B138)</f>
        <v>91</v>
      </c>
      <c r="F135">
        <f t="shared" si="13"/>
        <v>71</v>
      </c>
      <c r="G135">
        <f t="shared" si="15"/>
        <v>89</v>
      </c>
      <c r="H135">
        <f t="shared" ref="H135:H198" si="17">MEDIAN(B132:B138)</f>
        <v>99</v>
      </c>
    </row>
    <row r="136" spans="1:8" x14ac:dyDescent="0.2">
      <c r="A136" t="s">
        <v>137</v>
      </c>
      <c r="B136">
        <v>55</v>
      </c>
      <c r="C136">
        <f t="shared" si="12"/>
        <v>71.666666666666671</v>
      </c>
      <c r="D136">
        <f t="shared" si="14"/>
        <v>86</v>
      </c>
      <c r="E136">
        <f t="shared" si="16"/>
        <v>93.857142857142861</v>
      </c>
      <c r="F136">
        <f t="shared" si="13"/>
        <v>71</v>
      </c>
      <c r="G136">
        <f t="shared" si="15"/>
        <v>89</v>
      </c>
      <c r="H136">
        <f t="shared" si="17"/>
        <v>99</v>
      </c>
    </row>
    <row r="137" spans="1:8" x14ac:dyDescent="0.2">
      <c r="A137" t="s">
        <v>138</v>
      </c>
      <c r="B137">
        <v>89</v>
      </c>
      <c r="C137">
        <f t="shared" si="12"/>
        <v>82.666666666666671</v>
      </c>
      <c r="D137">
        <f t="shared" si="14"/>
        <v>89.4</v>
      </c>
      <c r="E137">
        <f t="shared" si="16"/>
        <v>90.285714285714292</v>
      </c>
      <c r="F137">
        <f t="shared" si="13"/>
        <v>89</v>
      </c>
      <c r="G137">
        <f t="shared" si="15"/>
        <v>89</v>
      </c>
      <c r="H137">
        <f t="shared" si="17"/>
        <v>89</v>
      </c>
    </row>
    <row r="138" spans="1:8" x14ac:dyDescent="0.2">
      <c r="A138" t="s">
        <v>139</v>
      </c>
      <c r="B138">
        <v>104</v>
      </c>
      <c r="C138">
        <f t="shared" si="12"/>
        <v>107</v>
      </c>
      <c r="D138">
        <f t="shared" si="14"/>
        <v>90</v>
      </c>
      <c r="E138">
        <f t="shared" si="16"/>
        <v>74.428571428571431</v>
      </c>
      <c r="F138">
        <f t="shared" si="13"/>
        <v>104</v>
      </c>
      <c r="G138">
        <f t="shared" si="15"/>
        <v>89</v>
      </c>
      <c r="H138">
        <f t="shared" si="17"/>
        <v>74</v>
      </c>
    </row>
    <row r="139" spans="1:8" x14ac:dyDescent="0.2">
      <c r="A139" t="s">
        <v>140</v>
      </c>
      <c r="B139">
        <v>128</v>
      </c>
      <c r="C139">
        <f t="shared" si="12"/>
        <v>102</v>
      </c>
      <c r="D139">
        <f t="shared" si="14"/>
        <v>79</v>
      </c>
      <c r="E139">
        <f t="shared" si="16"/>
        <v>64.285714285714292</v>
      </c>
      <c r="F139">
        <f t="shared" si="13"/>
        <v>104</v>
      </c>
      <c r="G139">
        <f t="shared" si="15"/>
        <v>89</v>
      </c>
      <c r="H139">
        <f t="shared" si="17"/>
        <v>74</v>
      </c>
    </row>
    <row r="140" spans="1:8" x14ac:dyDescent="0.2">
      <c r="A140" t="s">
        <v>141</v>
      </c>
      <c r="B140">
        <v>74</v>
      </c>
      <c r="C140">
        <f t="shared" si="12"/>
        <v>67.333333333333329</v>
      </c>
      <c r="D140">
        <f t="shared" si="14"/>
        <v>61.2</v>
      </c>
      <c r="E140">
        <f t="shared" si="16"/>
        <v>93.571428571428569</v>
      </c>
      <c r="F140">
        <f t="shared" si="13"/>
        <v>74</v>
      </c>
      <c r="G140">
        <f t="shared" si="15"/>
        <v>74</v>
      </c>
      <c r="H140">
        <f t="shared" si="17"/>
        <v>89</v>
      </c>
    </row>
    <row r="141" spans="1:8" x14ac:dyDescent="0.2">
      <c r="A141" t="s">
        <v>142</v>
      </c>
      <c r="B141">
        <v>0</v>
      </c>
      <c r="C141">
        <f t="shared" si="12"/>
        <v>24.666666666666668</v>
      </c>
      <c r="D141">
        <f t="shared" si="14"/>
        <v>92.4</v>
      </c>
      <c r="E141">
        <f t="shared" si="16"/>
        <v>93.428571428571431</v>
      </c>
      <c r="F141">
        <f t="shared" si="13"/>
        <v>0</v>
      </c>
      <c r="G141">
        <f t="shared" si="15"/>
        <v>74</v>
      </c>
      <c r="H141">
        <f t="shared" si="17"/>
        <v>88</v>
      </c>
    </row>
    <row r="142" spans="1:8" x14ac:dyDescent="0.2">
      <c r="A142" t="s">
        <v>143</v>
      </c>
      <c r="B142">
        <v>0</v>
      </c>
      <c r="C142">
        <f t="shared" si="12"/>
        <v>86.666666666666671</v>
      </c>
      <c r="D142">
        <f t="shared" si="14"/>
        <v>84.4</v>
      </c>
      <c r="E142">
        <f t="shared" si="16"/>
        <v>94.142857142857139</v>
      </c>
      <c r="F142">
        <f t="shared" si="13"/>
        <v>0</v>
      </c>
      <c r="G142">
        <f t="shared" si="15"/>
        <v>74</v>
      </c>
      <c r="H142">
        <f t="shared" si="17"/>
        <v>88</v>
      </c>
    </row>
    <row r="143" spans="1:8" x14ac:dyDescent="0.2">
      <c r="A143" t="s">
        <v>144</v>
      </c>
      <c r="B143">
        <v>260</v>
      </c>
      <c r="C143">
        <f t="shared" si="12"/>
        <v>116</v>
      </c>
      <c r="D143">
        <f t="shared" si="14"/>
        <v>91.4</v>
      </c>
      <c r="E143">
        <f t="shared" si="16"/>
        <v>90</v>
      </c>
      <c r="F143">
        <f t="shared" si="13"/>
        <v>88</v>
      </c>
      <c r="G143">
        <f t="shared" si="15"/>
        <v>88</v>
      </c>
      <c r="H143">
        <f t="shared" si="17"/>
        <v>88</v>
      </c>
    </row>
    <row r="144" spans="1:8" x14ac:dyDescent="0.2">
      <c r="A144" t="s">
        <v>145</v>
      </c>
      <c r="B144">
        <v>88</v>
      </c>
      <c r="C144">
        <f t="shared" si="12"/>
        <v>152.33333333333334</v>
      </c>
      <c r="D144">
        <f t="shared" si="14"/>
        <v>111.2</v>
      </c>
      <c r="E144">
        <f t="shared" si="16"/>
        <v>94.142857142857139</v>
      </c>
      <c r="F144">
        <f t="shared" si="13"/>
        <v>109</v>
      </c>
      <c r="G144">
        <f t="shared" si="15"/>
        <v>99</v>
      </c>
      <c r="H144">
        <f t="shared" si="17"/>
        <v>99</v>
      </c>
    </row>
    <row r="145" spans="1:8" x14ac:dyDescent="0.2">
      <c r="A145" t="s">
        <v>146</v>
      </c>
      <c r="B145">
        <v>109</v>
      </c>
      <c r="C145">
        <f t="shared" si="12"/>
        <v>98.666666666666671</v>
      </c>
      <c r="D145">
        <f t="shared" si="14"/>
        <v>131.80000000000001</v>
      </c>
      <c r="E145">
        <f t="shared" si="16"/>
        <v>106.42857142857143</v>
      </c>
      <c r="F145">
        <f t="shared" si="13"/>
        <v>99</v>
      </c>
      <c r="G145">
        <f t="shared" si="15"/>
        <v>103</v>
      </c>
      <c r="H145">
        <f t="shared" si="17"/>
        <v>99</v>
      </c>
    </row>
    <row r="146" spans="1:8" x14ac:dyDescent="0.2">
      <c r="A146" t="s">
        <v>147</v>
      </c>
      <c r="B146">
        <v>99</v>
      </c>
      <c r="C146">
        <f t="shared" si="12"/>
        <v>103.66666666666667</v>
      </c>
      <c r="D146">
        <f t="shared" si="14"/>
        <v>97</v>
      </c>
      <c r="E146">
        <f t="shared" si="16"/>
        <v>115.85714285714286</v>
      </c>
      <c r="F146">
        <f t="shared" si="13"/>
        <v>103</v>
      </c>
      <c r="G146">
        <f t="shared" si="15"/>
        <v>99</v>
      </c>
      <c r="H146">
        <f t="shared" si="17"/>
        <v>99</v>
      </c>
    </row>
    <row r="147" spans="1:8" x14ac:dyDescent="0.2">
      <c r="A147" t="s">
        <v>148</v>
      </c>
      <c r="B147">
        <v>103</v>
      </c>
      <c r="C147">
        <f t="shared" si="12"/>
        <v>96</v>
      </c>
      <c r="D147">
        <f t="shared" si="14"/>
        <v>92.6</v>
      </c>
      <c r="E147">
        <f t="shared" si="16"/>
        <v>88.142857142857139</v>
      </c>
      <c r="F147">
        <f t="shared" si="13"/>
        <v>99</v>
      </c>
      <c r="G147">
        <f t="shared" si="15"/>
        <v>99</v>
      </c>
      <c r="H147">
        <f t="shared" si="17"/>
        <v>88</v>
      </c>
    </row>
    <row r="148" spans="1:8" x14ac:dyDescent="0.2">
      <c r="A148" t="s">
        <v>149</v>
      </c>
      <c r="B148">
        <v>86</v>
      </c>
      <c r="C148">
        <f t="shared" si="12"/>
        <v>85</v>
      </c>
      <c r="D148">
        <f t="shared" si="14"/>
        <v>84</v>
      </c>
      <c r="E148">
        <f t="shared" si="16"/>
        <v>87.285714285714292</v>
      </c>
      <c r="F148">
        <f t="shared" si="13"/>
        <v>86</v>
      </c>
      <c r="G148">
        <f t="shared" si="15"/>
        <v>86</v>
      </c>
      <c r="H148">
        <f t="shared" si="17"/>
        <v>86</v>
      </c>
    </row>
    <row r="149" spans="1:8" x14ac:dyDescent="0.2">
      <c r="A149" t="s">
        <v>150</v>
      </c>
      <c r="B149">
        <v>66</v>
      </c>
      <c r="C149">
        <f t="shared" si="12"/>
        <v>72.666666666666671</v>
      </c>
      <c r="D149">
        <f t="shared" si="14"/>
        <v>80.599999999999994</v>
      </c>
      <c r="E149">
        <f t="shared" si="16"/>
        <v>84.428571428571431</v>
      </c>
      <c r="F149">
        <f t="shared" si="13"/>
        <v>66</v>
      </c>
      <c r="G149">
        <f t="shared" si="15"/>
        <v>82</v>
      </c>
      <c r="H149">
        <f t="shared" si="17"/>
        <v>86</v>
      </c>
    </row>
    <row r="150" spans="1:8" x14ac:dyDescent="0.2">
      <c r="A150" t="s">
        <v>151</v>
      </c>
      <c r="B150">
        <v>66</v>
      </c>
      <c r="C150">
        <f t="shared" si="12"/>
        <v>71.333333333333329</v>
      </c>
      <c r="D150">
        <f t="shared" si="14"/>
        <v>77.8</v>
      </c>
      <c r="E150">
        <f t="shared" si="16"/>
        <v>88.714285714285708</v>
      </c>
      <c r="F150">
        <f t="shared" si="13"/>
        <v>66</v>
      </c>
      <c r="G150">
        <f t="shared" si="15"/>
        <v>82</v>
      </c>
      <c r="H150">
        <f t="shared" si="17"/>
        <v>86</v>
      </c>
    </row>
    <row r="151" spans="1:8" x14ac:dyDescent="0.2">
      <c r="A151" t="s">
        <v>152</v>
      </c>
      <c r="B151">
        <v>82</v>
      </c>
      <c r="C151">
        <f t="shared" si="12"/>
        <v>79</v>
      </c>
      <c r="D151">
        <f t="shared" si="14"/>
        <v>86.4</v>
      </c>
      <c r="E151">
        <f t="shared" si="16"/>
        <v>89.857142857142861</v>
      </c>
      <c r="F151">
        <f t="shared" si="13"/>
        <v>82</v>
      </c>
      <c r="G151">
        <f t="shared" si="15"/>
        <v>82</v>
      </c>
      <c r="H151">
        <f t="shared" si="17"/>
        <v>86</v>
      </c>
    </row>
    <row r="152" spans="1:8" x14ac:dyDescent="0.2">
      <c r="A152" t="s">
        <v>153</v>
      </c>
      <c r="B152">
        <v>89</v>
      </c>
      <c r="C152">
        <f t="shared" si="12"/>
        <v>100</v>
      </c>
      <c r="D152">
        <f t="shared" si="14"/>
        <v>95.4</v>
      </c>
      <c r="E152">
        <f t="shared" si="16"/>
        <v>103</v>
      </c>
      <c r="F152">
        <f t="shared" si="13"/>
        <v>89</v>
      </c>
      <c r="G152">
        <f t="shared" si="15"/>
        <v>89</v>
      </c>
      <c r="H152">
        <f t="shared" si="17"/>
        <v>89</v>
      </c>
    </row>
    <row r="153" spans="1:8" x14ac:dyDescent="0.2">
      <c r="A153" t="s">
        <v>154</v>
      </c>
      <c r="B153">
        <v>129</v>
      </c>
      <c r="C153">
        <f t="shared" si="12"/>
        <v>109.66666666666667</v>
      </c>
      <c r="D153">
        <f t="shared" si="14"/>
        <v>117.8</v>
      </c>
      <c r="E153">
        <f t="shared" si="16"/>
        <v>99.571428571428569</v>
      </c>
      <c r="F153">
        <f t="shared" si="13"/>
        <v>111</v>
      </c>
      <c r="G153">
        <f t="shared" si="15"/>
        <v>111</v>
      </c>
      <c r="H153">
        <f t="shared" si="17"/>
        <v>89</v>
      </c>
    </row>
    <row r="154" spans="1:8" x14ac:dyDescent="0.2">
      <c r="A154" t="s">
        <v>155</v>
      </c>
      <c r="B154">
        <v>111</v>
      </c>
      <c r="C154">
        <f t="shared" si="12"/>
        <v>139.33333333333334</v>
      </c>
      <c r="D154">
        <f t="shared" si="14"/>
        <v>109.8</v>
      </c>
      <c r="E154">
        <f t="shared" si="16"/>
        <v>90.142857142857139</v>
      </c>
      <c r="F154">
        <f t="shared" si="13"/>
        <v>129</v>
      </c>
      <c r="G154">
        <f t="shared" si="15"/>
        <v>111</v>
      </c>
      <c r="H154">
        <f t="shared" si="17"/>
        <v>89</v>
      </c>
    </row>
    <row r="155" spans="1:8" x14ac:dyDescent="0.2">
      <c r="A155" t="s">
        <v>156</v>
      </c>
      <c r="B155">
        <v>178</v>
      </c>
      <c r="C155">
        <f t="shared" si="12"/>
        <v>110.33333333333333</v>
      </c>
      <c r="D155">
        <f t="shared" si="14"/>
        <v>92</v>
      </c>
      <c r="E155">
        <f t="shared" si="16"/>
        <v>87.714285714285708</v>
      </c>
      <c r="F155">
        <f t="shared" si="13"/>
        <v>111</v>
      </c>
      <c r="G155">
        <f t="shared" si="15"/>
        <v>111</v>
      </c>
      <c r="H155">
        <f t="shared" si="17"/>
        <v>89</v>
      </c>
    </row>
    <row r="156" spans="1:8" x14ac:dyDescent="0.2">
      <c r="A156" t="s">
        <v>157</v>
      </c>
      <c r="B156">
        <v>42</v>
      </c>
      <c r="C156">
        <f t="shared" si="12"/>
        <v>73.333333333333329</v>
      </c>
      <c r="D156">
        <f t="shared" si="14"/>
        <v>79.2</v>
      </c>
      <c r="E156">
        <f t="shared" si="16"/>
        <v>87.428571428571431</v>
      </c>
      <c r="F156">
        <f t="shared" si="13"/>
        <v>42</v>
      </c>
      <c r="G156">
        <f t="shared" si="15"/>
        <v>65</v>
      </c>
      <c r="H156">
        <f t="shared" si="17"/>
        <v>87</v>
      </c>
    </row>
    <row r="157" spans="1:8" x14ac:dyDescent="0.2">
      <c r="A157" t="s">
        <v>158</v>
      </c>
      <c r="B157">
        <v>0</v>
      </c>
      <c r="C157">
        <f t="shared" si="12"/>
        <v>35.666666666666664</v>
      </c>
      <c r="D157">
        <f t="shared" si="14"/>
        <v>74.400000000000006</v>
      </c>
      <c r="E157">
        <f t="shared" si="16"/>
        <v>90</v>
      </c>
      <c r="F157">
        <f t="shared" si="13"/>
        <v>42</v>
      </c>
      <c r="G157">
        <f t="shared" si="15"/>
        <v>65</v>
      </c>
      <c r="H157">
        <f t="shared" si="17"/>
        <v>87</v>
      </c>
    </row>
    <row r="158" spans="1:8" x14ac:dyDescent="0.2">
      <c r="A158" t="s">
        <v>159</v>
      </c>
      <c r="B158">
        <v>65</v>
      </c>
      <c r="C158">
        <f t="shared" si="12"/>
        <v>50.666666666666664</v>
      </c>
      <c r="D158">
        <f t="shared" si="14"/>
        <v>68.2</v>
      </c>
      <c r="E158">
        <f t="shared" si="16"/>
        <v>90.142857142857139</v>
      </c>
      <c r="F158">
        <f t="shared" si="13"/>
        <v>65</v>
      </c>
      <c r="G158">
        <f t="shared" si="15"/>
        <v>65</v>
      </c>
      <c r="H158">
        <f t="shared" si="17"/>
        <v>87</v>
      </c>
    </row>
    <row r="159" spans="1:8" x14ac:dyDescent="0.2">
      <c r="A159" t="s">
        <v>160</v>
      </c>
      <c r="B159">
        <v>87</v>
      </c>
      <c r="C159">
        <f t="shared" si="12"/>
        <v>99.666666666666671</v>
      </c>
      <c r="D159">
        <f t="shared" si="14"/>
        <v>82.2</v>
      </c>
      <c r="E159">
        <f t="shared" si="16"/>
        <v>98.714285714285708</v>
      </c>
      <c r="F159">
        <f t="shared" si="13"/>
        <v>87</v>
      </c>
      <c r="G159">
        <f t="shared" si="15"/>
        <v>87</v>
      </c>
      <c r="H159">
        <f t="shared" si="17"/>
        <v>87</v>
      </c>
    </row>
    <row r="160" spans="1:8" x14ac:dyDescent="0.2">
      <c r="A160" t="s">
        <v>161</v>
      </c>
      <c r="B160">
        <v>147</v>
      </c>
      <c r="C160">
        <f t="shared" si="12"/>
        <v>115.33333333333333</v>
      </c>
      <c r="D160">
        <f t="shared" si="14"/>
        <v>129.80000000000001</v>
      </c>
      <c r="E160">
        <f t="shared" si="16"/>
        <v>92.714285714285708</v>
      </c>
      <c r="F160">
        <f t="shared" si="13"/>
        <v>112</v>
      </c>
      <c r="G160">
        <f t="shared" si="15"/>
        <v>112</v>
      </c>
      <c r="H160">
        <f t="shared" si="17"/>
        <v>87</v>
      </c>
    </row>
    <row r="161" spans="1:8" x14ac:dyDescent="0.2">
      <c r="A161" t="s">
        <v>162</v>
      </c>
      <c r="B161">
        <v>112</v>
      </c>
      <c r="C161">
        <f t="shared" si="12"/>
        <v>165.66666666666666</v>
      </c>
      <c r="D161">
        <f t="shared" si="14"/>
        <v>116.8</v>
      </c>
      <c r="E161">
        <f t="shared" si="16"/>
        <v>103.28571428571429</v>
      </c>
      <c r="F161">
        <f t="shared" si="13"/>
        <v>147</v>
      </c>
      <c r="G161">
        <f t="shared" si="15"/>
        <v>112</v>
      </c>
      <c r="H161">
        <f t="shared" si="17"/>
        <v>87</v>
      </c>
    </row>
    <row r="162" spans="1:8" x14ac:dyDescent="0.2">
      <c r="A162" t="s">
        <v>163</v>
      </c>
      <c r="B162">
        <v>238</v>
      </c>
      <c r="C162">
        <f t="shared" si="12"/>
        <v>116.66666666666667</v>
      </c>
      <c r="D162">
        <f t="shared" si="14"/>
        <v>114.2</v>
      </c>
      <c r="E162">
        <f t="shared" si="16"/>
        <v>107</v>
      </c>
      <c r="F162">
        <f t="shared" si="13"/>
        <v>112</v>
      </c>
      <c r="G162">
        <f t="shared" si="15"/>
        <v>112</v>
      </c>
      <c r="H162">
        <f t="shared" si="17"/>
        <v>91</v>
      </c>
    </row>
    <row r="163" spans="1:8" x14ac:dyDescent="0.2">
      <c r="A163" t="s">
        <v>164</v>
      </c>
      <c r="B163">
        <v>0</v>
      </c>
      <c r="C163">
        <f t="shared" si="12"/>
        <v>104</v>
      </c>
      <c r="D163">
        <f t="shared" si="14"/>
        <v>103</v>
      </c>
      <c r="E163">
        <f t="shared" si="16"/>
        <v>146.85714285714286</v>
      </c>
      <c r="F163">
        <f t="shared" si="13"/>
        <v>74</v>
      </c>
      <c r="G163">
        <f t="shared" si="15"/>
        <v>91</v>
      </c>
      <c r="H163">
        <f t="shared" si="17"/>
        <v>112</v>
      </c>
    </row>
    <row r="164" spans="1:8" x14ac:dyDescent="0.2">
      <c r="A164" t="s">
        <v>165</v>
      </c>
      <c r="B164">
        <v>74</v>
      </c>
      <c r="C164">
        <f t="shared" si="12"/>
        <v>55</v>
      </c>
      <c r="D164">
        <f t="shared" si="14"/>
        <v>153.80000000000001</v>
      </c>
      <c r="E164">
        <f t="shared" si="16"/>
        <v>163.14285714285714</v>
      </c>
      <c r="F164">
        <f t="shared" si="13"/>
        <v>74</v>
      </c>
      <c r="G164">
        <f t="shared" si="15"/>
        <v>91</v>
      </c>
      <c r="H164">
        <f t="shared" si="17"/>
        <v>112</v>
      </c>
    </row>
    <row r="165" spans="1:8" x14ac:dyDescent="0.2">
      <c r="A165" t="s">
        <v>166</v>
      </c>
      <c r="B165">
        <v>91</v>
      </c>
      <c r="C165">
        <f t="shared" si="12"/>
        <v>177</v>
      </c>
      <c r="D165">
        <f t="shared" si="14"/>
        <v>158.4</v>
      </c>
      <c r="E165">
        <f t="shared" si="16"/>
        <v>176.71428571428572</v>
      </c>
      <c r="F165">
        <f t="shared" si="13"/>
        <v>91</v>
      </c>
      <c r="G165">
        <f t="shared" si="15"/>
        <v>91</v>
      </c>
      <c r="H165">
        <f t="shared" si="17"/>
        <v>207</v>
      </c>
    </row>
    <row r="166" spans="1:8" x14ac:dyDescent="0.2">
      <c r="A166" t="s">
        <v>167</v>
      </c>
      <c r="B166">
        <v>366</v>
      </c>
      <c r="C166">
        <f t="shared" si="12"/>
        <v>239.33333333333334</v>
      </c>
      <c r="D166">
        <f t="shared" si="14"/>
        <v>199.8</v>
      </c>
      <c r="E166">
        <f t="shared" si="16"/>
        <v>142.71428571428572</v>
      </c>
      <c r="F166">
        <f t="shared" si="13"/>
        <v>261</v>
      </c>
      <c r="G166">
        <f t="shared" si="15"/>
        <v>207</v>
      </c>
      <c r="H166">
        <f t="shared" si="17"/>
        <v>91</v>
      </c>
    </row>
    <row r="167" spans="1:8" x14ac:dyDescent="0.2">
      <c r="A167" t="s">
        <v>168</v>
      </c>
      <c r="B167">
        <v>261</v>
      </c>
      <c r="C167">
        <f t="shared" si="12"/>
        <v>278</v>
      </c>
      <c r="D167">
        <f t="shared" si="14"/>
        <v>185</v>
      </c>
      <c r="E167">
        <f t="shared" si="16"/>
        <v>198.14285714285714</v>
      </c>
      <c r="F167">
        <f t="shared" si="13"/>
        <v>261</v>
      </c>
      <c r="G167">
        <f t="shared" si="15"/>
        <v>207</v>
      </c>
      <c r="H167">
        <f t="shared" si="17"/>
        <v>207</v>
      </c>
    </row>
    <row r="168" spans="1:8" x14ac:dyDescent="0.2">
      <c r="A168" t="s">
        <v>169</v>
      </c>
      <c r="B168">
        <v>207</v>
      </c>
      <c r="C168">
        <f t="shared" si="12"/>
        <v>156</v>
      </c>
      <c r="D168">
        <f t="shared" si="14"/>
        <v>244.4</v>
      </c>
      <c r="E168">
        <f t="shared" si="16"/>
        <v>211</v>
      </c>
      <c r="F168">
        <f t="shared" si="13"/>
        <v>207</v>
      </c>
      <c r="G168">
        <f t="shared" si="15"/>
        <v>261</v>
      </c>
      <c r="H168">
        <f t="shared" si="17"/>
        <v>207</v>
      </c>
    </row>
    <row r="169" spans="1:8" x14ac:dyDescent="0.2">
      <c r="A169" t="s">
        <v>170</v>
      </c>
      <c r="B169">
        <v>0</v>
      </c>
      <c r="C169">
        <f t="shared" si="12"/>
        <v>198.33333333333334</v>
      </c>
      <c r="D169">
        <f t="shared" si="14"/>
        <v>204</v>
      </c>
      <c r="E169">
        <f t="shared" si="16"/>
        <v>250.71428571428572</v>
      </c>
      <c r="F169">
        <f t="shared" si="13"/>
        <v>207</v>
      </c>
      <c r="G169">
        <f t="shared" si="15"/>
        <v>207</v>
      </c>
      <c r="H169">
        <f t="shared" si="17"/>
        <v>261</v>
      </c>
    </row>
    <row r="170" spans="1:8" x14ac:dyDescent="0.2">
      <c r="A170" t="s">
        <v>171</v>
      </c>
      <c r="B170">
        <v>388</v>
      </c>
      <c r="C170">
        <f t="shared" si="12"/>
        <v>184</v>
      </c>
      <c r="D170">
        <f t="shared" si="14"/>
        <v>225.6</v>
      </c>
      <c r="E170">
        <f t="shared" si="16"/>
        <v>229.85714285714286</v>
      </c>
      <c r="F170">
        <f t="shared" si="13"/>
        <v>164</v>
      </c>
      <c r="G170">
        <f t="shared" si="15"/>
        <v>207</v>
      </c>
      <c r="H170">
        <f t="shared" si="17"/>
        <v>220</v>
      </c>
    </row>
    <row r="171" spans="1:8" x14ac:dyDescent="0.2">
      <c r="A171" t="s">
        <v>172</v>
      </c>
      <c r="B171">
        <v>164</v>
      </c>
      <c r="C171">
        <f t="shared" si="12"/>
        <v>307</v>
      </c>
      <c r="D171">
        <f t="shared" si="14"/>
        <v>228.2</v>
      </c>
      <c r="E171">
        <f t="shared" si="16"/>
        <v>242.85714285714286</v>
      </c>
      <c r="F171">
        <f t="shared" si="13"/>
        <v>369</v>
      </c>
      <c r="G171">
        <f t="shared" si="15"/>
        <v>220</v>
      </c>
      <c r="H171">
        <f t="shared" si="17"/>
        <v>220</v>
      </c>
    </row>
    <row r="172" spans="1:8" x14ac:dyDescent="0.2">
      <c r="A172" t="s">
        <v>173</v>
      </c>
      <c r="B172">
        <v>369</v>
      </c>
      <c r="C172">
        <f t="shared" si="12"/>
        <v>251</v>
      </c>
      <c r="D172">
        <f t="shared" si="14"/>
        <v>298.60000000000002</v>
      </c>
      <c r="E172">
        <f t="shared" si="16"/>
        <v>288.71428571428572</v>
      </c>
      <c r="F172">
        <f t="shared" si="13"/>
        <v>220</v>
      </c>
      <c r="G172">
        <f t="shared" si="15"/>
        <v>352</v>
      </c>
      <c r="H172">
        <f t="shared" si="17"/>
        <v>352</v>
      </c>
    </row>
    <row r="173" spans="1:8" x14ac:dyDescent="0.2">
      <c r="A173" t="s">
        <v>174</v>
      </c>
      <c r="B173">
        <v>220</v>
      </c>
      <c r="C173">
        <f t="shared" si="12"/>
        <v>313.66666666666669</v>
      </c>
      <c r="D173">
        <f t="shared" si="14"/>
        <v>326.60000000000002</v>
      </c>
      <c r="E173">
        <f t="shared" si="16"/>
        <v>331.42857142857144</v>
      </c>
      <c r="F173">
        <f t="shared" si="13"/>
        <v>352</v>
      </c>
      <c r="G173">
        <f t="shared" si="15"/>
        <v>352</v>
      </c>
      <c r="H173">
        <f t="shared" si="17"/>
        <v>352</v>
      </c>
    </row>
    <row r="174" spans="1:8" x14ac:dyDescent="0.2">
      <c r="A174" t="s">
        <v>175</v>
      </c>
      <c r="B174">
        <v>352</v>
      </c>
      <c r="C174">
        <f t="shared" si="12"/>
        <v>366.66666666666669</v>
      </c>
      <c r="D174">
        <f t="shared" si="14"/>
        <v>353.6</v>
      </c>
      <c r="E174">
        <f t="shared" si="16"/>
        <v>333.42857142857144</v>
      </c>
      <c r="F174">
        <f t="shared" si="13"/>
        <v>352</v>
      </c>
      <c r="G174">
        <f t="shared" si="15"/>
        <v>352</v>
      </c>
      <c r="H174">
        <f t="shared" si="17"/>
        <v>352</v>
      </c>
    </row>
    <row r="175" spans="1:8" x14ac:dyDescent="0.2">
      <c r="A175" t="s">
        <v>176</v>
      </c>
      <c r="B175">
        <v>528</v>
      </c>
      <c r="C175">
        <f t="shared" si="12"/>
        <v>393</v>
      </c>
      <c r="D175">
        <f t="shared" si="14"/>
        <v>360.2</v>
      </c>
      <c r="E175">
        <f t="shared" si="16"/>
        <v>343.42857142857144</v>
      </c>
      <c r="F175">
        <f t="shared" si="13"/>
        <v>352</v>
      </c>
      <c r="G175">
        <f t="shared" si="15"/>
        <v>352</v>
      </c>
      <c r="H175">
        <f t="shared" si="17"/>
        <v>352</v>
      </c>
    </row>
    <row r="176" spans="1:8" x14ac:dyDescent="0.2">
      <c r="A176" t="s">
        <v>177</v>
      </c>
      <c r="B176">
        <v>299</v>
      </c>
      <c r="C176">
        <f t="shared" si="12"/>
        <v>409.66666666666669</v>
      </c>
      <c r="D176">
        <f t="shared" si="14"/>
        <v>363</v>
      </c>
      <c r="E176">
        <f t="shared" si="16"/>
        <v>386.85714285714283</v>
      </c>
      <c r="F176">
        <f t="shared" si="13"/>
        <v>402</v>
      </c>
      <c r="G176">
        <f t="shared" si="15"/>
        <v>352</v>
      </c>
      <c r="H176">
        <f t="shared" si="17"/>
        <v>352</v>
      </c>
    </row>
    <row r="177" spans="1:8" x14ac:dyDescent="0.2">
      <c r="A177" t="s">
        <v>178</v>
      </c>
      <c r="B177">
        <v>402</v>
      </c>
      <c r="C177">
        <f t="shared" si="12"/>
        <v>311.66666666666669</v>
      </c>
      <c r="D177">
        <f t="shared" si="14"/>
        <v>427.2</v>
      </c>
      <c r="E177">
        <f t="shared" si="16"/>
        <v>451.28571428571428</v>
      </c>
      <c r="F177">
        <f t="shared" si="13"/>
        <v>299</v>
      </c>
      <c r="G177">
        <f t="shared" si="15"/>
        <v>402</v>
      </c>
      <c r="H177">
        <f t="shared" si="17"/>
        <v>402</v>
      </c>
    </row>
    <row r="178" spans="1:8" x14ac:dyDescent="0.2">
      <c r="A178" t="s">
        <v>179</v>
      </c>
      <c r="B178">
        <v>234</v>
      </c>
      <c r="C178">
        <f t="shared" si="12"/>
        <v>436.33333333333331</v>
      </c>
      <c r="D178">
        <f t="shared" si="14"/>
        <v>455.8</v>
      </c>
      <c r="E178">
        <f t="shared" si="16"/>
        <v>507.42857142857144</v>
      </c>
      <c r="F178">
        <f t="shared" si="13"/>
        <v>402</v>
      </c>
      <c r="G178">
        <f t="shared" si="15"/>
        <v>402</v>
      </c>
      <c r="H178">
        <f t="shared" si="17"/>
        <v>528</v>
      </c>
    </row>
    <row r="179" spans="1:8" x14ac:dyDescent="0.2">
      <c r="A179" t="s">
        <v>180</v>
      </c>
      <c r="B179">
        <v>673</v>
      </c>
      <c r="C179">
        <f t="shared" si="12"/>
        <v>526</v>
      </c>
      <c r="D179">
        <f t="shared" si="14"/>
        <v>545</v>
      </c>
      <c r="E179">
        <f t="shared" si="16"/>
        <v>525</v>
      </c>
      <c r="F179">
        <f t="shared" si="13"/>
        <v>671</v>
      </c>
      <c r="G179">
        <f t="shared" si="15"/>
        <v>671</v>
      </c>
      <c r="H179">
        <f t="shared" si="17"/>
        <v>651</v>
      </c>
    </row>
    <row r="180" spans="1:8" x14ac:dyDescent="0.2">
      <c r="A180" t="s">
        <v>181</v>
      </c>
      <c r="B180">
        <v>671</v>
      </c>
      <c r="C180">
        <f t="shared" si="12"/>
        <v>696.33333333333337</v>
      </c>
      <c r="D180">
        <f t="shared" si="14"/>
        <v>594.79999999999995</v>
      </c>
      <c r="E180">
        <f t="shared" si="16"/>
        <v>546.14285714285711</v>
      </c>
      <c r="F180">
        <f t="shared" si="13"/>
        <v>673</v>
      </c>
      <c r="G180">
        <f t="shared" si="15"/>
        <v>671</v>
      </c>
      <c r="H180">
        <f t="shared" si="17"/>
        <v>651</v>
      </c>
    </row>
    <row r="181" spans="1:8" x14ac:dyDescent="0.2">
      <c r="A181" t="s">
        <v>182</v>
      </c>
      <c r="B181">
        <v>745</v>
      </c>
      <c r="C181">
        <f t="shared" si="12"/>
        <v>689</v>
      </c>
      <c r="D181">
        <f t="shared" si="14"/>
        <v>637.4</v>
      </c>
      <c r="E181">
        <f t="shared" si="16"/>
        <v>555.14285714285711</v>
      </c>
      <c r="F181">
        <f t="shared" si="13"/>
        <v>671</v>
      </c>
      <c r="G181">
        <f t="shared" si="15"/>
        <v>671</v>
      </c>
      <c r="H181">
        <f t="shared" si="17"/>
        <v>651</v>
      </c>
    </row>
    <row r="182" spans="1:8" x14ac:dyDescent="0.2">
      <c r="A182" t="s">
        <v>183</v>
      </c>
      <c r="B182">
        <v>651</v>
      </c>
      <c r="C182">
        <f t="shared" si="12"/>
        <v>614.33333333333337</v>
      </c>
      <c r="D182">
        <f t="shared" si="14"/>
        <v>595.79999999999995</v>
      </c>
      <c r="E182">
        <f t="shared" si="16"/>
        <v>569.42857142857144</v>
      </c>
      <c r="F182">
        <f t="shared" si="13"/>
        <v>651</v>
      </c>
      <c r="G182">
        <f t="shared" si="15"/>
        <v>651</v>
      </c>
      <c r="H182">
        <f t="shared" si="17"/>
        <v>651</v>
      </c>
    </row>
    <row r="183" spans="1:8" x14ac:dyDescent="0.2">
      <c r="A183" t="s">
        <v>184</v>
      </c>
      <c r="B183">
        <v>447</v>
      </c>
      <c r="C183">
        <f t="shared" si="12"/>
        <v>521</v>
      </c>
      <c r="D183">
        <f t="shared" si="14"/>
        <v>528.4</v>
      </c>
      <c r="E183">
        <f t="shared" si="16"/>
        <v>546.14285714285711</v>
      </c>
      <c r="F183">
        <f t="shared" si="13"/>
        <v>465</v>
      </c>
      <c r="G183">
        <f t="shared" si="15"/>
        <v>465</v>
      </c>
      <c r="H183">
        <f t="shared" si="17"/>
        <v>510</v>
      </c>
    </row>
    <row r="184" spans="1:8" x14ac:dyDescent="0.2">
      <c r="A184" t="s">
        <v>185</v>
      </c>
      <c r="B184">
        <v>465</v>
      </c>
      <c r="C184">
        <f t="shared" si="12"/>
        <v>415.33333333333331</v>
      </c>
      <c r="D184">
        <f t="shared" si="14"/>
        <v>481.4</v>
      </c>
      <c r="E184">
        <f t="shared" si="16"/>
        <v>572.85714285714289</v>
      </c>
      <c r="F184">
        <f t="shared" si="13"/>
        <v>447</v>
      </c>
      <c r="G184">
        <f t="shared" si="15"/>
        <v>465</v>
      </c>
      <c r="H184">
        <f t="shared" si="17"/>
        <v>510</v>
      </c>
    </row>
    <row r="185" spans="1:8" x14ac:dyDescent="0.2">
      <c r="A185" t="s">
        <v>186</v>
      </c>
      <c r="B185">
        <v>334</v>
      </c>
      <c r="C185">
        <f t="shared" si="12"/>
        <v>436.33333333333331</v>
      </c>
      <c r="D185">
        <f t="shared" si="14"/>
        <v>522.79999999999995</v>
      </c>
      <c r="E185">
        <f t="shared" si="16"/>
        <v>576.14285714285711</v>
      </c>
      <c r="F185">
        <f t="shared" si="13"/>
        <v>465</v>
      </c>
      <c r="G185">
        <f t="shared" si="15"/>
        <v>465</v>
      </c>
      <c r="H185">
        <f t="shared" si="17"/>
        <v>510</v>
      </c>
    </row>
    <row r="186" spans="1:8" x14ac:dyDescent="0.2">
      <c r="A186" t="s">
        <v>187</v>
      </c>
      <c r="B186">
        <v>510</v>
      </c>
      <c r="C186">
        <f t="shared" si="12"/>
        <v>567.33333333333337</v>
      </c>
      <c r="D186">
        <f t="shared" si="14"/>
        <v>587</v>
      </c>
      <c r="E186">
        <f t="shared" si="16"/>
        <v>571.28571428571433</v>
      </c>
      <c r="F186">
        <f t="shared" si="13"/>
        <v>510</v>
      </c>
      <c r="G186">
        <f t="shared" si="15"/>
        <v>510</v>
      </c>
      <c r="H186">
        <f t="shared" si="17"/>
        <v>510</v>
      </c>
    </row>
    <row r="187" spans="1:8" x14ac:dyDescent="0.2">
      <c r="A187" t="s">
        <v>188</v>
      </c>
      <c r="B187">
        <v>858</v>
      </c>
      <c r="C187">
        <f t="shared" si="12"/>
        <v>712</v>
      </c>
      <c r="D187">
        <f t="shared" si="14"/>
        <v>617.4</v>
      </c>
      <c r="E187">
        <f t="shared" si="16"/>
        <v>614.71428571428567</v>
      </c>
      <c r="F187">
        <f t="shared" si="13"/>
        <v>768</v>
      </c>
      <c r="G187">
        <f t="shared" si="15"/>
        <v>617</v>
      </c>
      <c r="H187">
        <f t="shared" si="17"/>
        <v>617</v>
      </c>
    </row>
    <row r="188" spans="1:8" x14ac:dyDescent="0.2">
      <c r="A188" t="s">
        <v>189</v>
      </c>
      <c r="B188">
        <v>768</v>
      </c>
      <c r="C188">
        <f t="shared" si="12"/>
        <v>747.66666666666663</v>
      </c>
      <c r="D188">
        <f t="shared" si="14"/>
        <v>700.8</v>
      </c>
      <c r="E188">
        <f t="shared" si="16"/>
        <v>615.14285714285711</v>
      </c>
      <c r="F188">
        <f t="shared" si="13"/>
        <v>768</v>
      </c>
      <c r="G188">
        <f t="shared" si="15"/>
        <v>751</v>
      </c>
      <c r="H188">
        <f t="shared" si="17"/>
        <v>617</v>
      </c>
    </row>
    <row r="189" spans="1:8" x14ac:dyDescent="0.2">
      <c r="A189" t="s">
        <v>190</v>
      </c>
      <c r="B189">
        <v>617</v>
      </c>
      <c r="C189">
        <f t="shared" si="12"/>
        <v>712</v>
      </c>
      <c r="D189">
        <f t="shared" si="14"/>
        <v>692.4</v>
      </c>
      <c r="E189">
        <f t="shared" si="16"/>
        <v>622.85714285714289</v>
      </c>
      <c r="F189">
        <f t="shared" si="13"/>
        <v>751</v>
      </c>
      <c r="G189">
        <f t="shared" si="15"/>
        <v>751</v>
      </c>
      <c r="H189">
        <f t="shared" si="17"/>
        <v>617</v>
      </c>
    </row>
    <row r="190" spans="1:8" x14ac:dyDescent="0.2">
      <c r="A190" t="s">
        <v>191</v>
      </c>
      <c r="B190">
        <v>751</v>
      </c>
      <c r="C190">
        <f t="shared" si="12"/>
        <v>612</v>
      </c>
      <c r="D190">
        <f t="shared" si="14"/>
        <v>598.4</v>
      </c>
      <c r="E190">
        <f t="shared" si="16"/>
        <v>641.28571428571433</v>
      </c>
      <c r="F190">
        <f t="shared" si="13"/>
        <v>617</v>
      </c>
      <c r="G190">
        <f t="shared" si="15"/>
        <v>617</v>
      </c>
      <c r="H190">
        <f t="shared" si="17"/>
        <v>639</v>
      </c>
    </row>
    <row r="191" spans="1:8" x14ac:dyDescent="0.2">
      <c r="A191" t="s">
        <v>192</v>
      </c>
      <c r="B191">
        <v>468</v>
      </c>
      <c r="C191">
        <f t="shared" si="12"/>
        <v>535.66666666666663</v>
      </c>
      <c r="D191">
        <f t="shared" si="14"/>
        <v>572.6</v>
      </c>
      <c r="E191">
        <f t="shared" si="16"/>
        <v>596.42857142857144</v>
      </c>
      <c r="F191">
        <f t="shared" si="13"/>
        <v>468</v>
      </c>
      <c r="G191">
        <f t="shared" si="15"/>
        <v>617</v>
      </c>
      <c r="H191">
        <f t="shared" si="17"/>
        <v>617</v>
      </c>
    </row>
    <row r="192" spans="1:8" x14ac:dyDescent="0.2">
      <c r="A192" t="s">
        <v>193</v>
      </c>
      <c r="B192">
        <v>388</v>
      </c>
      <c r="C192">
        <f t="shared" si="12"/>
        <v>498.33333333333331</v>
      </c>
      <c r="D192">
        <f t="shared" si="14"/>
        <v>558</v>
      </c>
      <c r="E192">
        <f t="shared" si="16"/>
        <v>618.42857142857144</v>
      </c>
      <c r="F192">
        <f t="shared" si="13"/>
        <v>468</v>
      </c>
      <c r="G192">
        <f t="shared" si="15"/>
        <v>544</v>
      </c>
      <c r="H192">
        <f t="shared" si="17"/>
        <v>617</v>
      </c>
    </row>
    <row r="193" spans="1:8" x14ac:dyDescent="0.2">
      <c r="A193" t="s">
        <v>194</v>
      </c>
      <c r="B193">
        <v>639</v>
      </c>
      <c r="C193">
        <f t="shared" si="12"/>
        <v>523.66666666666663</v>
      </c>
      <c r="D193">
        <f t="shared" si="14"/>
        <v>592.20000000000005</v>
      </c>
      <c r="E193">
        <f t="shared" si="16"/>
        <v>638.28571428571433</v>
      </c>
      <c r="F193">
        <f t="shared" si="13"/>
        <v>544</v>
      </c>
      <c r="G193">
        <f t="shared" si="15"/>
        <v>544</v>
      </c>
      <c r="H193">
        <f t="shared" si="17"/>
        <v>639</v>
      </c>
    </row>
    <row r="194" spans="1:8" x14ac:dyDescent="0.2">
      <c r="A194" t="s">
        <v>195</v>
      </c>
      <c r="B194">
        <v>544</v>
      </c>
      <c r="C194">
        <f t="shared" si="12"/>
        <v>701.66666666666663</v>
      </c>
      <c r="D194">
        <f t="shared" si="14"/>
        <v>649.79999999999995</v>
      </c>
      <c r="E194">
        <f t="shared" si="16"/>
        <v>595.85714285714289</v>
      </c>
      <c r="F194">
        <f t="shared" si="13"/>
        <v>639</v>
      </c>
      <c r="G194">
        <f t="shared" si="15"/>
        <v>639</v>
      </c>
      <c r="H194">
        <f t="shared" si="17"/>
        <v>544</v>
      </c>
    </row>
    <row r="195" spans="1:8" x14ac:dyDescent="0.2">
      <c r="A195" t="s">
        <v>196</v>
      </c>
      <c r="B195">
        <v>922</v>
      </c>
      <c r="C195">
        <f t="shared" si="12"/>
        <v>740.66666666666663</v>
      </c>
      <c r="D195">
        <f t="shared" si="14"/>
        <v>663</v>
      </c>
      <c r="E195">
        <f t="shared" si="16"/>
        <v>559.14285714285711</v>
      </c>
      <c r="F195">
        <f t="shared" si="13"/>
        <v>756</v>
      </c>
      <c r="G195">
        <f t="shared" si="15"/>
        <v>639</v>
      </c>
      <c r="H195">
        <f t="shared" si="17"/>
        <v>544</v>
      </c>
    </row>
    <row r="196" spans="1:8" x14ac:dyDescent="0.2">
      <c r="A196" t="s">
        <v>197</v>
      </c>
      <c r="B196">
        <v>756</v>
      </c>
      <c r="C196">
        <f t="shared" si="12"/>
        <v>710.66666666666663</v>
      </c>
      <c r="D196">
        <f t="shared" si="14"/>
        <v>577.4</v>
      </c>
      <c r="E196">
        <f t="shared" si="16"/>
        <v>555.57142857142856</v>
      </c>
      <c r="F196">
        <f t="shared" si="13"/>
        <v>756</v>
      </c>
      <c r="G196">
        <f t="shared" si="15"/>
        <v>544</v>
      </c>
      <c r="H196">
        <f t="shared" si="17"/>
        <v>544</v>
      </c>
    </row>
    <row r="197" spans="1:8" x14ac:dyDescent="0.2">
      <c r="A197" t="s">
        <v>198</v>
      </c>
      <c r="B197">
        <v>454</v>
      </c>
      <c r="C197">
        <f t="shared" ref="C197:C260" si="18">AVERAGE(B196:B198)</f>
        <v>473.66666666666669</v>
      </c>
      <c r="D197">
        <f t="shared" si="14"/>
        <v>541.20000000000005</v>
      </c>
      <c r="E197">
        <f t="shared" si="16"/>
        <v>547.42857142857144</v>
      </c>
      <c r="F197">
        <f t="shared" ref="F197:F260" si="19">MEDIAN(B196:B198)</f>
        <v>454</v>
      </c>
      <c r="G197">
        <f t="shared" si="15"/>
        <v>454</v>
      </c>
      <c r="H197">
        <f t="shared" si="17"/>
        <v>544</v>
      </c>
    </row>
    <row r="198" spans="1:8" x14ac:dyDescent="0.2">
      <c r="A198" t="s">
        <v>199</v>
      </c>
      <c r="B198">
        <v>211</v>
      </c>
      <c r="C198">
        <f t="shared" si="18"/>
        <v>342.66666666666669</v>
      </c>
      <c r="D198">
        <f t="shared" ref="D198:D261" si="20">AVERAGE(B196:B200)</f>
        <v>473.2</v>
      </c>
      <c r="E198">
        <f t="shared" si="16"/>
        <v>569.57142857142856</v>
      </c>
      <c r="F198">
        <f t="shared" si="19"/>
        <v>363</v>
      </c>
      <c r="G198">
        <f t="shared" ref="G198:G261" si="21">MEDIAN(B196:B200)</f>
        <v>454</v>
      </c>
      <c r="H198">
        <f t="shared" si="17"/>
        <v>582</v>
      </c>
    </row>
    <row r="199" spans="1:8" x14ac:dyDescent="0.2">
      <c r="A199" t="s">
        <v>200</v>
      </c>
      <c r="B199">
        <v>363</v>
      </c>
      <c r="C199">
        <f t="shared" si="18"/>
        <v>385.33333333333331</v>
      </c>
      <c r="D199">
        <f t="shared" si="20"/>
        <v>461.8</v>
      </c>
      <c r="E199">
        <f t="shared" ref="E199:E262" si="22">AVERAGE(B196:B202)</f>
        <v>540.14285714285711</v>
      </c>
      <c r="F199">
        <f t="shared" si="19"/>
        <v>363</v>
      </c>
      <c r="G199">
        <f t="shared" si="21"/>
        <v>454</v>
      </c>
      <c r="H199">
        <f t="shared" ref="H199:H262" si="23">MEDIAN(B196:B202)</f>
        <v>582</v>
      </c>
    </row>
    <row r="200" spans="1:8" x14ac:dyDescent="0.2">
      <c r="A200" t="s">
        <v>201</v>
      </c>
      <c r="B200">
        <v>582</v>
      </c>
      <c r="C200">
        <f t="shared" si="18"/>
        <v>548</v>
      </c>
      <c r="D200">
        <f t="shared" si="20"/>
        <v>514.20000000000005</v>
      </c>
      <c r="E200">
        <f t="shared" si="22"/>
        <v>514.14285714285711</v>
      </c>
      <c r="F200">
        <f t="shared" si="19"/>
        <v>582</v>
      </c>
      <c r="G200">
        <f t="shared" si="21"/>
        <v>582</v>
      </c>
      <c r="H200">
        <f t="shared" si="23"/>
        <v>574</v>
      </c>
    </row>
    <row r="201" spans="1:8" x14ac:dyDescent="0.2">
      <c r="A201" t="s">
        <v>202</v>
      </c>
      <c r="B201">
        <v>699</v>
      </c>
      <c r="C201">
        <f t="shared" si="18"/>
        <v>665.66666666666663</v>
      </c>
      <c r="D201">
        <f t="shared" si="20"/>
        <v>586.79999999999995</v>
      </c>
      <c r="E201">
        <f t="shared" si="22"/>
        <v>516.14285714285711</v>
      </c>
      <c r="F201">
        <f t="shared" si="19"/>
        <v>699</v>
      </c>
      <c r="G201">
        <f t="shared" si="21"/>
        <v>582</v>
      </c>
      <c r="H201">
        <f t="shared" si="23"/>
        <v>574</v>
      </c>
    </row>
    <row r="202" spans="1:8" x14ac:dyDescent="0.2">
      <c r="A202" t="s">
        <v>203</v>
      </c>
      <c r="B202">
        <v>716</v>
      </c>
      <c r="C202">
        <f t="shared" si="18"/>
        <v>663</v>
      </c>
      <c r="D202">
        <f t="shared" si="20"/>
        <v>607.79999999999995</v>
      </c>
      <c r="E202">
        <f t="shared" si="22"/>
        <v>508.28571428571428</v>
      </c>
      <c r="F202">
        <f t="shared" si="19"/>
        <v>699</v>
      </c>
      <c r="G202">
        <f t="shared" si="21"/>
        <v>582</v>
      </c>
      <c r="H202">
        <f t="shared" si="23"/>
        <v>574</v>
      </c>
    </row>
    <row r="203" spans="1:8" x14ac:dyDescent="0.2">
      <c r="A203" t="s">
        <v>204</v>
      </c>
      <c r="B203">
        <v>574</v>
      </c>
      <c r="C203">
        <f t="shared" si="18"/>
        <v>586</v>
      </c>
      <c r="D203">
        <f t="shared" si="20"/>
        <v>522.6</v>
      </c>
      <c r="E203">
        <f t="shared" si="22"/>
        <v>507.14285714285717</v>
      </c>
      <c r="F203">
        <f t="shared" si="19"/>
        <v>574</v>
      </c>
      <c r="G203">
        <f t="shared" si="21"/>
        <v>574</v>
      </c>
      <c r="H203">
        <f t="shared" si="23"/>
        <v>574</v>
      </c>
    </row>
    <row r="204" spans="1:8" x14ac:dyDescent="0.2">
      <c r="A204" t="s">
        <v>205</v>
      </c>
      <c r="B204">
        <v>468</v>
      </c>
      <c r="C204">
        <f t="shared" si="18"/>
        <v>399.33333333333331</v>
      </c>
      <c r="D204">
        <f t="shared" si="20"/>
        <v>453.8</v>
      </c>
      <c r="E204">
        <f t="shared" si="22"/>
        <v>507.28571428571428</v>
      </c>
      <c r="F204">
        <f t="shared" si="19"/>
        <v>468</v>
      </c>
      <c r="G204">
        <f t="shared" si="21"/>
        <v>468</v>
      </c>
      <c r="H204">
        <f t="shared" si="23"/>
        <v>574</v>
      </c>
    </row>
    <row r="205" spans="1:8" x14ac:dyDescent="0.2">
      <c r="A205" t="s">
        <v>206</v>
      </c>
      <c r="B205">
        <v>156</v>
      </c>
      <c r="C205">
        <f t="shared" si="18"/>
        <v>326.33333333333331</v>
      </c>
      <c r="D205">
        <f t="shared" si="20"/>
        <v>427.2</v>
      </c>
      <c r="E205">
        <f t="shared" si="22"/>
        <v>474.57142857142856</v>
      </c>
      <c r="F205">
        <f t="shared" si="19"/>
        <v>355</v>
      </c>
      <c r="G205">
        <f t="shared" si="21"/>
        <v>468</v>
      </c>
      <c r="H205">
        <f t="shared" si="23"/>
        <v>470</v>
      </c>
    </row>
    <row r="206" spans="1:8" x14ac:dyDescent="0.2">
      <c r="A206" t="s">
        <v>207</v>
      </c>
      <c r="B206">
        <v>355</v>
      </c>
      <c r="C206">
        <f t="shared" si="18"/>
        <v>364.66666666666669</v>
      </c>
      <c r="D206">
        <f t="shared" si="20"/>
        <v>406.4</v>
      </c>
      <c r="E206">
        <f t="shared" si="22"/>
        <v>436.85714285714283</v>
      </c>
      <c r="F206">
        <f t="shared" si="19"/>
        <v>355</v>
      </c>
      <c r="G206">
        <f t="shared" si="21"/>
        <v>468</v>
      </c>
      <c r="H206">
        <f t="shared" si="23"/>
        <v>468</v>
      </c>
    </row>
    <row r="207" spans="1:8" x14ac:dyDescent="0.2">
      <c r="A207" t="s">
        <v>208</v>
      </c>
      <c r="B207">
        <v>583</v>
      </c>
      <c r="C207">
        <f t="shared" si="18"/>
        <v>469.33333333333331</v>
      </c>
      <c r="D207">
        <f t="shared" si="20"/>
        <v>403.2</v>
      </c>
      <c r="E207">
        <f t="shared" si="22"/>
        <v>447.28571428571428</v>
      </c>
      <c r="F207">
        <f t="shared" si="19"/>
        <v>470</v>
      </c>
      <c r="G207">
        <f t="shared" si="21"/>
        <v>452</v>
      </c>
      <c r="H207">
        <f t="shared" si="23"/>
        <v>468</v>
      </c>
    </row>
    <row r="208" spans="1:8" x14ac:dyDescent="0.2">
      <c r="A208" t="s">
        <v>209</v>
      </c>
      <c r="B208">
        <v>470</v>
      </c>
      <c r="C208">
        <f t="shared" si="18"/>
        <v>501.66666666666669</v>
      </c>
      <c r="D208">
        <f t="shared" si="20"/>
        <v>501.4</v>
      </c>
      <c r="E208">
        <f t="shared" si="22"/>
        <v>443.71428571428572</v>
      </c>
      <c r="F208">
        <f t="shared" si="19"/>
        <v>470</v>
      </c>
      <c r="G208">
        <f t="shared" si="21"/>
        <v>470</v>
      </c>
      <c r="H208">
        <f t="shared" si="23"/>
        <v>452</v>
      </c>
    </row>
    <row r="209" spans="1:8" x14ac:dyDescent="0.2">
      <c r="A209" t="s">
        <v>210</v>
      </c>
      <c r="B209">
        <v>452</v>
      </c>
      <c r="C209">
        <f t="shared" si="18"/>
        <v>523</v>
      </c>
      <c r="D209">
        <f t="shared" si="20"/>
        <v>519</v>
      </c>
      <c r="E209">
        <f t="shared" si="22"/>
        <v>449.14285714285717</v>
      </c>
      <c r="F209">
        <f t="shared" si="19"/>
        <v>470</v>
      </c>
      <c r="G209">
        <f t="shared" si="21"/>
        <v>470</v>
      </c>
      <c r="H209">
        <f t="shared" si="23"/>
        <v>452</v>
      </c>
    </row>
    <row r="210" spans="1:8" x14ac:dyDescent="0.2">
      <c r="A210" t="s">
        <v>211</v>
      </c>
      <c r="B210">
        <v>647</v>
      </c>
      <c r="C210">
        <f t="shared" si="18"/>
        <v>514</v>
      </c>
      <c r="D210">
        <f t="shared" si="20"/>
        <v>441.2</v>
      </c>
      <c r="E210">
        <f t="shared" si="22"/>
        <v>434.28571428571428</v>
      </c>
      <c r="F210">
        <f t="shared" si="19"/>
        <v>452</v>
      </c>
      <c r="G210">
        <f t="shared" si="21"/>
        <v>452</v>
      </c>
      <c r="H210">
        <f t="shared" si="23"/>
        <v>452</v>
      </c>
    </row>
    <row r="211" spans="1:8" x14ac:dyDescent="0.2">
      <c r="A211" t="s">
        <v>212</v>
      </c>
      <c r="B211">
        <v>443</v>
      </c>
      <c r="C211">
        <f t="shared" si="18"/>
        <v>428</v>
      </c>
      <c r="D211">
        <f t="shared" si="20"/>
        <v>397.4</v>
      </c>
      <c r="E211">
        <f t="shared" si="22"/>
        <v>411.57142857142856</v>
      </c>
      <c r="F211">
        <f t="shared" si="19"/>
        <v>443</v>
      </c>
      <c r="G211">
        <f t="shared" si="21"/>
        <v>443</v>
      </c>
      <c r="H211">
        <f t="shared" si="23"/>
        <v>443</v>
      </c>
    </row>
    <row r="212" spans="1:8" x14ac:dyDescent="0.2">
      <c r="A212" t="s">
        <v>213</v>
      </c>
      <c r="B212">
        <v>194</v>
      </c>
      <c r="C212">
        <f t="shared" si="18"/>
        <v>296</v>
      </c>
      <c r="D212">
        <f t="shared" si="20"/>
        <v>391.8</v>
      </c>
      <c r="E212">
        <f t="shared" si="22"/>
        <v>434.85714285714283</v>
      </c>
      <c r="F212">
        <f t="shared" si="19"/>
        <v>251</v>
      </c>
      <c r="G212">
        <f t="shared" si="21"/>
        <v>424</v>
      </c>
      <c r="H212">
        <f t="shared" si="23"/>
        <v>443</v>
      </c>
    </row>
    <row r="213" spans="1:8" x14ac:dyDescent="0.2">
      <c r="A213" t="s">
        <v>214</v>
      </c>
      <c r="B213">
        <v>251</v>
      </c>
      <c r="C213">
        <f t="shared" si="18"/>
        <v>289.66666666666669</v>
      </c>
      <c r="D213">
        <f t="shared" si="20"/>
        <v>389</v>
      </c>
      <c r="E213">
        <f t="shared" si="22"/>
        <v>460.28571428571428</v>
      </c>
      <c r="F213">
        <f t="shared" si="19"/>
        <v>251</v>
      </c>
      <c r="G213">
        <f t="shared" si="21"/>
        <v>424</v>
      </c>
      <c r="H213">
        <f t="shared" si="23"/>
        <v>443</v>
      </c>
    </row>
    <row r="214" spans="1:8" x14ac:dyDescent="0.2">
      <c r="A214" t="s">
        <v>215</v>
      </c>
      <c r="B214">
        <v>424</v>
      </c>
      <c r="C214">
        <f t="shared" si="18"/>
        <v>436</v>
      </c>
      <c r="D214">
        <f t="shared" si="20"/>
        <v>426.4</v>
      </c>
      <c r="E214">
        <f t="shared" si="22"/>
        <v>460.85714285714283</v>
      </c>
      <c r="F214">
        <f t="shared" si="19"/>
        <v>424</v>
      </c>
      <c r="G214">
        <f t="shared" si="21"/>
        <v>424</v>
      </c>
      <c r="H214">
        <f t="shared" si="23"/>
        <v>443</v>
      </c>
    </row>
    <row r="215" spans="1:8" x14ac:dyDescent="0.2">
      <c r="A215" t="s">
        <v>216</v>
      </c>
      <c r="B215">
        <v>633</v>
      </c>
      <c r="C215">
        <f t="shared" si="18"/>
        <v>562.33333333333337</v>
      </c>
      <c r="D215">
        <f t="shared" si="20"/>
        <v>517.79999999999995</v>
      </c>
      <c r="E215">
        <f t="shared" si="22"/>
        <v>475</v>
      </c>
      <c r="F215">
        <f t="shared" si="19"/>
        <v>630</v>
      </c>
      <c r="G215">
        <f t="shared" si="21"/>
        <v>630</v>
      </c>
      <c r="H215">
        <f t="shared" si="23"/>
        <v>542</v>
      </c>
    </row>
    <row r="216" spans="1:8" x14ac:dyDescent="0.2">
      <c r="A216" t="s">
        <v>217</v>
      </c>
      <c r="B216">
        <v>630</v>
      </c>
      <c r="C216">
        <f t="shared" si="18"/>
        <v>638</v>
      </c>
      <c r="D216">
        <f t="shared" si="20"/>
        <v>576</v>
      </c>
      <c r="E216">
        <f t="shared" si="22"/>
        <v>504.71428571428572</v>
      </c>
      <c r="F216">
        <f t="shared" si="19"/>
        <v>633</v>
      </c>
      <c r="G216">
        <f t="shared" si="21"/>
        <v>630</v>
      </c>
      <c r="H216">
        <f t="shared" si="23"/>
        <v>542</v>
      </c>
    </row>
    <row r="217" spans="1:8" x14ac:dyDescent="0.2">
      <c r="A217" t="s">
        <v>218</v>
      </c>
      <c r="B217">
        <v>651</v>
      </c>
      <c r="C217">
        <f t="shared" si="18"/>
        <v>607.66666666666663</v>
      </c>
      <c r="D217">
        <f t="shared" si="20"/>
        <v>571.6</v>
      </c>
      <c r="E217">
        <f t="shared" si="22"/>
        <v>522</v>
      </c>
      <c r="F217">
        <f t="shared" si="19"/>
        <v>630</v>
      </c>
      <c r="G217">
        <f t="shared" si="21"/>
        <v>630</v>
      </c>
      <c r="H217">
        <f t="shared" si="23"/>
        <v>542</v>
      </c>
    </row>
    <row r="218" spans="1:8" x14ac:dyDescent="0.2">
      <c r="A218" t="s">
        <v>219</v>
      </c>
      <c r="B218">
        <v>542</v>
      </c>
      <c r="C218">
        <f t="shared" si="18"/>
        <v>531.66666666666663</v>
      </c>
      <c r="D218">
        <f t="shared" si="20"/>
        <v>519.4</v>
      </c>
      <c r="E218">
        <f t="shared" si="22"/>
        <v>540</v>
      </c>
      <c r="F218">
        <f t="shared" si="19"/>
        <v>542</v>
      </c>
      <c r="G218">
        <f t="shared" si="21"/>
        <v>542</v>
      </c>
      <c r="H218">
        <f t="shared" si="23"/>
        <v>550</v>
      </c>
    </row>
    <row r="219" spans="1:8" x14ac:dyDescent="0.2">
      <c r="A219" t="s">
        <v>220</v>
      </c>
      <c r="B219">
        <v>402</v>
      </c>
      <c r="C219">
        <f t="shared" si="18"/>
        <v>438.66666666666669</v>
      </c>
      <c r="D219">
        <f t="shared" si="20"/>
        <v>503.4</v>
      </c>
      <c r="E219">
        <f t="shared" si="22"/>
        <v>574.85714285714289</v>
      </c>
      <c r="F219">
        <f t="shared" si="19"/>
        <v>402</v>
      </c>
      <c r="G219">
        <f t="shared" si="21"/>
        <v>542</v>
      </c>
      <c r="H219">
        <f t="shared" si="23"/>
        <v>550</v>
      </c>
    </row>
    <row r="220" spans="1:8" x14ac:dyDescent="0.2">
      <c r="A220" t="s">
        <v>221</v>
      </c>
      <c r="B220">
        <v>372</v>
      </c>
      <c r="C220">
        <f t="shared" si="18"/>
        <v>441.33333333333331</v>
      </c>
      <c r="D220">
        <f t="shared" si="20"/>
        <v>548.6</v>
      </c>
      <c r="E220">
        <f t="shared" si="22"/>
        <v>623.28571428571433</v>
      </c>
      <c r="F220">
        <f t="shared" si="19"/>
        <v>402</v>
      </c>
      <c r="G220">
        <f t="shared" si="21"/>
        <v>542</v>
      </c>
      <c r="H220">
        <f t="shared" si="23"/>
        <v>550</v>
      </c>
    </row>
    <row r="221" spans="1:8" x14ac:dyDescent="0.2">
      <c r="A221" t="s">
        <v>222</v>
      </c>
      <c r="B221">
        <v>550</v>
      </c>
      <c r="C221">
        <f t="shared" si="18"/>
        <v>599.66666666666663</v>
      </c>
      <c r="D221">
        <f t="shared" si="20"/>
        <v>634</v>
      </c>
      <c r="E221">
        <f t="shared" si="22"/>
        <v>664.71428571428567</v>
      </c>
      <c r="F221">
        <f t="shared" si="19"/>
        <v>550</v>
      </c>
      <c r="G221">
        <f t="shared" si="21"/>
        <v>550</v>
      </c>
      <c r="H221">
        <f t="shared" si="23"/>
        <v>550</v>
      </c>
    </row>
    <row r="222" spans="1:8" x14ac:dyDescent="0.2">
      <c r="A222" t="s">
        <v>223</v>
      </c>
      <c r="B222">
        <v>877</v>
      </c>
      <c r="C222">
        <f t="shared" si="18"/>
        <v>798.66666666666663</v>
      </c>
      <c r="D222">
        <f t="shared" si="20"/>
        <v>741.8</v>
      </c>
      <c r="E222">
        <f t="shared" si="22"/>
        <v>726.85714285714289</v>
      </c>
      <c r="F222">
        <f t="shared" si="19"/>
        <v>877</v>
      </c>
      <c r="G222">
        <f t="shared" si="21"/>
        <v>877</v>
      </c>
      <c r="H222">
        <f t="shared" si="23"/>
        <v>877</v>
      </c>
    </row>
    <row r="223" spans="1:8" x14ac:dyDescent="0.2">
      <c r="A223" t="s">
        <v>224</v>
      </c>
      <c r="B223">
        <v>969</v>
      </c>
      <c r="C223">
        <f t="shared" si="18"/>
        <v>929</v>
      </c>
      <c r="D223">
        <f t="shared" si="20"/>
        <v>862.8</v>
      </c>
      <c r="E223">
        <f t="shared" si="22"/>
        <v>791</v>
      </c>
      <c r="F223">
        <f t="shared" si="19"/>
        <v>941</v>
      </c>
      <c r="G223">
        <f t="shared" si="21"/>
        <v>941</v>
      </c>
      <c r="H223">
        <f t="shared" si="23"/>
        <v>877</v>
      </c>
    </row>
    <row r="224" spans="1:8" x14ac:dyDescent="0.2">
      <c r="A224" t="s">
        <v>225</v>
      </c>
      <c r="B224">
        <v>941</v>
      </c>
      <c r="C224">
        <f t="shared" si="18"/>
        <v>962.33333333333337</v>
      </c>
      <c r="D224">
        <f t="shared" si="20"/>
        <v>923</v>
      </c>
      <c r="E224">
        <f t="shared" si="22"/>
        <v>807.71428571428567</v>
      </c>
      <c r="F224">
        <f t="shared" si="19"/>
        <v>969</v>
      </c>
      <c r="G224">
        <f t="shared" si="21"/>
        <v>941</v>
      </c>
      <c r="H224">
        <f t="shared" si="23"/>
        <v>877</v>
      </c>
    </row>
    <row r="225" spans="1:8" x14ac:dyDescent="0.2">
      <c r="A225" t="s">
        <v>226</v>
      </c>
      <c r="B225">
        <v>977</v>
      </c>
      <c r="C225">
        <f t="shared" si="18"/>
        <v>923</v>
      </c>
      <c r="D225">
        <f t="shared" si="20"/>
        <v>845.4</v>
      </c>
      <c r="E225">
        <f t="shared" si="22"/>
        <v>893.85714285714289</v>
      </c>
      <c r="F225">
        <f t="shared" si="19"/>
        <v>941</v>
      </c>
      <c r="G225">
        <f t="shared" si="21"/>
        <v>941</v>
      </c>
      <c r="H225">
        <f t="shared" si="23"/>
        <v>941</v>
      </c>
    </row>
    <row r="226" spans="1:8" x14ac:dyDescent="0.2">
      <c r="A226" t="s">
        <v>227</v>
      </c>
      <c r="B226">
        <v>851</v>
      </c>
      <c r="C226">
        <f t="shared" si="18"/>
        <v>772.33333333333337</v>
      </c>
      <c r="D226">
        <f t="shared" si="20"/>
        <v>882.2</v>
      </c>
      <c r="E226">
        <f t="shared" si="22"/>
        <v>1058.2857142857142</v>
      </c>
      <c r="F226">
        <f t="shared" si="19"/>
        <v>851</v>
      </c>
      <c r="G226">
        <f t="shared" si="21"/>
        <v>941</v>
      </c>
      <c r="H226">
        <f t="shared" si="23"/>
        <v>969</v>
      </c>
    </row>
    <row r="227" spans="1:8" x14ac:dyDescent="0.2">
      <c r="A227" t="s">
        <v>228</v>
      </c>
      <c r="B227">
        <v>489</v>
      </c>
      <c r="C227">
        <f t="shared" si="18"/>
        <v>831</v>
      </c>
      <c r="D227">
        <f t="shared" si="20"/>
        <v>1099.5999999999999</v>
      </c>
      <c r="E227">
        <f t="shared" si="22"/>
        <v>1158.8571428571429</v>
      </c>
      <c r="F227">
        <f t="shared" si="19"/>
        <v>851</v>
      </c>
      <c r="G227">
        <f t="shared" si="21"/>
        <v>977</v>
      </c>
      <c r="H227">
        <f t="shared" si="23"/>
        <v>977</v>
      </c>
    </row>
    <row r="228" spans="1:8" x14ac:dyDescent="0.2">
      <c r="A228" t="s">
        <v>229</v>
      </c>
      <c r="B228">
        <v>1153</v>
      </c>
      <c r="C228">
        <f t="shared" si="18"/>
        <v>1223.3333333333333</v>
      </c>
      <c r="D228">
        <f t="shared" si="20"/>
        <v>1238.8</v>
      </c>
      <c r="E228">
        <f t="shared" si="22"/>
        <v>1181.4285714285713</v>
      </c>
      <c r="F228">
        <f t="shared" si="19"/>
        <v>1153</v>
      </c>
      <c r="G228">
        <f t="shared" si="21"/>
        <v>1153</v>
      </c>
      <c r="H228">
        <f t="shared" si="23"/>
        <v>1099</v>
      </c>
    </row>
    <row r="229" spans="1:8" x14ac:dyDescent="0.2">
      <c r="A229" t="s">
        <v>230</v>
      </c>
      <c r="B229">
        <v>2028</v>
      </c>
      <c r="C229">
        <f t="shared" si="18"/>
        <v>1618</v>
      </c>
      <c r="D229">
        <f t="shared" si="20"/>
        <v>1288.4000000000001</v>
      </c>
      <c r="E229">
        <f t="shared" si="22"/>
        <v>1262.8571428571429</v>
      </c>
      <c r="F229">
        <f t="shared" si="19"/>
        <v>1673</v>
      </c>
      <c r="G229">
        <f t="shared" si="21"/>
        <v>1153</v>
      </c>
      <c r="H229">
        <f t="shared" si="23"/>
        <v>1153</v>
      </c>
    </row>
    <row r="230" spans="1:8" x14ac:dyDescent="0.2">
      <c r="A230" t="s">
        <v>231</v>
      </c>
      <c r="B230">
        <v>1673</v>
      </c>
      <c r="C230">
        <f t="shared" si="18"/>
        <v>1600</v>
      </c>
      <c r="D230">
        <f t="shared" si="20"/>
        <v>1500</v>
      </c>
      <c r="E230">
        <f t="shared" si="22"/>
        <v>1298</v>
      </c>
      <c r="F230">
        <f t="shared" si="19"/>
        <v>1673</v>
      </c>
      <c r="G230">
        <f t="shared" si="21"/>
        <v>1547</v>
      </c>
      <c r="H230">
        <f t="shared" si="23"/>
        <v>1153</v>
      </c>
    </row>
    <row r="231" spans="1:8" x14ac:dyDescent="0.2">
      <c r="A231" t="s">
        <v>232</v>
      </c>
      <c r="B231">
        <v>1099</v>
      </c>
      <c r="C231">
        <f t="shared" si="18"/>
        <v>1439.6666666666667</v>
      </c>
      <c r="D231">
        <f t="shared" si="20"/>
        <v>1488.8</v>
      </c>
      <c r="E231">
        <f t="shared" si="22"/>
        <v>1490.1428571428571</v>
      </c>
      <c r="F231">
        <f t="shared" si="19"/>
        <v>1547</v>
      </c>
      <c r="G231">
        <f t="shared" si="21"/>
        <v>1547</v>
      </c>
      <c r="H231">
        <f t="shared" si="23"/>
        <v>1547</v>
      </c>
    </row>
    <row r="232" spans="1:8" x14ac:dyDescent="0.2">
      <c r="A232" t="s">
        <v>233</v>
      </c>
      <c r="B232">
        <v>1547</v>
      </c>
      <c r="C232">
        <f t="shared" si="18"/>
        <v>1247.6666666666667</v>
      </c>
      <c r="D232">
        <f t="shared" si="20"/>
        <v>1450</v>
      </c>
      <c r="E232">
        <f t="shared" si="22"/>
        <v>1562.7142857142858</v>
      </c>
      <c r="F232">
        <f t="shared" si="19"/>
        <v>1099</v>
      </c>
      <c r="G232">
        <f t="shared" si="21"/>
        <v>1547</v>
      </c>
      <c r="H232">
        <f t="shared" si="23"/>
        <v>1661</v>
      </c>
    </row>
    <row r="233" spans="1:8" x14ac:dyDescent="0.2">
      <c r="A233" t="s">
        <v>234</v>
      </c>
      <c r="B233">
        <v>1097</v>
      </c>
      <c r="C233">
        <f t="shared" si="18"/>
        <v>1492.6666666666667</v>
      </c>
      <c r="D233">
        <f t="shared" si="20"/>
        <v>1447.6</v>
      </c>
      <c r="E233">
        <f t="shared" si="22"/>
        <v>1541.7142857142858</v>
      </c>
      <c r="F233">
        <f t="shared" si="19"/>
        <v>1547</v>
      </c>
      <c r="G233">
        <f t="shared" si="21"/>
        <v>1547</v>
      </c>
      <c r="H233">
        <f t="shared" si="23"/>
        <v>1661</v>
      </c>
    </row>
    <row r="234" spans="1:8" x14ac:dyDescent="0.2">
      <c r="A234" t="s">
        <v>235</v>
      </c>
      <c r="B234">
        <v>1834</v>
      </c>
      <c r="C234">
        <f t="shared" si="18"/>
        <v>1530.6666666666667</v>
      </c>
      <c r="D234">
        <f t="shared" si="20"/>
        <v>1604</v>
      </c>
      <c r="E234">
        <f t="shared" si="22"/>
        <v>1618.1428571428571</v>
      </c>
      <c r="F234">
        <f t="shared" si="19"/>
        <v>1661</v>
      </c>
      <c r="G234">
        <f t="shared" si="21"/>
        <v>1661</v>
      </c>
      <c r="H234">
        <f t="shared" si="23"/>
        <v>1661</v>
      </c>
    </row>
    <row r="235" spans="1:8" x14ac:dyDescent="0.2">
      <c r="A235" t="s">
        <v>236</v>
      </c>
      <c r="B235">
        <v>1661</v>
      </c>
      <c r="C235">
        <f t="shared" si="18"/>
        <v>1792</v>
      </c>
      <c r="D235">
        <f t="shared" si="20"/>
        <v>1736.2</v>
      </c>
      <c r="E235">
        <f t="shared" si="22"/>
        <v>1722.1428571428571</v>
      </c>
      <c r="F235">
        <f t="shared" si="19"/>
        <v>1834</v>
      </c>
      <c r="G235">
        <f t="shared" si="21"/>
        <v>1834</v>
      </c>
      <c r="H235">
        <f t="shared" si="23"/>
        <v>1827</v>
      </c>
    </row>
    <row r="236" spans="1:8" x14ac:dyDescent="0.2">
      <c r="A236" t="s">
        <v>237</v>
      </c>
      <c r="B236">
        <v>1881</v>
      </c>
      <c r="C236">
        <f t="shared" si="18"/>
        <v>1916.6666666666667</v>
      </c>
      <c r="D236">
        <f t="shared" si="20"/>
        <v>1882.2</v>
      </c>
      <c r="E236">
        <f t="shared" si="22"/>
        <v>1697.7142857142858</v>
      </c>
      <c r="F236">
        <f t="shared" si="19"/>
        <v>1881</v>
      </c>
      <c r="G236">
        <f t="shared" si="21"/>
        <v>1834</v>
      </c>
      <c r="H236">
        <f t="shared" si="23"/>
        <v>1827</v>
      </c>
    </row>
    <row r="237" spans="1:8" x14ac:dyDescent="0.2">
      <c r="A237" t="s">
        <v>238</v>
      </c>
      <c r="B237">
        <v>2208</v>
      </c>
      <c r="C237">
        <f t="shared" si="18"/>
        <v>1972</v>
      </c>
      <c r="D237">
        <f t="shared" si="20"/>
        <v>1790.6</v>
      </c>
      <c r="E237">
        <f t="shared" si="22"/>
        <v>1708.7142857142858</v>
      </c>
      <c r="F237">
        <f t="shared" si="19"/>
        <v>1881</v>
      </c>
      <c r="G237">
        <f t="shared" si="21"/>
        <v>1827</v>
      </c>
      <c r="H237">
        <f t="shared" si="23"/>
        <v>1827</v>
      </c>
    </row>
    <row r="238" spans="1:8" x14ac:dyDescent="0.2">
      <c r="A238" t="s">
        <v>239</v>
      </c>
      <c r="B238">
        <v>1827</v>
      </c>
      <c r="C238">
        <f t="shared" si="18"/>
        <v>1803.6666666666667</v>
      </c>
      <c r="D238">
        <f t="shared" si="20"/>
        <v>1693.2</v>
      </c>
      <c r="E238">
        <f t="shared" si="22"/>
        <v>1698.4285714285713</v>
      </c>
      <c r="F238">
        <f t="shared" si="19"/>
        <v>1827</v>
      </c>
      <c r="G238">
        <f t="shared" si="21"/>
        <v>1827</v>
      </c>
      <c r="H238">
        <f t="shared" si="23"/>
        <v>1762</v>
      </c>
    </row>
    <row r="239" spans="1:8" x14ac:dyDescent="0.2">
      <c r="A239" t="s">
        <v>240</v>
      </c>
      <c r="B239">
        <v>1376</v>
      </c>
      <c r="C239">
        <f t="shared" si="18"/>
        <v>1459</v>
      </c>
      <c r="D239">
        <f t="shared" si="20"/>
        <v>1669.4</v>
      </c>
      <c r="E239">
        <f t="shared" si="22"/>
        <v>1652.1428571428571</v>
      </c>
      <c r="F239">
        <f t="shared" si="19"/>
        <v>1376</v>
      </c>
      <c r="G239">
        <f t="shared" si="21"/>
        <v>1762</v>
      </c>
      <c r="H239">
        <f t="shared" si="23"/>
        <v>1762</v>
      </c>
    </row>
    <row r="240" spans="1:8" x14ac:dyDescent="0.2">
      <c r="A240" t="s">
        <v>241</v>
      </c>
      <c r="B240">
        <v>1174</v>
      </c>
      <c r="C240">
        <f t="shared" si="18"/>
        <v>1437.3333333333333</v>
      </c>
      <c r="D240">
        <f t="shared" si="20"/>
        <v>1495.2</v>
      </c>
      <c r="E240">
        <f t="shared" si="22"/>
        <v>1755.8571428571429</v>
      </c>
      <c r="F240">
        <f t="shared" si="19"/>
        <v>1376</v>
      </c>
      <c r="G240">
        <f t="shared" si="21"/>
        <v>1376</v>
      </c>
      <c r="H240">
        <f t="shared" si="23"/>
        <v>1762</v>
      </c>
    </row>
    <row r="241" spans="1:8" x14ac:dyDescent="0.2">
      <c r="A241" t="s">
        <v>242</v>
      </c>
      <c r="B241">
        <v>1762</v>
      </c>
      <c r="C241">
        <f t="shared" si="18"/>
        <v>1424.3333333333333</v>
      </c>
      <c r="D241">
        <f t="shared" si="20"/>
        <v>1651.2</v>
      </c>
      <c r="E241">
        <f t="shared" si="22"/>
        <v>1894</v>
      </c>
      <c r="F241">
        <f t="shared" si="19"/>
        <v>1337</v>
      </c>
      <c r="G241">
        <f t="shared" si="21"/>
        <v>1376</v>
      </c>
      <c r="H241">
        <f t="shared" si="23"/>
        <v>1762</v>
      </c>
    </row>
    <row r="242" spans="1:8" x14ac:dyDescent="0.2">
      <c r="A242" t="s">
        <v>243</v>
      </c>
      <c r="B242">
        <v>1337</v>
      </c>
      <c r="C242">
        <f t="shared" si="18"/>
        <v>1902</v>
      </c>
      <c r="D242">
        <f t="shared" si="20"/>
        <v>2011</v>
      </c>
      <c r="E242">
        <f t="shared" si="22"/>
        <v>2117.1428571428573</v>
      </c>
      <c r="F242">
        <f t="shared" si="19"/>
        <v>1762</v>
      </c>
      <c r="G242">
        <f t="shared" si="21"/>
        <v>1762</v>
      </c>
      <c r="H242">
        <f t="shared" si="23"/>
        <v>1762</v>
      </c>
    </row>
    <row r="243" spans="1:8" x14ac:dyDescent="0.2">
      <c r="A243" t="s">
        <v>244</v>
      </c>
      <c r="B243">
        <v>2607</v>
      </c>
      <c r="C243">
        <f t="shared" si="18"/>
        <v>2373</v>
      </c>
      <c r="D243">
        <f t="shared" si="20"/>
        <v>2454</v>
      </c>
      <c r="E243">
        <f t="shared" si="22"/>
        <v>2293.7142857142858</v>
      </c>
      <c r="F243">
        <f t="shared" si="19"/>
        <v>2607</v>
      </c>
      <c r="G243">
        <f t="shared" si="21"/>
        <v>2607</v>
      </c>
      <c r="H243">
        <f t="shared" si="23"/>
        <v>2607</v>
      </c>
    </row>
    <row r="244" spans="1:8" x14ac:dyDescent="0.2">
      <c r="A244" t="s">
        <v>245</v>
      </c>
      <c r="B244">
        <v>3175</v>
      </c>
      <c r="C244">
        <f t="shared" si="18"/>
        <v>3057</v>
      </c>
      <c r="D244">
        <f t="shared" si="20"/>
        <v>2624</v>
      </c>
      <c r="E244">
        <f t="shared" si="22"/>
        <v>2407.1428571428573</v>
      </c>
      <c r="F244">
        <f t="shared" si="19"/>
        <v>3175</v>
      </c>
      <c r="G244">
        <f t="shared" si="21"/>
        <v>2612</v>
      </c>
      <c r="H244">
        <f t="shared" si="23"/>
        <v>2607</v>
      </c>
    </row>
    <row r="245" spans="1:8" x14ac:dyDescent="0.2">
      <c r="A245" t="s">
        <v>246</v>
      </c>
      <c r="B245">
        <v>3389</v>
      </c>
      <c r="C245">
        <f t="shared" si="18"/>
        <v>3058.6666666666665</v>
      </c>
      <c r="D245">
        <f t="shared" si="20"/>
        <v>2750.2</v>
      </c>
      <c r="E245">
        <f t="shared" si="22"/>
        <v>2453.7142857142858</v>
      </c>
      <c r="F245">
        <f t="shared" si="19"/>
        <v>3175</v>
      </c>
      <c r="G245">
        <f t="shared" si="21"/>
        <v>2612</v>
      </c>
      <c r="H245">
        <f t="shared" si="23"/>
        <v>2607</v>
      </c>
    </row>
    <row r="246" spans="1:8" x14ac:dyDescent="0.2">
      <c r="A246" t="s">
        <v>247</v>
      </c>
      <c r="B246">
        <v>2612</v>
      </c>
      <c r="C246">
        <f t="shared" si="18"/>
        <v>2656.3333333333335</v>
      </c>
      <c r="D246">
        <f t="shared" si="20"/>
        <v>2646.4</v>
      </c>
      <c r="E246">
        <f t="shared" si="22"/>
        <v>2773.7142857142858</v>
      </c>
      <c r="F246">
        <f t="shared" si="19"/>
        <v>2612</v>
      </c>
      <c r="G246">
        <f t="shared" si="21"/>
        <v>2612</v>
      </c>
      <c r="H246">
        <f t="shared" si="23"/>
        <v>2612</v>
      </c>
    </row>
    <row r="247" spans="1:8" x14ac:dyDescent="0.2">
      <c r="A247" t="s">
        <v>248</v>
      </c>
      <c r="B247">
        <v>1968</v>
      </c>
      <c r="C247">
        <f t="shared" si="18"/>
        <v>2222.6666666666665</v>
      </c>
      <c r="D247">
        <f t="shared" si="20"/>
        <v>2726.8</v>
      </c>
      <c r="E247">
        <f t="shared" si="22"/>
        <v>3219.5714285714284</v>
      </c>
      <c r="F247">
        <f t="shared" si="19"/>
        <v>2088</v>
      </c>
      <c r="G247">
        <f t="shared" si="21"/>
        <v>2612</v>
      </c>
      <c r="H247">
        <f t="shared" si="23"/>
        <v>3175</v>
      </c>
    </row>
    <row r="248" spans="1:8" x14ac:dyDescent="0.2">
      <c r="A248" t="s">
        <v>249</v>
      </c>
      <c r="B248">
        <v>2088</v>
      </c>
      <c r="C248">
        <f t="shared" si="18"/>
        <v>2544.3333333333335</v>
      </c>
      <c r="D248">
        <f t="shared" si="20"/>
        <v>3194.6</v>
      </c>
      <c r="E248">
        <f t="shared" si="22"/>
        <v>3535.2857142857142</v>
      </c>
      <c r="F248">
        <f t="shared" si="19"/>
        <v>2088</v>
      </c>
      <c r="G248">
        <f t="shared" si="21"/>
        <v>2612</v>
      </c>
      <c r="H248">
        <f t="shared" si="23"/>
        <v>3389</v>
      </c>
    </row>
    <row r="249" spans="1:8" x14ac:dyDescent="0.2">
      <c r="A249" t="s">
        <v>250</v>
      </c>
      <c r="B249">
        <v>3577</v>
      </c>
      <c r="C249">
        <f t="shared" si="18"/>
        <v>3797.6666666666665</v>
      </c>
      <c r="D249">
        <f t="shared" si="20"/>
        <v>3749.2</v>
      </c>
      <c r="E249">
        <f t="shared" si="22"/>
        <v>4186.8571428571431</v>
      </c>
      <c r="F249">
        <f t="shared" si="19"/>
        <v>3577</v>
      </c>
      <c r="G249">
        <f t="shared" si="21"/>
        <v>3577</v>
      </c>
      <c r="H249">
        <f t="shared" si="23"/>
        <v>3577</v>
      </c>
    </row>
    <row r="250" spans="1:8" x14ac:dyDescent="0.2">
      <c r="A250" t="s">
        <v>251</v>
      </c>
      <c r="B250">
        <v>5728</v>
      </c>
      <c r="C250">
        <f t="shared" si="18"/>
        <v>4896.666666666667</v>
      </c>
      <c r="D250">
        <f t="shared" si="20"/>
        <v>4945.6000000000004</v>
      </c>
      <c r="E250">
        <f t="shared" si="22"/>
        <v>4574.7142857142853</v>
      </c>
      <c r="F250">
        <f t="shared" si="19"/>
        <v>5385</v>
      </c>
      <c r="G250">
        <f t="shared" si="21"/>
        <v>5385</v>
      </c>
      <c r="H250">
        <f t="shared" si="23"/>
        <v>5327</v>
      </c>
    </row>
    <row r="251" spans="1:8" x14ac:dyDescent="0.2">
      <c r="A251" t="s">
        <v>252</v>
      </c>
      <c r="B251">
        <v>5385</v>
      </c>
      <c r="C251">
        <f t="shared" si="18"/>
        <v>6354.333333333333</v>
      </c>
      <c r="D251">
        <f t="shared" si="20"/>
        <v>5593.4</v>
      </c>
      <c r="E251">
        <f t="shared" si="22"/>
        <v>4811</v>
      </c>
      <c r="F251">
        <f t="shared" si="19"/>
        <v>5728</v>
      </c>
      <c r="G251">
        <f t="shared" si="21"/>
        <v>5385</v>
      </c>
      <c r="H251">
        <f t="shared" si="23"/>
        <v>5327</v>
      </c>
    </row>
    <row r="252" spans="1:8" x14ac:dyDescent="0.2">
      <c r="A252" t="s">
        <v>253</v>
      </c>
      <c r="B252">
        <v>7950</v>
      </c>
      <c r="C252">
        <f t="shared" si="18"/>
        <v>6220.666666666667</v>
      </c>
      <c r="D252">
        <f t="shared" si="20"/>
        <v>5602.4</v>
      </c>
      <c r="E252">
        <f t="shared" si="22"/>
        <v>5564.1428571428569</v>
      </c>
      <c r="F252">
        <f t="shared" si="19"/>
        <v>5385</v>
      </c>
      <c r="G252">
        <f t="shared" si="21"/>
        <v>5385</v>
      </c>
      <c r="H252">
        <f t="shared" si="23"/>
        <v>5385</v>
      </c>
    </row>
    <row r="253" spans="1:8" x14ac:dyDescent="0.2">
      <c r="A253" t="s">
        <v>254</v>
      </c>
      <c r="B253">
        <v>5327</v>
      </c>
      <c r="C253">
        <f t="shared" si="18"/>
        <v>5633</v>
      </c>
      <c r="D253">
        <f t="shared" si="20"/>
        <v>5928.8</v>
      </c>
      <c r="E253">
        <f t="shared" si="22"/>
        <v>6234.7142857142853</v>
      </c>
      <c r="F253">
        <f t="shared" si="19"/>
        <v>5327</v>
      </c>
      <c r="G253">
        <f t="shared" si="21"/>
        <v>5385</v>
      </c>
      <c r="H253">
        <f t="shared" si="23"/>
        <v>5728</v>
      </c>
    </row>
    <row r="254" spans="1:8" x14ac:dyDescent="0.2">
      <c r="A254" t="s">
        <v>255</v>
      </c>
      <c r="B254">
        <v>3622</v>
      </c>
      <c r="C254">
        <f t="shared" si="18"/>
        <v>5436.333333333333</v>
      </c>
      <c r="D254">
        <f t="shared" si="20"/>
        <v>6506</v>
      </c>
      <c r="E254">
        <f t="shared" si="22"/>
        <v>6909</v>
      </c>
      <c r="F254">
        <f t="shared" si="19"/>
        <v>5327</v>
      </c>
      <c r="G254">
        <f t="shared" si="21"/>
        <v>7360</v>
      </c>
      <c r="H254">
        <f t="shared" si="23"/>
        <v>7360</v>
      </c>
    </row>
    <row r="255" spans="1:8" x14ac:dyDescent="0.2">
      <c r="A255" t="s">
        <v>256</v>
      </c>
      <c r="B255">
        <v>7360</v>
      </c>
      <c r="C255">
        <f t="shared" si="18"/>
        <v>6417.666666666667</v>
      </c>
      <c r="D255">
        <f t="shared" si="20"/>
        <v>7005.6</v>
      </c>
      <c r="E255">
        <f t="shared" si="22"/>
        <v>7595.7142857142853</v>
      </c>
      <c r="F255">
        <f t="shared" si="19"/>
        <v>7360</v>
      </c>
      <c r="G255">
        <f t="shared" si="21"/>
        <v>7360</v>
      </c>
      <c r="H255">
        <f t="shared" si="23"/>
        <v>7950</v>
      </c>
    </row>
    <row r="256" spans="1:8" x14ac:dyDescent="0.2">
      <c r="A256" t="s">
        <v>257</v>
      </c>
      <c r="B256">
        <v>8271</v>
      </c>
      <c r="C256">
        <f t="shared" si="18"/>
        <v>8693</v>
      </c>
      <c r="D256">
        <f t="shared" si="20"/>
        <v>7978.6</v>
      </c>
      <c r="E256">
        <f t="shared" si="22"/>
        <v>8026.2857142857147</v>
      </c>
      <c r="F256">
        <f t="shared" si="19"/>
        <v>8271</v>
      </c>
      <c r="G256">
        <f t="shared" si="21"/>
        <v>8271</v>
      </c>
      <c r="H256">
        <f t="shared" si="23"/>
        <v>8271</v>
      </c>
    </row>
    <row r="257" spans="1:8" x14ac:dyDescent="0.2">
      <c r="A257" t="s">
        <v>258</v>
      </c>
      <c r="B257">
        <v>10448</v>
      </c>
      <c r="C257">
        <f t="shared" si="18"/>
        <v>9637</v>
      </c>
      <c r="D257">
        <f t="shared" si="20"/>
        <v>9447</v>
      </c>
      <c r="E257">
        <f t="shared" si="22"/>
        <v>8570.7142857142862</v>
      </c>
      <c r="F257">
        <f t="shared" si="19"/>
        <v>10192</v>
      </c>
      <c r="G257">
        <f t="shared" si="21"/>
        <v>10192</v>
      </c>
      <c r="H257">
        <f t="shared" si="23"/>
        <v>9138</v>
      </c>
    </row>
    <row r="258" spans="1:8" x14ac:dyDescent="0.2">
      <c r="A258" t="s">
        <v>259</v>
      </c>
      <c r="B258">
        <v>10192</v>
      </c>
      <c r="C258">
        <f t="shared" si="18"/>
        <v>10534.666666666666</v>
      </c>
      <c r="D258">
        <f t="shared" si="20"/>
        <v>9802.6</v>
      </c>
      <c r="E258">
        <f t="shared" si="22"/>
        <v>9228.5714285714294</v>
      </c>
      <c r="F258">
        <f t="shared" si="19"/>
        <v>10448</v>
      </c>
      <c r="G258">
        <f t="shared" si="21"/>
        <v>10192</v>
      </c>
      <c r="H258">
        <f t="shared" si="23"/>
        <v>9138</v>
      </c>
    </row>
    <row r="259" spans="1:8" x14ac:dyDescent="0.2">
      <c r="A259" t="s">
        <v>260</v>
      </c>
      <c r="B259">
        <v>10964</v>
      </c>
      <c r="C259">
        <f t="shared" si="18"/>
        <v>10098</v>
      </c>
      <c r="D259">
        <f t="shared" si="20"/>
        <v>9793.7999999999993</v>
      </c>
      <c r="E259">
        <f t="shared" si="22"/>
        <v>9559.8571428571431</v>
      </c>
      <c r="F259">
        <f t="shared" si="19"/>
        <v>10192</v>
      </c>
      <c r="G259">
        <f t="shared" si="21"/>
        <v>10192</v>
      </c>
      <c r="H259">
        <f t="shared" si="23"/>
        <v>9679</v>
      </c>
    </row>
    <row r="260" spans="1:8" x14ac:dyDescent="0.2">
      <c r="A260" t="s">
        <v>261</v>
      </c>
      <c r="B260">
        <v>9138</v>
      </c>
      <c r="C260">
        <f t="shared" si="18"/>
        <v>9443</v>
      </c>
      <c r="D260">
        <f t="shared" si="20"/>
        <v>9640</v>
      </c>
      <c r="E260">
        <f t="shared" si="22"/>
        <v>10267.857142857143</v>
      </c>
      <c r="F260">
        <f t="shared" si="19"/>
        <v>9138</v>
      </c>
      <c r="G260">
        <f t="shared" si="21"/>
        <v>9679</v>
      </c>
      <c r="H260">
        <f t="shared" si="23"/>
        <v>10192</v>
      </c>
    </row>
    <row r="261" spans="1:8" x14ac:dyDescent="0.2">
      <c r="A261" t="s">
        <v>262</v>
      </c>
      <c r="B261">
        <v>8227</v>
      </c>
      <c r="C261">
        <f t="shared" ref="C261:C324" si="24">AVERAGE(B260:B262)</f>
        <v>9014.6666666666661</v>
      </c>
      <c r="D261">
        <f t="shared" si="20"/>
        <v>10247</v>
      </c>
      <c r="E261">
        <f t="shared" si="22"/>
        <v>11167.571428571429</v>
      </c>
      <c r="F261">
        <f t="shared" ref="F261:F324" si="25">MEDIAN(B260:B262)</f>
        <v>9138</v>
      </c>
      <c r="G261">
        <f t="shared" si="21"/>
        <v>9679</v>
      </c>
      <c r="H261">
        <f t="shared" si="23"/>
        <v>10192</v>
      </c>
    </row>
    <row r="262" spans="1:8" x14ac:dyDescent="0.2">
      <c r="A262" t="s">
        <v>263</v>
      </c>
      <c r="B262">
        <v>9679</v>
      </c>
      <c r="C262">
        <f t="shared" si="24"/>
        <v>10377.666666666666</v>
      </c>
      <c r="D262">
        <f t="shared" ref="D262:D325" si="26">AVERAGE(B260:B264)</f>
        <v>11403.4</v>
      </c>
      <c r="E262">
        <f t="shared" si="22"/>
        <v>12221.285714285714</v>
      </c>
      <c r="F262">
        <f t="shared" si="25"/>
        <v>9679</v>
      </c>
      <c r="G262">
        <f t="shared" ref="G262:G325" si="27">MEDIAN(B260:B264)</f>
        <v>9679</v>
      </c>
      <c r="H262">
        <f t="shared" si="23"/>
        <v>10964</v>
      </c>
    </row>
    <row r="263" spans="1:8" x14ac:dyDescent="0.2">
      <c r="A263" t="s">
        <v>264</v>
      </c>
      <c r="B263">
        <v>13227</v>
      </c>
      <c r="C263">
        <f t="shared" si="24"/>
        <v>13217.333333333334</v>
      </c>
      <c r="D263">
        <f t="shared" si="26"/>
        <v>13089.4</v>
      </c>
      <c r="E263">
        <f t="shared" ref="E263:E326" si="28">AVERAGE(B260:B266)</f>
        <v>13184.857142857143</v>
      </c>
      <c r="F263">
        <f t="shared" si="25"/>
        <v>13227</v>
      </c>
      <c r="G263">
        <f t="shared" si="27"/>
        <v>13227</v>
      </c>
      <c r="H263">
        <f t="shared" ref="H263:H326" si="29">MEDIAN(B260:B266)</f>
        <v>13227</v>
      </c>
    </row>
    <row r="264" spans="1:8" x14ac:dyDescent="0.2">
      <c r="A264" t="s">
        <v>265</v>
      </c>
      <c r="B264">
        <v>16746</v>
      </c>
      <c r="C264">
        <f t="shared" si="24"/>
        <v>15847</v>
      </c>
      <c r="D264">
        <f t="shared" si="26"/>
        <v>14985.8</v>
      </c>
      <c r="E264">
        <f t="shared" si="28"/>
        <v>14111.142857142857</v>
      </c>
      <c r="F264">
        <f t="shared" si="25"/>
        <v>16746</v>
      </c>
      <c r="G264">
        <f t="shared" si="27"/>
        <v>16746</v>
      </c>
      <c r="H264">
        <f t="shared" si="29"/>
        <v>15622</v>
      </c>
    </row>
    <row r="265" spans="1:8" x14ac:dyDescent="0.2">
      <c r="A265" t="s">
        <v>266</v>
      </c>
      <c r="B265">
        <v>17568</v>
      </c>
      <c r="C265">
        <f t="shared" si="24"/>
        <v>17341</v>
      </c>
      <c r="D265">
        <f t="shared" si="26"/>
        <v>16174.4</v>
      </c>
      <c r="E265">
        <f t="shared" si="28"/>
        <v>14748.285714285714</v>
      </c>
      <c r="F265">
        <f t="shared" si="25"/>
        <v>17568</v>
      </c>
      <c r="G265">
        <f t="shared" si="27"/>
        <v>16746</v>
      </c>
      <c r="H265">
        <f t="shared" si="29"/>
        <v>15622</v>
      </c>
    </row>
    <row r="266" spans="1:8" x14ac:dyDescent="0.2">
      <c r="A266" t="s">
        <v>267</v>
      </c>
      <c r="B266">
        <v>17709</v>
      </c>
      <c r="C266">
        <f t="shared" si="24"/>
        <v>16966.333333333332</v>
      </c>
      <c r="D266">
        <f t="shared" si="26"/>
        <v>16066.4</v>
      </c>
      <c r="E266">
        <f t="shared" si="28"/>
        <v>15304.285714285714</v>
      </c>
      <c r="F266">
        <f t="shared" si="25"/>
        <v>17568</v>
      </c>
      <c r="G266">
        <f t="shared" si="27"/>
        <v>16746</v>
      </c>
      <c r="H266">
        <f t="shared" si="29"/>
        <v>15622</v>
      </c>
    </row>
    <row r="267" spans="1:8" x14ac:dyDescent="0.2">
      <c r="A267" t="s">
        <v>268</v>
      </c>
      <c r="B267">
        <v>15622</v>
      </c>
      <c r="C267">
        <f t="shared" si="24"/>
        <v>15339.333333333334</v>
      </c>
      <c r="D267">
        <f t="shared" si="26"/>
        <v>15431.4</v>
      </c>
      <c r="E267">
        <f t="shared" si="28"/>
        <v>16421.571428571428</v>
      </c>
      <c r="F267">
        <f t="shared" si="25"/>
        <v>15622</v>
      </c>
      <c r="G267">
        <f t="shared" si="27"/>
        <v>15622</v>
      </c>
      <c r="H267">
        <f t="shared" si="29"/>
        <v>16746</v>
      </c>
    </row>
    <row r="268" spans="1:8" x14ac:dyDescent="0.2">
      <c r="A268" t="s">
        <v>269</v>
      </c>
      <c r="B268">
        <v>12687</v>
      </c>
      <c r="C268">
        <f t="shared" si="24"/>
        <v>13960</v>
      </c>
      <c r="D268">
        <f t="shared" si="26"/>
        <v>16127.4</v>
      </c>
      <c r="E268">
        <f t="shared" si="28"/>
        <v>17446.571428571428</v>
      </c>
      <c r="F268">
        <f t="shared" si="25"/>
        <v>13571</v>
      </c>
      <c r="G268">
        <f t="shared" si="27"/>
        <v>15622</v>
      </c>
      <c r="H268">
        <f t="shared" si="29"/>
        <v>17568</v>
      </c>
    </row>
    <row r="269" spans="1:8" x14ac:dyDescent="0.2">
      <c r="A269" t="s">
        <v>270</v>
      </c>
      <c r="B269">
        <v>13571</v>
      </c>
      <c r="C269">
        <f t="shared" si="24"/>
        <v>15768.666666666666</v>
      </c>
      <c r="D269">
        <f t="shared" si="26"/>
        <v>17369.8</v>
      </c>
      <c r="E269">
        <f t="shared" si="28"/>
        <v>17802</v>
      </c>
      <c r="F269">
        <f t="shared" si="25"/>
        <v>13571</v>
      </c>
      <c r="G269">
        <f t="shared" si="27"/>
        <v>15622</v>
      </c>
      <c r="H269">
        <f t="shared" si="29"/>
        <v>17709</v>
      </c>
    </row>
    <row r="270" spans="1:8" x14ac:dyDescent="0.2">
      <c r="A270" t="s">
        <v>271</v>
      </c>
      <c r="B270">
        <v>21048</v>
      </c>
      <c r="C270">
        <f t="shared" si="24"/>
        <v>19513.333333333332</v>
      </c>
      <c r="D270">
        <f t="shared" si="26"/>
        <v>18256.599999999999</v>
      </c>
      <c r="E270">
        <f t="shared" si="28"/>
        <v>17688.571428571428</v>
      </c>
      <c r="F270">
        <f t="shared" si="25"/>
        <v>21048</v>
      </c>
      <c r="G270">
        <f t="shared" si="27"/>
        <v>20056</v>
      </c>
      <c r="H270">
        <f t="shared" si="29"/>
        <v>16915</v>
      </c>
    </row>
    <row r="271" spans="1:8" x14ac:dyDescent="0.2">
      <c r="A271" t="s">
        <v>272</v>
      </c>
      <c r="B271">
        <v>23921</v>
      </c>
      <c r="C271">
        <f t="shared" si="24"/>
        <v>21675</v>
      </c>
      <c r="D271">
        <f t="shared" si="26"/>
        <v>19102.2</v>
      </c>
      <c r="E271">
        <f t="shared" si="28"/>
        <v>17141</v>
      </c>
      <c r="F271">
        <f t="shared" si="25"/>
        <v>21048</v>
      </c>
      <c r="G271">
        <f t="shared" si="27"/>
        <v>20056</v>
      </c>
      <c r="H271">
        <f t="shared" si="29"/>
        <v>16915</v>
      </c>
    </row>
    <row r="272" spans="1:8" x14ac:dyDescent="0.2">
      <c r="A272" t="s">
        <v>273</v>
      </c>
      <c r="B272">
        <v>20056</v>
      </c>
      <c r="C272">
        <f t="shared" si="24"/>
        <v>20297.333333333332</v>
      </c>
      <c r="D272">
        <f t="shared" si="26"/>
        <v>18745.8</v>
      </c>
      <c r="E272">
        <f t="shared" si="28"/>
        <v>16233.857142857143</v>
      </c>
      <c r="F272">
        <f t="shared" si="25"/>
        <v>20056</v>
      </c>
      <c r="G272">
        <f t="shared" si="27"/>
        <v>20056</v>
      </c>
      <c r="H272">
        <f t="shared" si="29"/>
        <v>16915</v>
      </c>
    </row>
    <row r="273" spans="1:8" x14ac:dyDescent="0.2">
      <c r="A273" t="s">
        <v>274</v>
      </c>
      <c r="B273">
        <v>16915</v>
      </c>
      <c r="C273">
        <f t="shared" si="24"/>
        <v>16253.333333333334</v>
      </c>
      <c r="D273">
        <f t="shared" si="26"/>
        <v>15803.6</v>
      </c>
      <c r="E273">
        <f t="shared" si="28"/>
        <v>15036</v>
      </c>
      <c r="F273">
        <f t="shared" si="25"/>
        <v>16915</v>
      </c>
      <c r="G273">
        <f t="shared" si="27"/>
        <v>16915</v>
      </c>
      <c r="H273">
        <f t="shared" si="29"/>
        <v>16915</v>
      </c>
    </row>
    <row r="274" spans="1:8" x14ac:dyDescent="0.2">
      <c r="A274" t="s">
        <v>275</v>
      </c>
      <c r="B274">
        <v>11789</v>
      </c>
      <c r="C274">
        <f t="shared" si="24"/>
        <v>11680.333333333334</v>
      </c>
      <c r="D274">
        <f t="shared" si="26"/>
        <v>12056.6</v>
      </c>
      <c r="E274">
        <f t="shared" si="28"/>
        <v>14268</v>
      </c>
      <c r="F274">
        <f t="shared" si="25"/>
        <v>11789</v>
      </c>
      <c r="G274">
        <f t="shared" si="27"/>
        <v>11789</v>
      </c>
      <c r="H274">
        <f t="shared" si="29"/>
        <v>15672</v>
      </c>
    </row>
    <row r="275" spans="1:8" x14ac:dyDescent="0.2">
      <c r="A275" t="s">
        <v>276</v>
      </c>
      <c r="B275">
        <v>6337</v>
      </c>
      <c r="C275">
        <f t="shared" si="24"/>
        <v>7770.666666666667</v>
      </c>
      <c r="D275">
        <f t="shared" si="26"/>
        <v>11179.8</v>
      </c>
      <c r="E275">
        <f t="shared" si="28"/>
        <v>12440.428571428571</v>
      </c>
      <c r="F275">
        <f t="shared" si="25"/>
        <v>6337</v>
      </c>
      <c r="G275">
        <f t="shared" si="27"/>
        <v>11789</v>
      </c>
      <c r="H275">
        <f t="shared" si="29"/>
        <v>11789</v>
      </c>
    </row>
    <row r="276" spans="1:8" x14ac:dyDescent="0.2">
      <c r="A276" t="s">
        <v>277</v>
      </c>
      <c r="B276">
        <v>5186</v>
      </c>
      <c r="C276">
        <f t="shared" si="24"/>
        <v>9065</v>
      </c>
      <c r="D276">
        <f t="shared" si="26"/>
        <v>10022.4</v>
      </c>
      <c r="E276">
        <f t="shared" si="28"/>
        <v>10818.571428571429</v>
      </c>
      <c r="F276">
        <f t="shared" si="25"/>
        <v>6337</v>
      </c>
      <c r="G276">
        <f t="shared" si="27"/>
        <v>11128</v>
      </c>
      <c r="H276">
        <f t="shared" si="29"/>
        <v>11128</v>
      </c>
    </row>
    <row r="277" spans="1:8" x14ac:dyDescent="0.2">
      <c r="A277" t="s">
        <v>278</v>
      </c>
      <c r="B277">
        <v>15672</v>
      </c>
      <c r="C277">
        <f t="shared" si="24"/>
        <v>10662</v>
      </c>
      <c r="D277">
        <f t="shared" si="26"/>
        <v>9405.2000000000007</v>
      </c>
      <c r="E277">
        <f t="shared" si="28"/>
        <v>9277</v>
      </c>
      <c r="F277">
        <f t="shared" si="25"/>
        <v>11128</v>
      </c>
      <c r="G277">
        <f t="shared" si="27"/>
        <v>8703</v>
      </c>
      <c r="H277">
        <f t="shared" si="29"/>
        <v>8703</v>
      </c>
    </row>
    <row r="278" spans="1:8" x14ac:dyDescent="0.2">
      <c r="A278" t="s">
        <v>279</v>
      </c>
      <c r="B278">
        <v>11128</v>
      </c>
      <c r="C278">
        <f t="shared" si="24"/>
        <v>11834.333333333334</v>
      </c>
      <c r="D278">
        <f t="shared" si="26"/>
        <v>9362.6</v>
      </c>
      <c r="E278">
        <f t="shared" si="28"/>
        <v>8538.7142857142862</v>
      </c>
      <c r="F278">
        <f t="shared" si="25"/>
        <v>11128</v>
      </c>
      <c r="G278">
        <f t="shared" si="27"/>
        <v>8703</v>
      </c>
      <c r="H278">
        <f t="shared" si="29"/>
        <v>6621</v>
      </c>
    </row>
    <row r="279" spans="1:8" x14ac:dyDescent="0.2">
      <c r="A279" t="s">
        <v>280</v>
      </c>
      <c r="B279">
        <v>8703</v>
      </c>
      <c r="C279">
        <f t="shared" si="24"/>
        <v>8651.6666666666661</v>
      </c>
      <c r="D279">
        <f t="shared" si="26"/>
        <v>9649.6</v>
      </c>
      <c r="E279">
        <f t="shared" si="28"/>
        <v>7975.2857142857147</v>
      </c>
      <c r="F279">
        <f t="shared" si="25"/>
        <v>8703</v>
      </c>
      <c r="G279">
        <f t="shared" si="27"/>
        <v>8703</v>
      </c>
      <c r="H279">
        <f t="shared" si="29"/>
        <v>6621</v>
      </c>
    </row>
    <row r="280" spans="1:8" x14ac:dyDescent="0.2">
      <c r="A280" t="s">
        <v>281</v>
      </c>
      <c r="B280">
        <v>6124</v>
      </c>
      <c r="C280">
        <f t="shared" si="24"/>
        <v>7149.333333333333</v>
      </c>
      <c r="D280">
        <f t="shared" si="26"/>
        <v>6993.8</v>
      </c>
      <c r="E280">
        <f t="shared" si="28"/>
        <v>7847.7142857142853</v>
      </c>
      <c r="F280">
        <f t="shared" si="25"/>
        <v>6621</v>
      </c>
      <c r="G280">
        <f t="shared" si="27"/>
        <v>6621</v>
      </c>
      <c r="H280">
        <f t="shared" si="29"/>
        <v>6621</v>
      </c>
    </row>
    <row r="281" spans="1:8" x14ac:dyDescent="0.2">
      <c r="A281" t="s">
        <v>282</v>
      </c>
      <c r="B281">
        <v>6621</v>
      </c>
      <c r="C281">
        <f t="shared" si="24"/>
        <v>5046</v>
      </c>
      <c r="D281">
        <f t="shared" si="26"/>
        <v>5626.8</v>
      </c>
      <c r="E281">
        <f t="shared" si="28"/>
        <v>6739.7142857142853</v>
      </c>
      <c r="F281">
        <f t="shared" si="25"/>
        <v>6124</v>
      </c>
      <c r="G281">
        <f t="shared" si="27"/>
        <v>6124</v>
      </c>
      <c r="H281">
        <f t="shared" si="29"/>
        <v>6621</v>
      </c>
    </row>
    <row r="282" spans="1:8" x14ac:dyDescent="0.2">
      <c r="A282" t="s">
        <v>283</v>
      </c>
      <c r="B282">
        <v>2393</v>
      </c>
      <c r="C282">
        <f t="shared" si="24"/>
        <v>4435.666666666667</v>
      </c>
      <c r="D282">
        <f t="shared" si="26"/>
        <v>5469.4</v>
      </c>
      <c r="E282">
        <f t="shared" si="28"/>
        <v>5864.5714285714284</v>
      </c>
      <c r="F282">
        <f t="shared" si="25"/>
        <v>4293</v>
      </c>
      <c r="G282">
        <f t="shared" si="27"/>
        <v>6124</v>
      </c>
      <c r="H282">
        <f t="shared" si="29"/>
        <v>6124</v>
      </c>
    </row>
    <row r="283" spans="1:8" x14ac:dyDescent="0.2">
      <c r="A283" t="s">
        <v>284</v>
      </c>
      <c r="B283">
        <v>4293</v>
      </c>
      <c r="C283">
        <f t="shared" si="24"/>
        <v>4867.333333333333</v>
      </c>
      <c r="D283">
        <f t="shared" si="26"/>
        <v>5245</v>
      </c>
      <c r="E283">
        <f t="shared" si="28"/>
        <v>5281.1428571428569</v>
      </c>
      <c r="F283">
        <f t="shared" si="25"/>
        <v>4293</v>
      </c>
      <c r="G283">
        <f t="shared" si="27"/>
        <v>5002</v>
      </c>
      <c r="H283">
        <f t="shared" si="29"/>
        <v>5002</v>
      </c>
    </row>
    <row r="284" spans="1:8" x14ac:dyDescent="0.2">
      <c r="A284" t="s">
        <v>285</v>
      </c>
      <c r="B284">
        <v>7916</v>
      </c>
      <c r="C284">
        <f t="shared" si="24"/>
        <v>5737</v>
      </c>
      <c r="D284">
        <f t="shared" si="26"/>
        <v>4844.6000000000004</v>
      </c>
      <c r="E284">
        <f t="shared" si="28"/>
        <v>5301.7142857142853</v>
      </c>
      <c r="F284">
        <f t="shared" si="25"/>
        <v>5002</v>
      </c>
      <c r="G284">
        <f t="shared" si="27"/>
        <v>4619</v>
      </c>
      <c r="H284">
        <f t="shared" si="29"/>
        <v>5002</v>
      </c>
    </row>
    <row r="285" spans="1:8" x14ac:dyDescent="0.2">
      <c r="A285" t="s">
        <v>286</v>
      </c>
      <c r="B285">
        <v>5002</v>
      </c>
      <c r="C285">
        <f t="shared" si="24"/>
        <v>5845.666666666667</v>
      </c>
      <c r="D285">
        <f t="shared" si="26"/>
        <v>5619.6</v>
      </c>
      <c r="E285">
        <f t="shared" si="28"/>
        <v>5021.4285714285716</v>
      </c>
      <c r="F285">
        <f t="shared" si="25"/>
        <v>5002</v>
      </c>
      <c r="G285">
        <f t="shared" si="27"/>
        <v>5002</v>
      </c>
      <c r="H285">
        <f t="shared" si="29"/>
        <v>4659</v>
      </c>
    </row>
    <row r="286" spans="1:8" x14ac:dyDescent="0.2">
      <c r="A286" t="s">
        <v>287</v>
      </c>
      <c r="B286">
        <v>4619</v>
      </c>
      <c r="C286">
        <f t="shared" si="24"/>
        <v>5296.333333333333</v>
      </c>
      <c r="D286">
        <f t="shared" si="26"/>
        <v>5692.8</v>
      </c>
      <c r="E286">
        <f t="shared" si="28"/>
        <v>4955.5714285714284</v>
      </c>
      <c r="F286">
        <f t="shared" si="25"/>
        <v>5002</v>
      </c>
      <c r="G286">
        <f t="shared" si="27"/>
        <v>5002</v>
      </c>
      <c r="H286">
        <f t="shared" si="29"/>
        <v>4659</v>
      </c>
    </row>
    <row r="287" spans="1:8" x14ac:dyDescent="0.2">
      <c r="A287" t="s">
        <v>288</v>
      </c>
      <c r="B287">
        <v>6268</v>
      </c>
      <c r="C287">
        <f t="shared" si="24"/>
        <v>5182</v>
      </c>
      <c r="D287">
        <f t="shared" si="26"/>
        <v>4496</v>
      </c>
      <c r="E287">
        <f t="shared" si="28"/>
        <v>4732.8571428571431</v>
      </c>
      <c r="F287">
        <f t="shared" si="25"/>
        <v>4659</v>
      </c>
      <c r="G287">
        <f t="shared" si="27"/>
        <v>4659</v>
      </c>
      <c r="H287">
        <f t="shared" si="29"/>
        <v>4659</v>
      </c>
    </row>
    <row r="288" spans="1:8" x14ac:dyDescent="0.2">
      <c r="A288" t="s">
        <v>289</v>
      </c>
      <c r="B288">
        <v>4659</v>
      </c>
      <c r="C288">
        <f t="shared" si="24"/>
        <v>4286.333333333333</v>
      </c>
      <c r="D288">
        <f t="shared" si="26"/>
        <v>4042.4</v>
      </c>
      <c r="E288">
        <f t="shared" si="28"/>
        <v>4342.2857142857147</v>
      </c>
      <c r="F288">
        <f t="shared" si="25"/>
        <v>4659</v>
      </c>
      <c r="G288">
        <f t="shared" si="27"/>
        <v>4619</v>
      </c>
      <c r="H288">
        <f t="shared" si="29"/>
        <v>4659</v>
      </c>
    </row>
    <row r="289" spans="1:8" x14ac:dyDescent="0.2">
      <c r="A289" t="s">
        <v>290</v>
      </c>
      <c r="B289">
        <v>1932</v>
      </c>
      <c r="C289">
        <f t="shared" si="24"/>
        <v>3108.3333333333335</v>
      </c>
      <c r="D289">
        <f t="shared" si="26"/>
        <v>4155</v>
      </c>
      <c r="E289">
        <f t="shared" si="28"/>
        <v>4267.2857142857147</v>
      </c>
      <c r="F289">
        <f t="shared" si="25"/>
        <v>2734</v>
      </c>
      <c r="G289">
        <f t="shared" si="27"/>
        <v>4659</v>
      </c>
      <c r="H289">
        <f t="shared" si="29"/>
        <v>4619</v>
      </c>
    </row>
    <row r="290" spans="1:8" x14ac:dyDescent="0.2">
      <c r="A290" t="s">
        <v>291</v>
      </c>
      <c r="B290">
        <v>2734</v>
      </c>
      <c r="C290">
        <f t="shared" si="24"/>
        <v>3282.6666666666665</v>
      </c>
      <c r="D290">
        <f t="shared" si="26"/>
        <v>3796.8</v>
      </c>
      <c r="E290">
        <f t="shared" si="28"/>
        <v>4095.4285714285716</v>
      </c>
      <c r="F290">
        <f t="shared" si="25"/>
        <v>2734</v>
      </c>
      <c r="G290">
        <f t="shared" si="27"/>
        <v>4477</v>
      </c>
      <c r="H290">
        <f t="shared" si="29"/>
        <v>4477</v>
      </c>
    </row>
    <row r="291" spans="1:8" x14ac:dyDescent="0.2">
      <c r="A291" t="s">
        <v>292</v>
      </c>
      <c r="B291">
        <v>5182</v>
      </c>
      <c r="C291">
        <f t="shared" si="24"/>
        <v>4131</v>
      </c>
      <c r="D291">
        <f t="shared" si="26"/>
        <v>3548.2</v>
      </c>
      <c r="E291">
        <f t="shared" si="28"/>
        <v>3660.5714285714284</v>
      </c>
      <c r="F291">
        <f t="shared" si="25"/>
        <v>4477</v>
      </c>
      <c r="G291">
        <f t="shared" si="27"/>
        <v>3416</v>
      </c>
      <c r="H291">
        <f t="shared" si="29"/>
        <v>3416</v>
      </c>
    </row>
    <row r="292" spans="1:8" x14ac:dyDescent="0.2">
      <c r="A292" t="s">
        <v>293</v>
      </c>
      <c r="B292">
        <v>4477</v>
      </c>
      <c r="C292">
        <f t="shared" si="24"/>
        <v>4358.333333333333</v>
      </c>
      <c r="D292">
        <f t="shared" si="26"/>
        <v>3806.6</v>
      </c>
      <c r="E292">
        <f t="shared" si="28"/>
        <v>3262.8571428571427</v>
      </c>
      <c r="F292">
        <f t="shared" si="25"/>
        <v>4477</v>
      </c>
      <c r="G292">
        <f t="shared" si="27"/>
        <v>3416</v>
      </c>
      <c r="H292">
        <f t="shared" si="29"/>
        <v>3224</v>
      </c>
    </row>
    <row r="293" spans="1:8" x14ac:dyDescent="0.2">
      <c r="A293" t="s">
        <v>294</v>
      </c>
      <c r="B293">
        <v>3416</v>
      </c>
      <c r="C293">
        <f t="shared" si="24"/>
        <v>3705.6666666666665</v>
      </c>
      <c r="D293">
        <f t="shared" si="26"/>
        <v>3634.8</v>
      </c>
      <c r="E293">
        <f t="shared" si="28"/>
        <v>3147.2857142857142</v>
      </c>
      <c r="F293">
        <f t="shared" si="25"/>
        <v>3416</v>
      </c>
      <c r="G293">
        <f t="shared" si="27"/>
        <v>3416</v>
      </c>
      <c r="H293">
        <f t="shared" si="29"/>
        <v>3224</v>
      </c>
    </row>
    <row r="294" spans="1:8" x14ac:dyDescent="0.2">
      <c r="A294" t="s">
        <v>295</v>
      </c>
      <c r="B294">
        <v>3224</v>
      </c>
      <c r="C294">
        <f t="shared" si="24"/>
        <v>2838.3333333333335</v>
      </c>
      <c r="D294">
        <f t="shared" si="26"/>
        <v>2823</v>
      </c>
      <c r="E294">
        <f t="shared" si="28"/>
        <v>3028.2857142857142</v>
      </c>
      <c r="F294">
        <f t="shared" si="25"/>
        <v>3224</v>
      </c>
      <c r="G294">
        <f t="shared" si="27"/>
        <v>3224</v>
      </c>
      <c r="H294">
        <f t="shared" si="29"/>
        <v>3224</v>
      </c>
    </row>
    <row r="295" spans="1:8" x14ac:dyDescent="0.2">
      <c r="A295" t="s">
        <v>296</v>
      </c>
      <c r="B295">
        <v>1875</v>
      </c>
      <c r="C295">
        <f t="shared" si="24"/>
        <v>2074</v>
      </c>
      <c r="D295">
        <f t="shared" si="26"/>
        <v>2307.8000000000002</v>
      </c>
      <c r="E295">
        <f t="shared" si="28"/>
        <v>2740</v>
      </c>
      <c r="F295">
        <f t="shared" si="25"/>
        <v>1875</v>
      </c>
      <c r="G295">
        <f t="shared" si="27"/>
        <v>1901</v>
      </c>
      <c r="H295">
        <f t="shared" si="29"/>
        <v>3164</v>
      </c>
    </row>
    <row r="296" spans="1:8" x14ac:dyDescent="0.2">
      <c r="A296" t="s">
        <v>297</v>
      </c>
      <c r="B296">
        <v>1123</v>
      </c>
      <c r="C296">
        <f t="shared" si="24"/>
        <v>1633</v>
      </c>
      <c r="D296">
        <f t="shared" si="26"/>
        <v>2257.4</v>
      </c>
      <c r="E296">
        <f t="shared" si="28"/>
        <v>2466.8571428571427</v>
      </c>
      <c r="F296">
        <f t="shared" si="25"/>
        <v>1875</v>
      </c>
      <c r="G296">
        <f t="shared" si="27"/>
        <v>1901</v>
      </c>
      <c r="H296">
        <f t="shared" si="29"/>
        <v>2565</v>
      </c>
    </row>
    <row r="297" spans="1:8" x14ac:dyDescent="0.2">
      <c r="A297" t="s">
        <v>298</v>
      </c>
      <c r="B297">
        <v>1901</v>
      </c>
      <c r="C297">
        <f t="shared" si="24"/>
        <v>2062.6666666666665</v>
      </c>
      <c r="D297">
        <f t="shared" si="26"/>
        <v>2125.6</v>
      </c>
      <c r="E297">
        <f t="shared" si="28"/>
        <v>2449.8571428571427</v>
      </c>
      <c r="F297">
        <f t="shared" si="25"/>
        <v>1901</v>
      </c>
      <c r="G297">
        <f t="shared" si="27"/>
        <v>1901</v>
      </c>
      <c r="H297">
        <f t="shared" si="29"/>
        <v>2565</v>
      </c>
    </row>
    <row r="298" spans="1:8" x14ac:dyDescent="0.2">
      <c r="A298" t="s">
        <v>299</v>
      </c>
      <c r="B298">
        <v>3164</v>
      </c>
      <c r="C298">
        <f t="shared" si="24"/>
        <v>2543.3333333333335</v>
      </c>
      <c r="D298">
        <f t="shared" si="26"/>
        <v>2410</v>
      </c>
      <c r="E298">
        <f t="shared" si="28"/>
        <v>2506.2857142857142</v>
      </c>
      <c r="F298">
        <f t="shared" si="25"/>
        <v>2565</v>
      </c>
      <c r="G298">
        <f t="shared" si="27"/>
        <v>2565</v>
      </c>
      <c r="H298">
        <f t="shared" si="29"/>
        <v>2565</v>
      </c>
    </row>
    <row r="299" spans="1:8" x14ac:dyDescent="0.2">
      <c r="A299" t="s">
        <v>300</v>
      </c>
      <c r="B299">
        <v>2565</v>
      </c>
      <c r="C299">
        <f t="shared" si="24"/>
        <v>3008.6666666666665</v>
      </c>
      <c r="D299">
        <f t="shared" si="26"/>
        <v>2909.2</v>
      </c>
      <c r="E299">
        <f t="shared" si="28"/>
        <v>2545.7142857142858</v>
      </c>
      <c r="F299">
        <f t="shared" si="25"/>
        <v>3164</v>
      </c>
      <c r="G299">
        <f t="shared" si="27"/>
        <v>3164</v>
      </c>
      <c r="H299">
        <f t="shared" si="29"/>
        <v>2565</v>
      </c>
    </row>
    <row r="300" spans="1:8" x14ac:dyDescent="0.2">
      <c r="A300" t="s">
        <v>301</v>
      </c>
      <c r="B300">
        <v>3297</v>
      </c>
      <c r="C300">
        <f t="shared" si="24"/>
        <v>3160.3333333333335</v>
      </c>
      <c r="D300">
        <f t="shared" si="26"/>
        <v>2959.2</v>
      </c>
      <c r="E300">
        <f t="shared" si="28"/>
        <v>2491.8571428571427</v>
      </c>
      <c r="F300">
        <f t="shared" si="25"/>
        <v>3297</v>
      </c>
      <c r="G300">
        <f t="shared" si="27"/>
        <v>3164</v>
      </c>
      <c r="H300">
        <f t="shared" si="29"/>
        <v>2565</v>
      </c>
    </row>
    <row r="301" spans="1:8" x14ac:dyDescent="0.2">
      <c r="A301" t="s">
        <v>302</v>
      </c>
      <c r="B301">
        <v>3619</v>
      </c>
      <c r="C301">
        <f t="shared" si="24"/>
        <v>3022.3333333333335</v>
      </c>
      <c r="D301">
        <f t="shared" si="26"/>
        <v>2475.6</v>
      </c>
      <c r="E301">
        <f t="shared" si="28"/>
        <v>2487</v>
      </c>
      <c r="F301">
        <f t="shared" si="25"/>
        <v>3297</v>
      </c>
      <c r="G301">
        <f t="shared" si="27"/>
        <v>2565</v>
      </c>
      <c r="H301">
        <f t="shared" si="29"/>
        <v>2565</v>
      </c>
    </row>
    <row r="302" spans="1:8" x14ac:dyDescent="0.2">
      <c r="A302" t="s">
        <v>303</v>
      </c>
      <c r="B302">
        <v>2151</v>
      </c>
      <c r="C302">
        <f t="shared" si="24"/>
        <v>2172</v>
      </c>
      <c r="D302">
        <f t="shared" si="26"/>
        <v>2336</v>
      </c>
      <c r="E302">
        <f t="shared" si="28"/>
        <v>2469.2857142857142</v>
      </c>
      <c r="F302">
        <f t="shared" si="25"/>
        <v>2151</v>
      </c>
      <c r="G302">
        <f t="shared" si="27"/>
        <v>2151</v>
      </c>
      <c r="H302">
        <f t="shared" si="29"/>
        <v>2565</v>
      </c>
    </row>
    <row r="303" spans="1:8" x14ac:dyDescent="0.2">
      <c r="A303" t="s">
        <v>304</v>
      </c>
      <c r="B303">
        <v>746</v>
      </c>
      <c r="C303">
        <f t="shared" si="24"/>
        <v>1588</v>
      </c>
      <c r="D303">
        <f t="shared" si="26"/>
        <v>2284.6</v>
      </c>
      <c r="E303">
        <f t="shared" si="28"/>
        <v>2475</v>
      </c>
      <c r="F303">
        <f t="shared" si="25"/>
        <v>1867</v>
      </c>
      <c r="G303">
        <f t="shared" si="27"/>
        <v>2151</v>
      </c>
      <c r="H303">
        <f t="shared" si="29"/>
        <v>2605</v>
      </c>
    </row>
    <row r="304" spans="1:8" x14ac:dyDescent="0.2">
      <c r="A304" t="s">
        <v>305</v>
      </c>
      <c r="B304">
        <v>1867</v>
      </c>
      <c r="C304">
        <f t="shared" si="24"/>
        <v>1884.3333333333333</v>
      </c>
      <c r="D304">
        <f t="shared" si="26"/>
        <v>2081.8000000000002</v>
      </c>
      <c r="E304">
        <f t="shared" si="28"/>
        <v>2372.8571428571427</v>
      </c>
      <c r="F304">
        <f t="shared" si="25"/>
        <v>1867</v>
      </c>
      <c r="G304">
        <f t="shared" si="27"/>
        <v>2151</v>
      </c>
      <c r="H304">
        <f t="shared" si="29"/>
        <v>2582</v>
      </c>
    </row>
    <row r="305" spans="1:8" x14ac:dyDescent="0.2">
      <c r="A305" t="s">
        <v>306</v>
      </c>
      <c r="B305">
        <v>3040</v>
      </c>
      <c r="C305">
        <f t="shared" si="24"/>
        <v>2504</v>
      </c>
      <c r="D305">
        <f t="shared" si="26"/>
        <v>2168</v>
      </c>
      <c r="E305">
        <f t="shared" si="28"/>
        <v>2213.4285714285716</v>
      </c>
      <c r="F305">
        <f t="shared" si="25"/>
        <v>2605</v>
      </c>
      <c r="G305">
        <f t="shared" si="27"/>
        <v>2582</v>
      </c>
      <c r="H305">
        <f t="shared" si="29"/>
        <v>2503</v>
      </c>
    </row>
    <row r="306" spans="1:8" x14ac:dyDescent="0.2">
      <c r="A306" t="s">
        <v>307</v>
      </c>
      <c r="B306">
        <v>2605</v>
      </c>
      <c r="C306">
        <f t="shared" si="24"/>
        <v>2742.3333333333335</v>
      </c>
      <c r="D306">
        <f t="shared" si="26"/>
        <v>2519.4</v>
      </c>
      <c r="E306">
        <f t="shared" si="28"/>
        <v>2165.2857142857142</v>
      </c>
      <c r="F306">
        <f t="shared" si="25"/>
        <v>2605</v>
      </c>
      <c r="G306">
        <f t="shared" si="27"/>
        <v>2582</v>
      </c>
      <c r="H306">
        <f t="shared" si="29"/>
        <v>2503</v>
      </c>
    </row>
    <row r="307" spans="1:8" x14ac:dyDescent="0.2">
      <c r="A307" t="s">
        <v>308</v>
      </c>
      <c r="B307">
        <v>2582</v>
      </c>
      <c r="C307">
        <f t="shared" si="24"/>
        <v>2563.3333333333335</v>
      </c>
      <c r="D307">
        <f t="shared" si="26"/>
        <v>2508.8000000000002</v>
      </c>
      <c r="E307">
        <f t="shared" si="28"/>
        <v>2181.4285714285716</v>
      </c>
      <c r="F307">
        <f t="shared" si="25"/>
        <v>2582</v>
      </c>
      <c r="G307">
        <f t="shared" si="27"/>
        <v>2582</v>
      </c>
      <c r="H307">
        <f t="shared" si="29"/>
        <v>2503</v>
      </c>
    </row>
    <row r="308" spans="1:8" x14ac:dyDescent="0.2">
      <c r="A308" t="s">
        <v>309</v>
      </c>
      <c r="B308">
        <v>2503</v>
      </c>
      <c r="C308">
        <f t="shared" si="24"/>
        <v>2299.6666666666665</v>
      </c>
      <c r="D308">
        <f t="shared" si="26"/>
        <v>2072.6</v>
      </c>
      <c r="E308">
        <f t="shared" si="28"/>
        <v>2194.2857142857142</v>
      </c>
      <c r="F308">
        <f t="shared" si="25"/>
        <v>2503</v>
      </c>
      <c r="G308">
        <f t="shared" si="27"/>
        <v>2503</v>
      </c>
      <c r="H308">
        <f t="shared" si="29"/>
        <v>2503</v>
      </c>
    </row>
    <row r="309" spans="1:8" x14ac:dyDescent="0.2">
      <c r="A309" t="s">
        <v>310</v>
      </c>
      <c r="B309">
        <v>1814</v>
      </c>
      <c r="C309">
        <f t="shared" si="24"/>
        <v>1725.3333333333333</v>
      </c>
      <c r="D309">
        <f t="shared" si="26"/>
        <v>1943</v>
      </c>
      <c r="E309">
        <f t="shared" si="28"/>
        <v>2198.7142857142858</v>
      </c>
      <c r="F309">
        <f t="shared" si="25"/>
        <v>1814</v>
      </c>
      <c r="G309">
        <f t="shared" si="27"/>
        <v>1957</v>
      </c>
      <c r="H309">
        <f t="shared" si="29"/>
        <v>2503</v>
      </c>
    </row>
    <row r="310" spans="1:8" x14ac:dyDescent="0.2">
      <c r="A310" t="s">
        <v>311</v>
      </c>
      <c r="B310">
        <v>859</v>
      </c>
      <c r="C310">
        <f t="shared" si="24"/>
        <v>1543.3333333333333</v>
      </c>
      <c r="D310">
        <f t="shared" si="26"/>
        <v>2040.8</v>
      </c>
      <c r="E310">
        <f t="shared" si="28"/>
        <v>2220</v>
      </c>
      <c r="F310">
        <f t="shared" si="25"/>
        <v>1814</v>
      </c>
      <c r="G310">
        <f t="shared" si="27"/>
        <v>1957</v>
      </c>
      <c r="H310">
        <f t="shared" si="29"/>
        <v>2503</v>
      </c>
    </row>
    <row r="311" spans="1:8" x14ac:dyDescent="0.2">
      <c r="A311" t="s">
        <v>312</v>
      </c>
      <c r="B311">
        <v>1957</v>
      </c>
      <c r="C311">
        <f t="shared" si="24"/>
        <v>1962.3333333333333</v>
      </c>
      <c r="D311">
        <f t="shared" si="26"/>
        <v>2091</v>
      </c>
      <c r="E311">
        <f t="shared" si="28"/>
        <v>1851.1428571428571</v>
      </c>
      <c r="F311">
        <f t="shared" si="25"/>
        <v>1957</v>
      </c>
      <c r="G311">
        <f t="shared" si="27"/>
        <v>1957</v>
      </c>
      <c r="H311">
        <f t="shared" si="29"/>
        <v>1957</v>
      </c>
    </row>
    <row r="312" spans="1:8" x14ac:dyDescent="0.2">
      <c r="A312" t="s">
        <v>313</v>
      </c>
      <c r="B312">
        <v>3071</v>
      </c>
      <c r="C312">
        <f t="shared" si="24"/>
        <v>2594</v>
      </c>
      <c r="D312">
        <f t="shared" si="26"/>
        <v>1728.2</v>
      </c>
      <c r="E312">
        <f t="shared" si="28"/>
        <v>1888.1428571428571</v>
      </c>
      <c r="F312">
        <f t="shared" si="25"/>
        <v>2754</v>
      </c>
      <c r="G312">
        <f t="shared" si="27"/>
        <v>1957</v>
      </c>
      <c r="H312">
        <f t="shared" si="29"/>
        <v>1957</v>
      </c>
    </row>
    <row r="313" spans="1:8" x14ac:dyDescent="0.2">
      <c r="A313" t="s">
        <v>314</v>
      </c>
      <c r="B313">
        <v>2754</v>
      </c>
      <c r="C313">
        <f t="shared" si="24"/>
        <v>1941.6666666666667</v>
      </c>
      <c r="D313">
        <f t="shared" si="26"/>
        <v>2108.8000000000002</v>
      </c>
      <c r="E313">
        <f t="shared" si="28"/>
        <v>2340.1428571428573</v>
      </c>
      <c r="F313">
        <f t="shared" si="25"/>
        <v>2754</v>
      </c>
      <c r="G313">
        <f t="shared" si="27"/>
        <v>2754</v>
      </c>
      <c r="H313">
        <f t="shared" si="29"/>
        <v>2754</v>
      </c>
    </row>
    <row r="314" spans="1:8" x14ac:dyDescent="0.2">
      <c r="A314" t="s">
        <v>315</v>
      </c>
      <c r="B314">
        <v>0</v>
      </c>
      <c r="C314">
        <f t="shared" si="24"/>
        <v>1838.6666666666667</v>
      </c>
      <c r="D314">
        <f t="shared" si="26"/>
        <v>2713</v>
      </c>
      <c r="E314">
        <f t="shared" si="28"/>
        <v>2370.8571428571427</v>
      </c>
      <c r="F314">
        <f t="shared" si="25"/>
        <v>2754</v>
      </c>
      <c r="G314">
        <f t="shared" si="27"/>
        <v>2762</v>
      </c>
      <c r="H314">
        <f t="shared" si="29"/>
        <v>2754</v>
      </c>
    </row>
    <row r="315" spans="1:8" x14ac:dyDescent="0.2">
      <c r="A315" t="s">
        <v>316</v>
      </c>
      <c r="B315">
        <v>2762</v>
      </c>
      <c r="C315">
        <f t="shared" si="24"/>
        <v>2580</v>
      </c>
      <c r="D315">
        <f t="shared" si="26"/>
        <v>2313.6</v>
      </c>
      <c r="E315">
        <f t="shared" si="28"/>
        <v>2407.1428571428573</v>
      </c>
      <c r="F315">
        <f t="shared" si="25"/>
        <v>2762</v>
      </c>
      <c r="G315">
        <f t="shared" si="27"/>
        <v>2754</v>
      </c>
      <c r="H315">
        <f t="shared" si="29"/>
        <v>2754</v>
      </c>
    </row>
    <row r="316" spans="1:8" x14ac:dyDescent="0.2">
      <c r="A316" t="s">
        <v>317</v>
      </c>
      <c r="B316">
        <v>4978</v>
      </c>
      <c r="C316">
        <f t="shared" si="24"/>
        <v>2938</v>
      </c>
      <c r="D316">
        <f t="shared" si="26"/>
        <v>2205</v>
      </c>
      <c r="E316">
        <f t="shared" si="28"/>
        <v>2487.8571428571427</v>
      </c>
      <c r="F316">
        <f t="shared" si="25"/>
        <v>2762</v>
      </c>
      <c r="G316">
        <f t="shared" si="27"/>
        <v>2211</v>
      </c>
      <c r="H316">
        <f t="shared" si="29"/>
        <v>2754</v>
      </c>
    </row>
    <row r="317" spans="1:8" x14ac:dyDescent="0.2">
      <c r="A317" t="s">
        <v>318</v>
      </c>
      <c r="B317">
        <v>1074</v>
      </c>
      <c r="C317">
        <f t="shared" si="24"/>
        <v>2754.3333333333335</v>
      </c>
      <c r="D317">
        <f t="shared" si="26"/>
        <v>2932.2</v>
      </c>
      <c r="E317">
        <f t="shared" si="28"/>
        <v>2543.8571428571427</v>
      </c>
      <c r="F317">
        <f t="shared" si="25"/>
        <v>2211</v>
      </c>
      <c r="G317">
        <f t="shared" si="27"/>
        <v>2762</v>
      </c>
      <c r="H317">
        <f t="shared" si="29"/>
        <v>2762</v>
      </c>
    </row>
    <row r="318" spans="1:8" x14ac:dyDescent="0.2">
      <c r="A318" t="s">
        <v>319</v>
      </c>
      <c r="B318">
        <v>2211</v>
      </c>
      <c r="C318">
        <f t="shared" si="24"/>
        <v>2307</v>
      </c>
      <c r="D318">
        <f t="shared" si="26"/>
        <v>3009</v>
      </c>
      <c r="E318">
        <f t="shared" si="28"/>
        <v>2948.8571428571427</v>
      </c>
      <c r="F318">
        <f t="shared" si="25"/>
        <v>2211</v>
      </c>
      <c r="G318">
        <f t="shared" si="27"/>
        <v>3146</v>
      </c>
      <c r="H318">
        <f t="shared" si="29"/>
        <v>2835</v>
      </c>
    </row>
    <row r="319" spans="1:8" x14ac:dyDescent="0.2">
      <c r="A319" t="s">
        <v>320</v>
      </c>
      <c r="B319">
        <v>3636</v>
      </c>
      <c r="C319">
        <f t="shared" si="24"/>
        <v>2997.6666666666665</v>
      </c>
      <c r="D319">
        <f t="shared" si="26"/>
        <v>2580.4</v>
      </c>
      <c r="E319">
        <f t="shared" si="28"/>
        <v>2943</v>
      </c>
      <c r="F319">
        <f t="shared" si="25"/>
        <v>3146</v>
      </c>
      <c r="G319">
        <f t="shared" si="27"/>
        <v>2835</v>
      </c>
      <c r="H319">
        <f t="shared" si="29"/>
        <v>2835</v>
      </c>
    </row>
    <row r="320" spans="1:8" x14ac:dyDescent="0.2">
      <c r="A320" t="s">
        <v>321</v>
      </c>
      <c r="B320">
        <v>3146</v>
      </c>
      <c r="C320">
        <f t="shared" si="24"/>
        <v>3205.6666666666665</v>
      </c>
      <c r="D320">
        <f t="shared" si="26"/>
        <v>2909.8</v>
      </c>
      <c r="E320">
        <f t="shared" si="28"/>
        <v>2541.8571428571427</v>
      </c>
      <c r="F320">
        <f t="shared" si="25"/>
        <v>3146</v>
      </c>
      <c r="G320">
        <f t="shared" si="27"/>
        <v>2835</v>
      </c>
      <c r="H320">
        <f t="shared" si="29"/>
        <v>2721</v>
      </c>
    </row>
    <row r="321" spans="1:8" x14ac:dyDescent="0.2">
      <c r="A321" t="s">
        <v>322</v>
      </c>
      <c r="B321">
        <v>2835</v>
      </c>
      <c r="C321">
        <f t="shared" si="24"/>
        <v>2900.6666666666665</v>
      </c>
      <c r="D321">
        <f t="shared" si="26"/>
        <v>2901.6</v>
      </c>
      <c r="E321">
        <f t="shared" si="28"/>
        <v>2528.5714285714284</v>
      </c>
      <c r="F321">
        <f t="shared" si="25"/>
        <v>2835</v>
      </c>
      <c r="G321">
        <f t="shared" si="27"/>
        <v>2835</v>
      </c>
      <c r="H321">
        <f t="shared" si="29"/>
        <v>2721</v>
      </c>
    </row>
    <row r="322" spans="1:8" x14ac:dyDescent="0.2">
      <c r="A322" t="s">
        <v>323</v>
      </c>
      <c r="B322">
        <v>2721</v>
      </c>
      <c r="C322">
        <f t="shared" si="24"/>
        <v>2575.3333333333335</v>
      </c>
      <c r="D322">
        <f t="shared" si="26"/>
        <v>2370.6</v>
      </c>
      <c r="E322">
        <f t="shared" si="28"/>
        <v>2526.7142857142858</v>
      </c>
      <c r="F322">
        <f t="shared" si="25"/>
        <v>2721</v>
      </c>
      <c r="G322">
        <f t="shared" si="27"/>
        <v>2721</v>
      </c>
      <c r="H322">
        <f t="shared" si="29"/>
        <v>2721</v>
      </c>
    </row>
    <row r="323" spans="1:8" x14ac:dyDescent="0.2">
      <c r="A323" t="s">
        <v>324</v>
      </c>
      <c r="B323">
        <v>2170</v>
      </c>
      <c r="C323">
        <f t="shared" si="24"/>
        <v>1957.3333333333333</v>
      </c>
      <c r="D323">
        <f t="shared" si="26"/>
        <v>2181</v>
      </c>
      <c r="E323">
        <f t="shared" si="28"/>
        <v>2466.1428571428573</v>
      </c>
      <c r="F323">
        <f t="shared" si="25"/>
        <v>2170</v>
      </c>
      <c r="G323">
        <f t="shared" si="27"/>
        <v>2198</v>
      </c>
      <c r="H323">
        <f t="shared" si="29"/>
        <v>2721</v>
      </c>
    </row>
    <row r="324" spans="1:8" x14ac:dyDescent="0.2">
      <c r="A324" t="s">
        <v>325</v>
      </c>
      <c r="B324">
        <v>981</v>
      </c>
      <c r="C324">
        <f t="shared" si="24"/>
        <v>1783</v>
      </c>
      <c r="D324">
        <f t="shared" si="26"/>
        <v>2256.4</v>
      </c>
      <c r="E324">
        <f t="shared" si="28"/>
        <v>2385.7142857142858</v>
      </c>
      <c r="F324">
        <f t="shared" si="25"/>
        <v>2170</v>
      </c>
      <c r="G324">
        <f t="shared" si="27"/>
        <v>2198</v>
      </c>
      <c r="H324">
        <f t="shared" si="29"/>
        <v>2583</v>
      </c>
    </row>
    <row r="325" spans="1:8" x14ac:dyDescent="0.2">
      <c r="A325" t="s">
        <v>326</v>
      </c>
      <c r="B325">
        <v>2198</v>
      </c>
      <c r="C325">
        <f t="shared" ref="C325:C388" si="30">AVERAGE(B324:B326)</f>
        <v>2130.3333333333335</v>
      </c>
      <c r="D325">
        <f t="shared" si="26"/>
        <v>2228.8000000000002</v>
      </c>
      <c r="E325">
        <f t="shared" si="28"/>
        <v>2315.2857142857142</v>
      </c>
      <c r="F325">
        <f t="shared" ref="F325:F388" si="31">MEDIAN(B324:B326)</f>
        <v>2198</v>
      </c>
      <c r="G325">
        <f t="shared" si="27"/>
        <v>2198</v>
      </c>
      <c r="H325">
        <f t="shared" si="29"/>
        <v>2342</v>
      </c>
    </row>
    <row r="326" spans="1:8" x14ac:dyDescent="0.2">
      <c r="A326" t="s">
        <v>327</v>
      </c>
      <c r="B326">
        <v>3212</v>
      </c>
      <c r="C326">
        <f t="shared" si="30"/>
        <v>2664.3333333333335</v>
      </c>
      <c r="D326">
        <f t="shared" ref="D326:D389" si="32">AVERAGE(B324:B328)</f>
        <v>2263.1999999999998</v>
      </c>
      <c r="E326">
        <f t="shared" si="28"/>
        <v>2038.5714285714287</v>
      </c>
      <c r="F326">
        <f t="shared" si="31"/>
        <v>2583</v>
      </c>
      <c r="G326">
        <f t="shared" ref="G326:G389" si="33">MEDIAN(B324:B328)</f>
        <v>2342</v>
      </c>
      <c r="H326">
        <f t="shared" si="29"/>
        <v>2198</v>
      </c>
    </row>
    <row r="327" spans="1:8" x14ac:dyDescent="0.2">
      <c r="A327" t="s">
        <v>328</v>
      </c>
      <c r="B327">
        <v>2583</v>
      </c>
      <c r="C327">
        <f t="shared" si="30"/>
        <v>2712.3333333333335</v>
      </c>
      <c r="D327">
        <f t="shared" si="32"/>
        <v>2223.8000000000002</v>
      </c>
      <c r="E327">
        <f t="shared" ref="E327:E390" si="34">AVERAGE(B324:B330)</f>
        <v>1849.5714285714287</v>
      </c>
      <c r="F327">
        <f t="shared" si="31"/>
        <v>2583</v>
      </c>
      <c r="G327">
        <f t="shared" si="33"/>
        <v>2342</v>
      </c>
      <c r="H327">
        <f t="shared" ref="H327:H390" si="35">MEDIAN(B324:B330)</f>
        <v>2198</v>
      </c>
    </row>
    <row r="328" spans="1:8" x14ac:dyDescent="0.2">
      <c r="A328" t="s">
        <v>329</v>
      </c>
      <c r="B328">
        <v>2342</v>
      </c>
      <c r="C328">
        <f t="shared" si="30"/>
        <v>1903</v>
      </c>
      <c r="D328">
        <f t="shared" si="32"/>
        <v>1953.6</v>
      </c>
      <c r="E328">
        <f t="shared" si="34"/>
        <v>1831.8571428571429</v>
      </c>
      <c r="F328">
        <f t="shared" si="31"/>
        <v>2342</v>
      </c>
      <c r="G328">
        <f t="shared" si="33"/>
        <v>2342</v>
      </c>
      <c r="H328">
        <f t="shared" si="35"/>
        <v>2198</v>
      </c>
    </row>
    <row r="329" spans="1:8" x14ac:dyDescent="0.2">
      <c r="A329" t="s">
        <v>330</v>
      </c>
      <c r="B329">
        <v>784</v>
      </c>
      <c r="C329">
        <f t="shared" si="30"/>
        <v>1324.3333333333333</v>
      </c>
      <c r="D329">
        <f t="shared" si="32"/>
        <v>1482.6</v>
      </c>
      <c r="E329">
        <f t="shared" si="34"/>
        <v>1757.4285714285713</v>
      </c>
      <c r="F329">
        <f t="shared" si="31"/>
        <v>847</v>
      </c>
      <c r="G329">
        <f t="shared" si="33"/>
        <v>857</v>
      </c>
      <c r="H329">
        <f t="shared" si="35"/>
        <v>1677</v>
      </c>
    </row>
    <row r="330" spans="1:8" x14ac:dyDescent="0.2">
      <c r="A330" t="s">
        <v>331</v>
      </c>
      <c r="B330">
        <v>847</v>
      </c>
      <c r="C330">
        <f t="shared" si="30"/>
        <v>829.33333333333337</v>
      </c>
      <c r="D330">
        <f t="shared" si="32"/>
        <v>1301.4000000000001</v>
      </c>
      <c r="E330">
        <f t="shared" si="34"/>
        <v>1703</v>
      </c>
      <c r="F330">
        <f t="shared" si="31"/>
        <v>847</v>
      </c>
      <c r="G330">
        <f t="shared" si="33"/>
        <v>857</v>
      </c>
      <c r="H330">
        <f t="shared" si="35"/>
        <v>1677</v>
      </c>
    </row>
    <row r="331" spans="1:8" x14ac:dyDescent="0.2">
      <c r="A331" t="s">
        <v>332</v>
      </c>
      <c r="B331">
        <v>857</v>
      </c>
      <c r="C331">
        <f t="shared" si="30"/>
        <v>1127</v>
      </c>
      <c r="D331">
        <f t="shared" si="32"/>
        <v>1399.2</v>
      </c>
      <c r="E331">
        <f t="shared" si="34"/>
        <v>1656</v>
      </c>
      <c r="F331">
        <f t="shared" si="31"/>
        <v>857</v>
      </c>
      <c r="G331">
        <f t="shared" si="33"/>
        <v>857</v>
      </c>
      <c r="H331">
        <f t="shared" si="35"/>
        <v>1677</v>
      </c>
    </row>
    <row r="332" spans="1:8" x14ac:dyDescent="0.2">
      <c r="A332" t="s">
        <v>333</v>
      </c>
      <c r="B332">
        <v>1677</v>
      </c>
      <c r="C332">
        <f t="shared" si="30"/>
        <v>1788.3333333333333</v>
      </c>
      <c r="D332">
        <f t="shared" si="32"/>
        <v>1693.2</v>
      </c>
      <c r="E332">
        <f t="shared" si="34"/>
        <v>1577.5714285714287</v>
      </c>
      <c r="F332">
        <f t="shared" si="31"/>
        <v>1677</v>
      </c>
      <c r="G332">
        <f t="shared" si="33"/>
        <v>1677</v>
      </c>
      <c r="H332">
        <f t="shared" si="35"/>
        <v>1677</v>
      </c>
    </row>
    <row r="333" spans="1:8" x14ac:dyDescent="0.2">
      <c r="A333" t="s">
        <v>334</v>
      </c>
      <c r="B333">
        <v>2831</v>
      </c>
      <c r="C333">
        <f t="shared" si="30"/>
        <v>2254</v>
      </c>
      <c r="D333">
        <f t="shared" si="32"/>
        <v>1882.4</v>
      </c>
      <c r="E333">
        <f t="shared" si="34"/>
        <v>1591.2857142857142</v>
      </c>
      <c r="F333">
        <f t="shared" si="31"/>
        <v>2254</v>
      </c>
      <c r="G333">
        <f t="shared" si="33"/>
        <v>1793</v>
      </c>
      <c r="H333">
        <f t="shared" si="35"/>
        <v>1677</v>
      </c>
    </row>
    <row r="334" spans="1:8" x14ac:dyDescent="0.2">
      <c r="A334" t="s">
        <v>335</v>
      </c>
      <c r="B334">
        <v>2254</v>
      </c>
      <c r="C334">
        <f t="shared" si="30"/>
        <v>2292.6666666666665</v>
      </c>
      <c r="D334">
        <f t="shared" si="32"/>
        <v>1887</v>
      </c>
      <c r="E334">
        <f t="shared" si="34"/>
        <v>1590.5714285714287</v>
      </c>
      <c r="F334">
        <f t="shared" si="31"/>
        <v>2254</v>
      </c>
      <c r="G334">
        <f t="shared" si="33"/>
        <v>1793</v>
      </c>
      <c r="H334">
        <f t="shared" si="35"/>
        <v>1677</v>
      </c>
    </row>
    <row r="335" spans="1:8" x14ac:dyDescent="0.2">
      <c r="A335" t="s">
        <v>336</v>
      </c>
      <c r="B335">
        <v>1793</v>
      </c>
      <c r="C335">
        <f t="shared" si="30"/>
        <v>1642.3333333333333</v>
      </c>
      <c r="D335">
        <f t="shared" si="32"/>
        <v>1720</v>
      </c>
      <c r="E335">
        <f t="shared" si="34"/>
        <v>1593.2857142857142</v>
      </c>
      <c r="F335">
        <f t="shared" si="31"/>
        <v>1793</v>
      </c>
      <c r="G335">
        <f t="shared" si="33"/>
        <v>1793</v>
      </c>
      <c r="H335">
        <f t="shared" si="35"/>
        <v>1677</v>
      </c>
    </row>
    <row r="336" spans="1:8" x14ac:dyDescent="0.2">
      <c r="A336" t="s">
        <v>337</v>
      </c>
      <c r="B336">
        <v>880</v>
      </c>
      <c r="C336">
        <f t="shared" si="30"/>
        <v>1171.6666666666667</v>
      </c>
      <c r="D336">
        <f t="shared" si="32"/>
        <v>1329</v>
      </c>
      <c r="E336">
        <f t="shared" si="34"/>
        <v>1617.7142857142858</v>
      </c>
      <c r="F336">
        <f t="shared" si="31"/>
        <v>880</v>
      </c>
      <c r="G336">
        <f t="shared" si="33"/>
        <v>880</v>
      </c>
      <c r="H336">
        <f t="shared" si="35"/>
        <v>1793</v>
      </c>
    </row>
    <row r="337" spans="1:8" x14ac:dyDescent="0.2">
      <c r="A337" t="s">
        <v>338</v>
      </c>
      <c r="B337">
        <v>842</v>
      </c>
      <c r="C337">
        <f t="shared" si="30"/>
        <v>866</v>
      </c>
      <c r="D337">
        <f t="shared" si="32"/>
        <v>1247.8</v>
      </c>
      <c r="E337">
        <f t="shared" si="34"/>
        <v>1641.4285714285713</v>
      </c>
      <c r="F337">
        <f t="shared" si="31"/>
        <v>876</v>
      </c>
      <c r="G337">
        <f t="shared" si="33"/>
        <v>880</v>
      </c>
      <c r="H337">
        <f t="shared" si="35"/>
        <v>1793</v>
      </c>
    </row>
    <row r="338" spans="1:8" x14ac:dyDescent="0.2">
      <c r="A338" t="s">
        <v>339</v>
      </c>
      <c r="B338">
        <v>876</v>
      </c>
      <c r="C338">
        <f t="shared" si="30"/>
        <v>1188.6666666666667</v>
      </c>
      <c r="D338">
        <f t="shared" si="32"/>
        <v>1488.6</v>
      </c>
      <c r="E338">
        <f t="shared" si="34"/>
        <v>1737</v>
      </c>
      <c r="F338">
        <f t="shared" si="31"/>
        <v>876</v>
      </c>
      <c r="G338">
        <f t="shared" si="33"/>
        <v>880</v>
      </c>
      <c r="H338">
        <f t="shared" si="35"/>
        <v>1793</v>
      </c>
    </row>
    <row r="339" spans="1:8" x14ac:dyDescent="0.2">
      <c r="A339" t="s">
        <v>340</v>
      </c>
      <c r="B339">
        <v>1848</v>
      </c>
      <c r="C339">
        <f t="shared" si="30"/>
        <v>1907</v>
      </c>
      <c r="D339">
        <f t="shared" si="32"/>
        <v>1897.2</v>
      </c>
      <c r="E339">
        <f t="shared" si="34"/>
        <v>1773.4285714285713</v>
      </c>
      <c r="F339">
        <f t="shared" si="31"/>
        <v>1848</v>
      </c>
      <c r="G339">
        <f t="shared" si="33"/>
        <v>1848</v>
      </c>
      <c r="H339">
        <f t="shared" si="35"/>
        <v>1848</v>
      </c>
    </row>
    <row r="340" spans="1:8" x14ac:dyDescent="0.2">
      <c r="A340" t="s">
        <v>341</v>
      </c>
      <c r="B340">
        <v>2997</v>
      </c>
      <c r="C340">
        <f t="shared" si="30"/>
        <v>2589.3333333333335</v>
      </c>
      <c r="D340">
        <f t="shared" si="32"/>
        <v>2138.4</v>
      </c>
      <c r="E340">
        <f t="shared" si="34"/>
        <v>1932.1428571428571</v>
      </c>
      <c r="F340">
        <f t="shared" si="31"/>
        <v>2923</v>
      </c>
      <c r="G340">
        <f t="shared" si="33"/>
        <v>2048</v>
      </c>
      <c r="H340">
        <f t="shared" si="35"/>
        <v>1991</v>
      </c>
    </row>
    <row r="341" spans="1:8" x14ac:dyDescent="0.2">
      <c r="A341" t="s">
        <v>342</v>
      </c>
      <c r="B341">
        <v>2923</v>
      </c>
      <c r="C341">
        <f t="shared" si="30"/>
        <v>2656</v>
      </c>
      <c r="D341">
        <f t="shared" si="32"/>
        <v>2361.4</v>
      </c>
      <c r="E341">
        <f t="shared" si="34"/>
        <v>2036</v>
      </c>
      <c r="F341">
        <f t="shared" si="31"/>
        <v>2923</v>
      </c>
      <c r="G341">
        <f t="shared" si="33"/>
        <v>2048</v>
      </c>
      <c r="H341">
        <f t="shared" si="35"/>
        <v>1991</v>
      </c>
    </row>
    <row r="342" spans="1:8" x14ac:dyDescent="0.2">
      <c r="A342" t="s">
        <v>343</v>
      </c>
      <c r="B342">
        <v>2048</v>
      </c>
      <c r="C342">
        <f t="shared" si="30"/>
        <v>2320.6666666666665</v>
      </c>
      <c r="D342">
        <f t="shared" si="32"/>
        <v>2305.6</v>
      </c>
      <c r="E342">
        <f t="shared" si="34"/>
        <v>2048</v>
      </c>
      <c r="F342">
        <f t="shared" si="31"/>
        <v>2048</v>
      </c>
      <c r="G342">
        <f t="shared" si="33"/>
        <v>2048</v>
      </c>
      <c r="H342">
        <f t="shared" si="35"/>
        <v>1991</v>
      </c>
    </row>
    <row r="343" spans="1:8" x14ac:dyDescent="0.2">
      <c r="A343" t="s">
        <v>344</v>
      </c>
      <c r="B343">
        <v>1991</v>
      </c>
      <c r="C343">
        <f t="shared" si="30"/>
        <v>1869.3333333333333</v>
      </c>
      <c r="D343">
        <f t="shared" si="32"/>
        <v>1898.2</v>
      </c>
      <c r="E343">
        <f t="shared" si="34"/>
        <v>2083.8571428571427</v>
      </c>
      <c r="F343">
        <f t="shared" si="31"/>
        <v>1991</v>
      </c>
      <c r="G343">
        <f t="shared" si="33"/>
        <v>1991</v>
      </c>
      <c r="H343">
        <f t="shared" si="35"/>
        <v>2048</v>
      </c>
    </row>
    <row r="344" spans="1:8" x14ac:dyDescent="0.2">
      <c r="A344" t="s">
        <v>345</v>
      </c>
      <c r="B344">
        <v>1569</v>
      </c>
      <c r="C344">
        <f t="shared" si="30"/>
        <v>1506.6666666666667</v>
      </c>
      <c r="D344">
        <f t="shared" si="32"/>
        <v>1733.4</v>
      </c>
      <c r="E344">
        <f t="shared" si="34"/>
        <v>2073.8571428571427</v>
      </c>
      <c r="F344">
        <f t="shared" si="31"/>
        <v>1569</v>
      </c>
      <c r="G344">
        <f t="shared" si="33"/>
        <v>1991</v>
      </c>
      <c r="H344">
        <f t="shared" si="35"/>
        <v>2048</v>
      </c>
    </row>
    <row r="345" spans="1:8" x14ac:dyDescent="0.2">
      <c r="A345" t="s">
        <v>346</v>
      </c>
      <c r="B345">
        <v>960</v>
      </c>
      <c r="C345">
        <f t="shared" si="30"/>
        <v>1542.6666666666667</v>
      </c>
      <c r="D345">
        <f t="shared" si="32"/>
        <v>1909.2</v>
      </c>
      <c r="E345">
        <f t="shared" si="34"/>
        <v>2033</v>
      </c>
      <c r="F345">
        <f t="shared" si="31"/>
        <v>1569</v>
      </c>
      <c r="G345">
        <f t="shared" si="33"/>
        <v>1991</v>
      </c>
      <c r="H345">
        <f t="shared" si="35"/>
        <v>2048</v>
      </c>
    </row>
    <row r="346" spans="1:8" x14ac:dyDescent="0.2">
      <c r="A346" t="s">
        <v>347</v>
      </c>
      <c r="B346">
        <v>2099</v>
      </c>
      <c r="C346">
        <f t="shared" si="30"/>
        <v>1995.3333333333333</v>
      </c>
      <c r="D346">
        <f t="shared" si="32"/>
        <v>2038.4</v>
      </c>
      <c r="E346">
        <f t="shared" si="34"/>
        <v>2055.1428571428573</v>
      </c>
      <c r="F346">
        <f t="shared" si="31"/>
        <v>2099</v>
      </c>
      <c r="G346">
        <f t="shared" si="33"/>
        <v>2099</v>
      </c>
      <c r="H346">
        <f t="shared" si="35"/>
        <v>2099</v>
      </c>
    </row>
    <row r="347" spans="1:8" x14ac:dyDescent="0.2">
      <c r="A347" t="s">
        <v>348</v>
      </c>
      <c r="B347">
        <v>2927</v>
      </c>
      <c r="C347">
        <f t="shared" si="30"/>
        <v>2554.3333333333335</v>
      </c>
      <c r="D347">
        <f t="shared" si="32"/>
        <v>2165.1999999999998</v>
      </c>
      <c r="E347">
        <f t="shared" si="34"/>
        <v>2073.5714285714284</v>
      </c>
      <c r="F347">
        <f t="shared" si="31"/>
        <v>2637</v>
      </c>
      <c r="G347">
        <f t="shared" si="33"/>
        <v>2203</v>
      </c>
      <c r="H347">
        <f t="shared" si="35"/>
        <v>2120</v>
      </c>
    </row>
    <row r="348" spans="1:8" x14ac:dyDescent="0.2">
      <c r="A348" t="s">
        <v>349</v>
      </c>
      <c r="B348">
        <v>2637</v>
      </c>
      <c r="C348">
        <f t="shared" si="30"/>
        <v>2589</v>
      </c>
      <c r="D348">
        <f t="shared" si="32"/>
        <v>2397.1999999999998</v>
      </c>
      <c r="E348">
        <f t="shared" si="34"/>
        <v>2082.2857142857142</v>
      </c>
      <c r="F348">
        <f t="shared" si="31"/>
        <v>2637</v>
      </c>
      <c r="G348">
        <f t="shared" si="33"/>
        <v>2203</v>
      </c>
      <c r="H348">
        <f t="shared" si="35"/>
        <v>2120</v>
      </c>
    </row>
    <row r="349" spans="1:8" x14ac:dyDescent="0.2">
      <c r="A349" t="s">
        <v>350</v>
      </c>
      <c r="B349">
        <v>2203</v>
      </c>
      <c r="C349">
        <f t="shared" si="30"/>
        <v>2320</v>
      </c>
      <c r="D349">
        <f t="shared" si="32"/>
        <v>2303.4</v>
      </c>
      <c r="E349">
        <f t="shared" si="34"/>
        <v>2078.2857142857142</v>
      </c>
      <c r="F349">
        <f t="shared" si="31"/>
        <v>2203</v>
      </c>
      <c r="G349">
        <f t="shared" si="33"/>
        <v>2203</v>
      </c>
      <c r="H349">
        <f t="shared" si="35"/>
        <v>2120</v>
      </c>
    </row>
    <row r="350" spans="1:8" x14ac:dyDescent="0.2">
      <c r="A350" t="s">
        <v>351</v>
      </c>
      <c r="B350">
        <v>2120</v>
      </c>
      <c r="C350">
        <f t="shared" si="30"/>
        <v>1984.3333333333333</v>
      </c>
      <c r="D350">
        <f t="shared" si="32"/>
        <v>1904.4</v>
      </c>
      <c r="E350">
        <f t="shared" si="34"/>
        <v>1989.7142857142858</v>
      </c>
      <c r="F350">
        <f t="shared" si="31"/>
        <v>2120</v>
      </c>
      <c r="G350">
        <f t="shared" si="33"/>
        <v>2120</v>
      </c>
      <c r="H350">
        <f t="shared" si="35"/>
        <v>2120</v>
      </c>
    </row>
    <row r="351" spans="1:8" x14ac:dyDescent="0.2">
      <c r="A351" t="s">
        <v>352</v>
      </c>
      <c r="B351">
        <v>1630</v>
      </c>
      <c r="C351">
        <f t="shared" si="30"/>
        <v>1560.6666666666667</v>
      </c>
      <c r="D351">
        <f t="shared" si="32"/>
        <v>1672.8</v>
      </c>
      <c r="E351">
        <f t="shared" si="34"/>
        <v>2001</v>
      </c>
      <c r="F351">
        <f t="shared" si="31"/>
        <v>1630</v>
      </c>
      <c r="G351">
        <f t="shared" si="33"/>
        <v>1630</v>
      </c>
      <c r="H351">
        <f t="shared" si="35"/>
        <v>2120</v>
      </c>
    </row>
    <row r="352" spans="1:8" x14ac:dyDescent="0.2">
      <c r="A352" t="s">
        <v>353</v>
      </c>
      <c r="B352">
        <v>932</v>
      </c>
      <c r="C352">
        <f t="shared" si="30"/>
        <v>1347</v>
      </c>
      <c r="D352">
        <f t="shared" si="32"/>
        <v>1833.4</v>
      </c>
      <c r="E352">
        <f t="shared" si="34"/>
        <v>1991.5714285714287</v>
      </c>
      <c r="F352">
        <f t="shared" si="31"/>
        <v>1479</v>
      </c>
      <c r="G352">
        <f t="shared" si="33"/>
        <v>1630</v>
      </c>
      <c r="H352">
        <f t="shared" si="35"/>
        <v>2120</v>
      </c>
    </row>
    <row r="353" spans="1:8" x14ac:dyDescent="0.2">
      <c r="A353" t="s">
        <v>354</v>
      </c>
      <c r="B353">
        <v>1479</v>
      </c>
      <c r="C353">
        <f t="shared" si="30"/>
        <v>1805.6666666666667</v>
      </c>
      <c r="D353">
        <f t="shared" si="32"/>
        <v>1923.6</v>
      </c>
      <c r="E353">
        <f t="shared" si="34"/>
        <v>2026</v>
      </c>
      <c r="F353">
        <f t="shared" si="31"/>
        <v>1479</v>
      </c>
      <c r="G353">
        <f t="shared" si="33"/>
        <v>1630</v>
      </c>
      <c r="H353">
        <f t="shared" si="35"/>
        <v>2120</v>
      </c>
    </row>
    <row r="354" spans="1:8" x14ac:dyDescent="0.2">
      <c r="A354" t="s">
        <v>355</v>
      </c>
      <c r="B354">
        <v>3006</v>
      </c>
      <c r="C354">
        <f t="shared" si="30"/>
        <v>2352</v>
      </c>
      <c r="D354">
        <f t="shared" si="32"/>
        <v>2086.4</v>
      </c>
      <c r="E354">
        <f t="shared" si="34"/>
        <v>2092.1428571428573</v>
      </c>
      <c r="F354">
        <f t="shared" si="31"/>
        <v>2571</v>
      </c>
      <c r="G354">
        <f t="shared" si="33"/>
        <v>2444</v>
      </c>
      <c r="H354">
        <f t="shared" si="35"/>
        <v>2444</v>
      </c>
    </row>
    <row r="355" spans="1:8" x14ac:dyDescent="0.2">
      <c r="A355" t="s">
        <v>356</v>
      </c>
      <c r="B355">
        <v>2571</v>
      </c>
      <c r="C355">
        <f t="shared" si="30"/>
        <v>2673.6666666666665</v>
      </c>
      <c r="D355">
        <f t="shared" si="32"/>
        <v>2416.6</v>
      </c>
      <c r="E355">
        <f t="shared" si="34"/>
        <v>2118.1428571428573</v>
      </c>
      <c r="F355">
        <f t="shared" si="31"/>
        <v>2571</v>
      </c>
      <c r="G355">
        <f t="shared" si="33"/>
        <v>2571</v>
      </c>
      <c r="H355">
        <f t="shared" si="35"/>
        <v>2444</v>
      </c>
    </row>
    <row r="356" spans="1:8" x14ac:dyDescent="0.2">
      <c r="A356" t="s">
        <v>357</v>
      </c>
      <c r="B356">
        <v>2444</v>
      </c>
      <c r="C356">
        <f t="shared" si="30"/>
        <v>2532.6666666666665</v>
      </c>
      <c r="D356">
        <f t="shared" si="32"/>
        <v>2483.1999999999998</v>
      </c>
      <c r="E356">
        <f t="shared" si="34"/>
        <v>2155.2857142857142</v>
      </c>
      <c r="F356">
        <f t="shared" si="31"/>
        <v>2571</v>
      </c>
      <c r="G356">
        <f t="shared" si="33"/>
        <v>2571</v>
      </c>
      <c r="H356">
        <f t="shared" si="35"/>
        <v>2444</v>
      </c>
    </row>
    <row r="357" spans="1:8" x14ac:dyDescent="0.2">
      <c r="A357" t="s">
        <v>358</v>
      </c>
      <c r="B357">
        <v>2583</v>
      </c>
      <c r="C357">
        <f t="shared" si="30"/>
        <v>2279.6666666666665</v>
      </c>
      <c r="D357">
        <f t="shared" si="32"/>
        <v>2120.4</v>
      </c>
      <c r="E357">
        <f t="shared" si="34"/>
        <v>2198.8571428571427</v>
      </c>
      <c r="F357">
        <f t="shared" si="31"/>
        <v>2444</v>
      </c>
      <c r="G357">
        <f t="shared" si="33"/>
        <v>2444</v>
      </c>
      <c r="H357">
        <f t="shared" si="35"/>
        <v>2444</v>
      </c>
    </row>
    <row r="358" spans="1:8" x14ac:dyDescent="0.2">
      <c r="A358" t="s">
        <v>359</v>
      </c>
      <c r="B358">
        <v>1812</v>
      </c>
      <c r="C358">
        <f t="shared" si="30"/>
        <v>1862.3333333333333</v>
      </c>
      <c r="D358">
        <f t="shared" si="32"/>
        <v>1963</v>
      </c>
      <c r="E358">
        <f t="shared" si="34"/>
        <v>2200.8571428571427</v>
      </c>
      <c r="F358">
        <f t="shared" si="31"/>
        <v>1812</v>
      </c>
      <c r="G358">
        <f t="shared" si="33"/>
        <v>1812</v>
      </c>
      <c r="H358">
        <f t="shared" si="35"/>
        <v>2444</v>
      </c>
    </row>
    <row r="359" spans="1:8" x14ac:dyDescent="0.2">
      <c r="A359" t="s">
        <v>360</v>
      </c>
      <c r="B359">
        <v>1192</v>
      </c>
      <c r="C359">
        <f t="shared" si="30"/>
        <v>1596</v>
      </c>
      <c r="D359">
        <f t="shared" si="32"/>
        <v>2078.1999999999998</v>
      </c>
      <c r="E359">
        <f t="shared" si="34"/>
        <v>2230</v>
      </c>
      <c r="F359">
        <f t="shared" si="31"/>
        <v>1784</v>
      </c>
      <c r="G359">
        <f t="shared" si="33"/>
        <v>1812</v>
      </c>
      <c r="H359">
        <f t="shared" si="35"/>
        <v>2444</v>
      </c>
    </row>
    <row r="360" spans="1:8" x14ac:dyDescent="0.2">
      <c r="A360" t="s">
        <v>361</v>
      </c>
      <c r="B360">
        <v>1784</v>
      </c>
      <c r="C360">
        <f t="shared" si="30"/>
        <v>1998.6666666666667</v>
      </c>
      <c r="D360">
        <f t="shared" si="32"/>
        <v>2116.6</v>
      </c>
      <c r="E360">
        <f t="shared" si="34"/>
        <v>2264.1428571428573</v>
      </c>
      <c r="F360">
        <f t="shared" si="31"/>
        <v>1784</v>
      </c>
      <c r="G360">
        <f t="shared" si="33"/>
        <v>1812</v>
      </c>
      <c r="H360">
        <f t="shared" si="35"/>
        <v>2583</v>
      </c>
    </row>
    <row r="361" spans="1:8" x14ac:dyDescent="0.2">
      <c r="A361" t="s">
        <v>362</v>
      </c>
      <c r="B361">
        <v>3020</v>
      </c>
      <c r="C361">
        <f t="shared" si="30"/>
        <v>2526.3333333333335</v>
      </c>
      <c r="D361">
        <f t="shared" si="32"/>
        <v>2290.8000000000002</v>
      </c>
      <c r="E361">
        <f t="shared" si="34"/>
        <v>2283.2857142857142</v>
      </c>
      <c r="F361">
        <f t="shared" si="31"/>
        <v>2775</v>
      </c>
      <c r="G361">
        <f t="shared" si="33"/>
        <v>2683</v>
      </c>
      <c r="H361">
        <f t="shared" si="35"/>
        <v>2683</v>
      </c>
    </row>
    <row r="362" spans="1:8" x14ac:dyDescent="0.2">
      <c r="A362" t="s">
        <v>363</v>
      </c>
      <c r="B362">
        <v>2775</v>
      </c>
      <c r="C362">
        <f t="shared" si="30"/>
        <v>2826</v>
      </c>
      <c r="D362">
        <f t="shared" si="32"/>
        <v>2595.8000000000002</v>
      </c>
      <c r="E362">
        <f t="shared" si="34"/>
        <v>2355.2857142857142</v>
      </c>
      <c r="F362">
        <f t="shared" si="31"/>
        <v>2775</v>
      </c>
      <c r="G362">
        <f t="shared" si="33"/>
        <v>2717</v>
      </c>
      <c r="H362">
        <f t="shared" si="35"/>
        <v>2683</v>
      </c>
    </row>
    <row r="363" spans="1:8" x14ac:dyDescent="0.2">
      <c r="A363" t="s">
        <v>364</v>
      </c>
      <c r="B363">
        <v>2683</v>
      </c>
      <c r="C363">
        <f t="shared" si="30"/>
        <v>2725</v>
      </c>
      <c r="D363">
        <f t="shared" si="32"/>
        <v>2702.2</v>
      </c>
      <c r="E363">
        <f t="shared" si="34"/>
        <v>2365.5714285714284</v>
      </c>
      <c r="F363">
        <f t="shared" si="31"/>
        <v>2717</v>
      </c>
      <c r="G363">
        <f t="shared" si="33"/>
        <v>2717</v>
      </c>
      <c r="H363">
        <f t="shared" si="35"/>
        <v>2683</v>
      </c>
    </row>
    <row r="364" spans="1:8" x14ac:dyDescent="0.2">
      <c r="A364" t="s">
        <v>365</v>
      </c>
      <c r="B364">
        <v>2717</v>
      </c>
      <c r="C364">
        <f t="shared" si="30"/>
        <v>2572</v>
      </c>
      <c r="D364">
        <f t="shared" si="32"/>
        <v>2351</v>
      </c>
      <c r="E364">
        <f t="shared" si="34"/>
        <v>2375.5714285714284</v>
      </c>
      <c r="F364">
        <f t="shared" si="31"/>
        <v>2683</v>
      </c>
      <c r="G364">
        <f t="shared" si="33"/>
        <v>2683</v>
      </c>
      <c r="H364">
        <f t="shared" si="35"/>
        <v>2683</v>
      </c>
    </row>
    <row r="365" spans="1:8" x14ac:dyDescent="0.2">
      <c r="A365" t="s">
        <v>366</v>
      </c>
      <c r="B365">
        <v>2316</v>
      </c>
      <c r="C365">
        <f t="shared" si="30"/>
        <v>2099</v>
      </c>
      <c r="D365">
        <f t="shared" si="32"/>
        <v>2166.8000000000002</v>
      </c>
      <c r="E365">
        <f t="shared" si="34"/>
        <v>2390.4285714285716</v>
      </c>
      <c r="F365">
        <f t="shared" si="31"/>
        <v>2316</v>
      </c>
      <c r="G365">
        <f t="shared" si="33"/>
        <v>2316</v>
      </c>
      <c r="H365">
        <f t="shared" si="35"/>
        <v>2683</v>
      </c>
    </row>
    <row r="366" spans="1:8" x14ac:dyDescent="0.2">
      <c r="A366" t="s">
        <v>367</v>
      </c>
      <c r="B366">
        <v>1264</v>
      </c>
      <c r="C366">
        <f t="shared" si="30"/>
        <v>1811.3333333333333</v>
      </c>
      <c r="D366">
        <f t="shared" si="32"/>
        <v>2255</v>
      </c>
      <c r="E366">
        <f t="shared" si="34"/>
        <v>2344.2857142857142</v>
      </c>
      <c r="F366">
        <f t="shared" si="31"/>
        <v>1854</v>
      </c>
      <c r="G366">
        <f t="shared" si="33"/>
        <v>2316</v>
      </c>
      <c r="H366">
        <f t="shared" si="35"/>
        <v>2452</v>
      </c>
    </row>
    <row r="367" spans="1:8" x14ac:dyDescent="0.2">
      <c r="A367" t="s">
        <v>368</v>
      </c>
      <c r="B367">
        <v>1854</v>
      </c>
      <c r="C367">
        <f t="shared" si="30"/>
        <v>2080.6666666666665</v>
      </c>
      <c r="D367">
        <f t="shared" si="32"/>
        <v>2202</v>
      </c>
      <c r="E367">
        <f t="shared" si="34"/>
        <v>2330.2857142857142</v>
      </c>
      <c r="F367">
        <f t="shared" si="31"/>
        <v>1854</v>
      </c>
      <c r="G367">
        <f t="shared" si="33"/>
        <v>2316</v>
      </c>
      <c r="H367">
        <f t="shared" si="35"/>
        <v>2452</v>
      </c>
    </row>
    <row r="368" spans="1:8" x14ac:dyDescent="0.2">
      <c r="A368" t="s">
        <v>369</v>
      </c>
      <c r="B368">
        <v>3124</v>
      </c>
      <c r="C368">
        <f t="shared" si="30"/>
        <v>2476.6666666666665</v>
      </c>
      <c r="D368">
        <f t="shared" si="32"/>
        <v>2255.8000000000002</v>
      </c>
      <c r="E368">
        <f t="shared" si="34"/>
        <v>2290.4285714285716</v>
      </c>
      <c r="F368">
        <f t="shared" si="31"/>
        <v>2452</v>
      </c>
      <c r="G368">
        <f t="shared" si="33"/>
        <v>2452</v>
      </c>
      <c r="H368">
        <f t="shared" si="35"/>
        <v>2438</v>
      </c>
    </row>
    <row r="369" spans="1:8" x14ac:dyDescent="0.2">
      <c r="A369" t="s">
        <v>370</v>
      </c>
      <c r="B369">
        <v>2452</v>
      </c>
      <c r="C369">
        <f t="shared" si="30"/>
        <v>2720.3333333333335</v>
      </c>
      <c r="D369">
        <f t="shared" si="32"/>
        <v>2490.6</v>
      </c>
      <c r="E369">
        <f t="shared" si="34"/>
        <v>2208.1428571428573</v>
      </c>
      <c r="F369">
        <f t="shared" si="31"/>
        <v>2585</v>
      </c>
      <c r="G369">
        <f t="shared" si="33"/>
        <v>2452</v>
      </c>
      <c r="H369">
        <f t="shared" si="35"/>
        <v>2438</v>
      </c>
    </row>
    <row r="370" spans="1:8" x14ac:dyDescent="0.2">
      <c r="A370" t="s">
        <v>371</v>
      </c>
      <c r="B370">
        <v>2585</v>
      </c>
      <c r="C370">
        <f t="shared" si="30"/>
        <v>2491.6666666666665</v>
      </c>
      <c r="D370">
        <f t="shared" si="32"/>
        <v>2467.8000000000002</v>
      </c>
      <c r="E370">
        <f t="shared" si="34"/>
        <v>2152.2857142857142</v>
      </c>
      <c r="F370">
        <f t="shared" si="31"/>
        <v>2452</v>
      </c>
      <c r="G370">
        <f t="shared" si="33"/>
        <v>2452</v>
      </c>
      <c r="H370">
        <f t="shared" si="35"/>
        <v>2438</v>
      </c>
    </row>
    <row r="371" spans="1:8" x14ac:dyDescent="0.2">
      <c r="A371" t="s">
        <v>372</v>
      </c>
      <c r="B371">
        <v>2438</v>
      </c>
      <c r="C371">
        <f t="shared" si="30"/>
        <v>2254.3333333333335</v>
      </c>
      <c r="D371">
        <f t="shared" si="32"/>
        <v>2017.6</v>
      </c>
      <c r="E371">
        <f t="shared" si="34"/>
        <v>2151.8571428571427</v>
      </c>
      <c r="F371">
        <f t="shared" si="31"/>
        <v>2438</v>
      </c>
      <c r="G371">
        <f t="shared" si="33"/>
        <v>2438</v>
      </c>
      <c r="H371">
        <f t="shared" si="35"/>
        <v>2438</v>
      </c>
    </row>
    <row r="372" spans="1:8" x14ac:dyDescent="0.2">
      <c r="A372" t="s">
        <v>373</v>
      </c>
      <c r="B372">
        <v>1740</v>
      </c>
      <c r="C372">
        <f t="shared" si="30"/>
        <v>1683.6666666666667</v>
      </c>
      <c r="D372">
        <f t="shared" si="32"/>
        <v>1897.4</v>
      </c>
      <c r="E372">
        <f t="shared" si="34"/>
        <v>2079.4285714285716</v>
      </c>
      <c r="F372">
        <f t="shared" si="31"/>
        <v>1740</v>
      </c>
      <c r="G372">
        <f t="shared" si="33"/>
        <v>1851</v>
      </c>
      <c r="H372">
        <f t="shared" si="35"/>
        <v>2438</v>
      </c>
    </row>
    <row r="373" spans="1:8" x14ac:dyDescent="0.2">
      <c r="A373" t="s">
        <v>374</v>
      </c>
      <c r="B373">
        <v>873</v>
      </c>
      <c r="C373">
        <f t="shared" si="30"/>
        <v>1488</v>
      </c>
      <c r="D373">
        <f t="shared" si="32"/>
        <v>1903.8</v>
      </c>
      <c r="E373">
        <f t="shared" si="34"/>
        <v>2036.1428571428571</v>
      </c>
      <c r="F373">
        <f t="shared" si="31"/>
        <v>1740</v>
      </c>
      <c r="G373">
        <f t="shared" si="33"/>
        <v>1851</v>
      </c>
      <c r="H373">
        <f t="shared" si="35"/>
        <v>2149</v>
      </c>
    </row>
    <row r="374" spans="1:8" x14ac:dyDescent="0.2">
      <c r="A374" t="s">
        <v>375</v>
      </c>
      <c r="B374">
        <v>1851</v>
      </c>
      <c r="C374">
        <f t="shared" si="30"/>
        <v>1780.3333333333333</v>
      </c>
      <c r="D374">
        <f t="shared" si="32"/>
        <v>1846</v>
      </c>
      <c r="E374">
        <f t="shared" si="34"/>
        <v>1969.7142857142858</v>
      </c>
      <c r="F374">
        <f t="shared" si="31"/>
        <v>1851</v>
      </c>
      <c r="G374">
        <f t="shared" si="33"/>
        <v>1851</v>
      </c>
      <c r="H374">
        <f t="shared" si="35"/>
        <v>2120</v>
      </c>
    </row>
    <row r="375" spans="1:8" x14ac:dyDescent="0.2">
      <c r="A375" t="s">
        <v>376</v>
      </c>
      <c r="B375">
        <v>2617</v>
      </c>
      <c r="C375">
        <f t="shared" si="30"/>
        <v>2205.6666666666665</v>
      </c>
      <c r="D375">
        <f t="shared" si="32"/>
        <v>1922</v>
      </c>
      <c r="E375">
        <f t="shared" si="34"/>
        <v>1892.1428571428571</v>
      </c>
      <c r="F375">
        <f t="shared" si="31"/>
        <v>2149</v>
      </c>
      <c r="G375">
        <f t="shared" si="33"/>
        <v>2120</v>
      </c>
      <c r="H375">
        <f t="shared" si="35"/>
        <v>1895</v>
      </c>
    </row>
    <row r="376" spans="1:8" x14ac:dyDescent="0.2">
      <c r="A376" t="s">
        <v>377</v>
      </c>
      <c r="B376">
        <v>2149</v>
      </c>
      <c r="C376">
        <f t="shared" si="30"/>
        <v>2295.3333333333335</v>
      </c>
      <c r="D376">
        <f t="shared" si="32"/>
        <v>2126.4</v>
      </c>
      <c r="E376">
        <f t="shared" si="34"/>
        <v>1860.1428571428571</v>
      </c>
      <c r="F376">
        <f t="shared" si="31"/>
        <v>2149</v>
      </c>
      <c r="G376">
        <f t="shared" si="33"/>
        <v>2120</v>
      </c>
      <c r="H376">
        <f t="shared" si="35"/>
        <v>1895</v>
      </c>
    </row>
    <row r="377" spans="1:8" x14ac:dyDescent="0.2">
      <c r="A377" t="s">
        <v>378</v>
      </c>
      <c r="B377">
        <v>2120</v>
      </c>
      <c r="C377">
        <f t="shared" si="30"/>
        <v>2054.6666666666665</v>
      </c>
      <c r="D377">
        <f t="shared" si="32"/>
        <v>2059.4</v>
      </c>
      <c r="E377">
        <f t="shared" si="34"/>
        <v>1857.8571428571429</v>
      </c>
      <c r="F377">
        <f t="shared" si="31"/>
        <v>2120</v>
      </c>
      <c r="G377">
        <f t="shared" si="33"/>
        <v>2120</v>
      </c>
      <c r="H377">
        <f t="shared" si="35"/>
        <v>1895</v>
      </c>
    </row>
    <row r="378" spans="1:8" x14ac:dyDescent="0.2">
      <c r="A378" t="s">
        <v>379</v>
      </c>
      <c r="B378">
        <v>1895</v>
      </c>
      <c r="C378">
        <f t="shared" si="30"/>
        <v>1843.6666666666667</v>
      </c>
      <c r="D378">
        <f t="shared" si="32"/>
        <v>1707.4</v>
      </c>
      <c r="E378">
        <f t="shared" si="34"/>
        <v>1838.7142857142858</v>
      </c>
      <c r="F378">
        <f t="shared" si="31"/>
        <v>1895</v>
      </c>
      <c r="G378">
        <f t="shared" si="33"/>
        <v>1895</v>
      </c>
      <c r="H378">
        <f t="shared" si="35"/>
        <v>1895</v>
      </c>
    </row>
    <row r="379" spans="1:8" x14ac:dyDescent="0.2">
      <c r="A379" t="s">
        <v>380</v>
      </c>
      <c r="B379">
        <v>1516</v>
      </c>
      <c r="C379">
        <f t="shared" si="30"/>
        <v>1422.6666666666667</v>
      </c>
      <c r="D379">
        <f t="shared" si="32"/>
        <v>1621</v>
      </c>
      <c r="E379">
        <f t="shared" si="34"/>
        <v>1847.2857142857142</v>
      </c>
      <c r="F379">
        <f t="shared" si="31"/>
        <v>1516</v>
      </c>
      <c r="G379">
        <f t="shared" si="33"/>
        <v>1717</v>
      </c>
      <c r="H379">
        <f t="shared" si="35"/>
        <v>1895</v>
      </c>
    </row>
    <row r="380" spans="1:8" x14ac:dyDescent="0.2">
      <c r="A380" t="s">
        <v>381</v>
      </c>
      <c r="B380">
        <v>857</v>
      </c>
      <c r="C380">
        <f t="shared" si="30"/>
        <v>1363.3333333333333</v>
      </c>
      <c r="D380">
        <f t="shared" si="32"/>
        <v>1732.4</v>
      </c>
      <c r="E380">
        <f t="shared" si="34"/>
        <v>1886</v>
      </c>
      <c r="F380">
        <f t="shared" si="31"/>
        <v>1516</v>
      </c>
      <c r="G380">
        <f t="shared" si="33"/>
        <v>1717</v>
      </c>
      <c r="H380">
        <f t="shared" si="35"/>
        <v>1895</v>
      </c>
    </row>
    <row r="381" spans="1:8" x14ac:dyDescent="0.2">
      <c r="A381" t="s">
        <v>382</v>
      </c>
      <c r="B381">
        <v>1717</v>
      </c>
      <c r="C381">
        <f t="shared" si="30"/>
        <v>1750.3333333333333</v>
      </c>
      <c r="D381">
        <f t="shared" si="32"/>
        <v>1837.4</v>
      </c>
      <c r="E381">
        <f t="shared" si="34"/>
        <v>2074.1428571428573</v>
      </c>
      <c r="F381">
        <f t="shared" si="31"/>
        <v>1717</v>
      </c>
      <c r="G381">
        <f t="shared" si="33"/>
        <v>1717</v>
      </c>
      <c r="H381">
        <f t="shared" si="35"/>
        <v>1895</v>
      </c>
    </row>
    <row r="382" spans="1:8" x14ac:dyDescent="0.2">
      <c r="A382" t="s">
        <v>383</v>
      </c>
      <c r="B382">
        <v>2677</v>
      </c>
      <c r="C382">
        <f t="shared" si="30"/>
        <v>2271.3333333333335</v>
      </c>
      <c r="D382">
        <f t="shared" si="32"/>
        <v>2221.6</v>
      </c>
      <c r="E382">
        <f t="shared" si="34"/>
        <v>2180.5714285714284</v>
      </c>
      <c r="F382">
        <f t="shared" si="31"/>
        <v>2420</v>
      </c>
      <c r="G382">
        <f t="shared" si="33"/>
        <v>2420</v>
      </c>
      <c r="H382">
        <f t="shared" si="35"/>
        <v>2420</v>
      </c>
    </row>
    <row r="383" spans="1:8" x14ac:dyDescent="0.2">
      <c r="A383" t="s">
        <v>384</v>
      </c>
      <c r="B383">
        <v>2420</v>
      </c>
      <c r="C383">
        <f t="shared" si="30"/>
        <v>2844.6666666666665</v>
      </c>
      <c r="D383">
        <f t="shared" si="32"/>
        <v>2578.1999999999998</v>
      </c>
      <c r="E383">
        <f t="shared" si="34"/>
        <v>2263.1428571428573</v>
      </c>
      <c r="F383">
        <f t="shared" si="31"/>
        <v>2677</v>
      </c>
      <c r="G383">
        <f t="shared" si="33"/>
        <v>2640</v>
      </c>
      <c r="H383">
        <f t="shared" si="35"/>
        <v>2420</v>
      </c>
    </row>
    <row r="384" spans="1:8" x14ac:dyDescent="0.2">
      <c r="A384" t="s">
        <v>385</v>
      </c>
      <c r="B384">
        <v>3437</v>
      </c>
      <c r="C384">
        <f t="shared" si="30"/>
        <v>2832.3333333333335</v>
      </c>
      <c r="D384">
        <f t="shared" si="32"/>
        <v>2653.6</v>
      </c>
      <c r="E384">
        <f t="shared" si="34"/>
        <v>2300.8571428571427</v>
      </c>
      <c r="F384">
        <f t="shared" si="31"/>
        <v>2640</v>
      </c>
      <c r="G384">
        <f t="shared" si="33"/>
        <v>2640</v>
      </c>
      <c r="H384">
        <f t="shared" si="35"/>
        <v>2420</v>
      </c>
    </row>
    <row r="385" spans="1:8" x14ac:dyDescent="0.2">
      <c r="A385" t="s">
        <v>386</v>
      </c>
      <c r="B385">
        <v>2640</v>
      </c>
      <c r="C385">
        <f t="shared" si="30"/>
        <v>2723.6666666666665</v>
      </c>
      <c r="D385">
        <f t="shared" si="32"/>
        <v>2342.4</v>
      </c>
      <c r="E385">
        <f t="shared" si="34"/>
        <v>2355.8571428571427</v>
      </c>
      <c r="F385">
        <f t="shared" si="31"/>
        <v>2640</v>
      </c>
      <c r="G385">
        <f t="shared" si="33"/>
        <v>2420</v>
      </c>
      <c r="H385">
        <f t="shared" si="35"/>
        <v>2420</v>
      </c>
    </row>
    <row r="386" spans="1:8" x14ac:dyDescent="0.2">
      <c r="A386" t="s">
        <v>387</v>
      </c>
      <c r="B386">
        <v>2094</v>
      </c>
      <c r="C386">
        <f t="shared" si="30"/>
        <v>1951.6666666666667</v>
      </c>
      <c r="D386">
        <f t="shared" si="32"/>
        <v>2278.8000000000002</v>
      </c>
      <c r="E386">
        <f t="shared" si="34"/>
        <v>2418.1428571428573</v>
      </c>
      <c r="F386">
        <f t="shared" si="31"/>
        <v>2094</v>
      </c>
      <c r="G386">
        <f t="shared" si="33"/>
        <v>2102</v>
      </c>
      <c r="H386">
        <f t="shared" si="35"/>
        <v>2420</v>
      </c>
    </row>
    <row r="387" spans="1:8" x14ac:dyDescent="0.2">
      <c r="A387" t="s">
        <v>388</v>
      </c>
      <c r="B387">
        <v>1121</v>
      </c>
      <c r="C387">
        <f t="shared" si="30"/>
        <v>1772.3333333333333</v>
      </c>
      <c r="D387">
        <f t="shared" si="32"/>
        <v>2214</v>
      </c>
      <c r="E387">
        <f t="shared" si="34"/>
        <v>2511.8571428571427</v>
      </c>
      <c r="F387">
        <f t="shared" si="31"/>
        <v>2094</v>
      </c>
      <c r="G387">
        <f t="shared" si="33"/>
        <v>2102</v>
      </c>
      <c r="H387">
        <f t="shared" si="35"/>
        <v>2640</v>
      </c>
    </row>
    <row r="388" spans="1:8" x14ac:dyDescent="0.2">
      <c r="A388" t="s">
        <v>389</v>
      </c>
      <c r="B388">
        <v>2102</v>
      </c>
      <c r="C388">
        <f t="shared" si="30"/>
        <v>2112</v>
      </c>
      <c r="D388">
        <f t="shared" si="32"/>
        <v>2301.1999999999998</v>
      </c>
      <c r="E388">
        <f t="shared" si="34"/>
        <v>2416.4285714285716</v>
      </c>
      <c r="F388">
        <f t="shared" si="31"/>
        <v>2102</v>
      </c>
      <c r="G388">
        <f t="shared" si="33"/>
        <v>2102</v>
      </c>
      <c r="H388">
        <f t="shared" si="35"/>
        <v>2640</v>
      </c>
    </row>
    <row r="389" spans="1:8" x14ac:dyDescent="0.2">
      <c r="A389" t="s">
        <v>390</v>
      </c>
      <c r="B389">
        <v>3113</v>
      </c>
      <c r="C389">
        <f t="shared" ref="C389:C451" si="36">AVERAGE(B388:B390)</f>
        <v>2763.6666666666665</v>
      </c>
      <c r="D389">
        <f t="shared" si="32"/>
        <v>2436.1999999999998</v>
      </c>
      <c r="E389">
        <f t="shared" si="34"/>
        <v>2433.5714285714284</v>
      </c>
      <c r="F389">
        <f t="shared" ref="F389:F450" si="37">MEDIAN(B388:B390)</f>
        <v>3076</v>
      </c>
      <c r="G389">
        <f t="shared" si="33"/>
        <v>2769</v>
      </c>
      <c r="H389">
        <f t="shared" si="35"/>
        <v>2760</v>
      </c>
    </row>
    <row r="390" spans="1:8" x14ac:dyDescent="0.2">
      <c r="A390" t="s">
        <v>391</v>
      </c>
      <c r="B390">
        <v>3076</v>
      </c>
      <c r="C390">
        <f t="shared" si="36"/>
        <v>2986</v>
      </c>
      <c r="D390">
        <f t="shared" ref="D390:D451" si="38">AVERAGE(B388:B392)</f>
        <v>2764</v>
      </c>
      <c r="E390">
        <f t="shared" si="34"/>
        <v>2434</v>
      </c>
      <c r="F390">
        <f t="shared" si="37"/>
        <v>3076</v>
      </c>
      <c r="G390">
        <f t="shared" ref="G390:G449" si="39">MEDIAN(B388:B392)</f>
        <v>2769</v>
      </c>
      <c r="H390">
        <f t="shared" si="35"/>
        <v>2760</v>
      </c>
    </row>
    <row r="391" spans="1:8" x14ac:dyDescent="0.2">
      <c r="A391" t="s">
        <v>392</v>
      </c>
      <c r="B391">
        <v>2769</v>
      </c>
      <c r="C391">
        <f t="shared" si="36"/>
        <v>2868.3333333333335</v>
      </c>
      <c r="D391">
        <f t="shared" si="38"/>
        <v>2763</v>
      </c>
      <c r="E391">
        <f t="shared" ref="E391:E448" si="40">AVERAGE(B388:B394)</f>
        <v>2385.7142857142858</v>
      </c>
      <c r="F391">
        <f t="shared" si="37"/>
        <v>2769</v>
      </c>
      <c r="G391">
        <f t="shared" si="39"/>
        <v>2769</v>
      </c>
      <c r="H391">
        <f t="shared" ref="H391:H448" si="41">MEDIAN(B388:B394)</f>
        <v>2760</v>
      </c>
    </row>
    <row r="392" spans="1:8" x14ac:dyDescent="0.2">
      <c r="A392" t="s">
        <v>393</v>
      </c>
      <c r="B392">
        <v>2760</v>
      </c>
      <c r="C392">
        <f t="shared" si="36"/>
        <v>2542</v>
      </c>
      <c r="D392">
        <f t="shared" si="38"/>
        <v>2297</v>
      </c>
      <c r="E392">
        <f t="shared" si="40"/>
        <v>2378.2857142857142</v>
      </c>
      <c r="F392">
        <f t="shared" si="37"/>
        <v>2760</v>
      </c>
      <c r="G392">
        <f t="shared" si="39"/>
        <v>2760</v>
      </c>
      <c r="H392">
        <f t="shared" si="41"/>
        <v>2760</v>
      </c>
    </row>
    <row r="393" spans="1:8" x14ac:dyDescent="0.2">
      <c r="A393" t="s">
        <v>394</v>
      </c>
      <c r="B393">
        <v>2097</v>
      </c>
      <c r="C393">
        <f t="shared" si="36"/>
        <v>1880</v>
      </c>
      <c r="D393">
        <f t="shared" si="38"/>
        <v>2091.8000000000002</v>
      </c>
      <c r="E393">
        <f t="shared" si="40"/>
        <v>2399.8571428571427</v>
      </c>
      <c r="F393">
        <f t="shared" si="37"/>
        <v>2097</v>
      </c>
      <c r="G393">
        <f t="shared" si="39"/>
        <v>2097</v>
      </c>
      <c r="H393">
        <f t="shared" si="41"/>
        <v>2760</v>
      </c>
    </row>
    <row r="394" spans="1:8" x14ac:dyDescent="0.2">
      <c r="A394" t="s">
        <v>395</v>
      </c>
      <c r="B394">
        <v>783</v>
      </c>
      <c r="C394">
        <f t="shared" si="36"/>
        <v>1643.3333333333333</v>
      </c>
      <c r="D394">
        <f t="shared" si="38"/>
        <v>2190.8000000000002</v>
      </c>
      <c r="E394">
        <f t="shared" si="40"/>
        <v>2338</v>
      </c>
      <c r="F394">
        <f t="shared" si="37"/>
        <v>2050</v>
      </c>
      <c r="G394">
        <f t="shared" si="39"/>
        <v>2097</v>
      </c>
      <c r="H394">
        <f t="shared" si="41"/>
        <v>2643</v>
      </c>
    </row>
    <row r="395" spans="1:8" x14ac:dyDescent="0.2">
      <c r="A395" t="s">
        <v>396</v>
      </c>
      <c r="B395">
        <v>2050</v>
      </c>
      <c r="C395">
        <f t="shared" si="36"/>
        <v>2032.3333333333333</v>
      </c>
      <c r="D395">
        <f t="shared" si="38"/>
        <v>2167.4</v>
      </c>
      <c r="E395">
        <f t="shared" si="40"/>
        <v>2336.5714285714284</v>
      </c>
      <c r="F395">
        <f t="shared" si="37"/>
        <v>2050</v>
      </c>
      <c r="G395">
        <f t="shared" si="39"/>
        <v>2097</v>
      </c>
      <c r="H395">
        <f t="shared" si="41"/>
        <v>2643</v>
      </c>
    </row>
    <row r="396" spans="1:8" x14ac:dyDescent="0.2">
      <c r="A396" t="s">
        <v>397</v>
      </c>
      <c r="B396">
        <v>3264</v>
      </c>
      <c r="C396">
        <f t="shared" si="36"/>
        <v>2652.3333333333335</v>
      </c>
      <c r="D396">
        <f t="shared" si="38"/>
        <v>2299.8000000000002</v>
      </c>
      <c r="E396">
        <f t="shared" si="40"/>
        <v>2342.1428571428573</v>
      </c>
      <c r="F396">
        <f t="shared" si="37"/>
        <v>2643</v>
      </c>
      <c r="G396">
        <f t="shared" si="39"/>
        <v>2643</v>
      </c>
      <c r="H396">
        <f t="shared" si="41"/>
        <v>2643</v>
      </c>
    </row>
    <row r="397" spans="1:8" x14ac:dyDescent="0.2">
      <c r="A397" t="s">
        <v>398</v>
      </c>
      <c r="B397">
        <v>2643</v>
      </c>
      <c r="C397">
        <f t="shared" si="36"/>
        <v>2888.6666666666665</v>
      </c>
      <c r="D397">
        <f t="shared" si="38"/>
        <v>2703</v>
      </c>
      <c r="E397">
        <f t="shared" si="40"/>
        <v>2340</v>
      </c>
      <c r="F397">
        <f t="shared" si="37"/>
        <v>2759</v>
      </c>
      <c r="G397">
        <f t="shared" si="39"/>
        <v>2759</v>
      </c>
      <c r="H397">
        <f t="shared" si="41"/>
        <v>2643</v>
      </c>
    </row>
    <row r="398" spans="1:8" x14ac:dyDescent="0.2">
      <c r="A398" t="s">
        <v>399</v>
      </c>
      <c r="B398">
        <v>2759</v>
      </c>
      <c r="C398">
        <f t="shared" si="36"/>
        <v>2733.6666666666665</v>
      </c>
      <c r="D398">
        <f t="shared" si="38"/>
        <v>2709.4</v>
      </c>
      <c r="E398">
        <f t="shared" si="40"/>
        <v>2387.7142857142858</v>
      </c>
      <c r="F398">
        <f t="shared" si="37"/>
        <v>2759</v>
      </c>
      <c r="G398">
        <f t="shared" si="39"/>
        <v>2759</v>
      </c>
      <c r="H398">
        <f t="shared" si="41"/>
        <v>2643</v>
      </c>
    </row>
    <row r="399" spans="1:8" x14ac:dyDescent="0.2">
      <c r="A399" t="s">
        <v>400</v>
      </c>
      <c r="B399">
        <v>2799</v>
      </c>
      <c r="C399">
        <f t="shared" si="36"/>
        <v>2546.6666666666665</v>
      </c>
      <c r="D399">
        <f t="shared" si="38"/>
        <v>2280</v>
      </c>
      <c r="E399">
        <f t="shared" si="40"/>
        <v>2403.8571428571427</v>
      </c>
      <c r="F399">
        <f t="shared" si="37"/>
        <v>2759</v>
      </c>
      <c r="G399">
        <f t="shared" si="39"/>
        <v>2643</v>
      </c>
      <c r="H399">
        <f t="shared" si="41"/>
        <v>2643</v>
      </c>
    </row>
    <row r="400" spans="1:8" x14ac:dyDescent="0.2">
      <c r="A400" t="s">
        <v>401</v>
      </c>
      <c r="B400">
        <v>2082</v>
      </c>
      <c r="C400">
        <f t="shared" si="36"/>
        <v>1999.3333333333333</v>
      </c>
      <c r="D400">
        <f t="shared" si="38"/>
        <v>2184</v>
      </c>
      <c r="E400">
        <f t="shared" si="40"/>
        <v>2428.1428571428573</v>
      </c>
      <c r="F400">
        <f t="shared" si="37"/>
        <v>2082</v>
      </c>
      <c r="G400">
        <f t="shared" si="39"/>
        <v>2163</v>
      </c>
      <c r="H400">
        <f t="shared" si="41"/>
        <v>2643</v>
      </c>
    </row>
    <row r="401" spans="1:8" x14ac:dyDescent="0.2">
      <c r="A401" t="s">
        <v>402</v>
      </c>
      <c r="B401">
        <v>1117</v>
      </c>
      <c r="C401">
        <f t="shared" si="36"/>
        <v>1787.3333333333333</v>
      </c>
      <c r="D401">
        <f t="shared" si="38"/>
        <v>2319</v>
      </c>
      <c r="E401">
        <f t="shared" si="40"/>
        <v>2551</v>
      </c>
      <c r="F401">
        <f t="shared" si="37"/>
        <v>2082</v>
      </c>
      <c r="G401">
        <f t="shared" si="39"/>
        <v>2163</v>
      </c>
      <c r="H401">
        <f t="shared" si="41"/>
        <v>2759</v>
      </c>
    </row>
    <row r="402" spans="1:8" x14ac:dyDescent="0.2">
      <c r="A402" t="s">
        <v>403</v>
      </c>
      <c r="B402">
        <v>2163</v>
      </c>
      <c r="C402">
        <f t="shared" si="36"/>
        <v>2238</v>
      </c>
      <c r="D402">
        <f t="shared" si="38"/>
        <v>2459.8000000000002</v>
      </c>
      <c r="E402">
        <f t="shared" si="40"/>
        <v>2673.2857142857142</v>
      </c>
      <c r="F402">
        <f t="shared" si="37"/>
        <v>2163</v>
      </c>
      <c r="G402">
        <f t="shared" si="39"/>
        <v>2163</v>
      </c>
      <c r="H402">
        <f t="shared" si="41"/>
        <v>2799</v>
      </c>
    </row>
    <row r="403" spans="1:8" x14ac:dyDescent="0.2">
      <c r="A403" t="s">
        <v>404</v>
      </c>
      <c r="B403">
        <v>3434</v>
      </c>
      <c r="C403">
        <f t="shared" si="36"/>
        <v>3033.3333333333335</v>
      </c>
      <c r="D403">
        <f t="shared" si="38"/>
        <v>2766.4</v>
      </c>
      <c r="E403">
        <f t="shared" si="40"/>
        <v>2787.4285714285716</v>
      </c>
      <c r="F403">
        <f t="shared" si="37"/>
        <v>3434</v>
      </c>
      <c r="G403">
        <f t="shared" si="39"/>
        <v>3434</v>
      </c>
      <c r="H403">
        <f t="shared" si="41"/>
        <v>3434</v>
      </c>
    </row>
    <row r="404" spans="1:8" x14ac:dyDescent="0.2">
      <c r="A404" t="s">
        <v>405</v>
      </c>
      <c r="B404">
        <v>3503</v>
      </c>
      <c r="C404">
        <f t="shared" si="36"/>
        <v>3517.3333333333335</v>
      </c>
      <c r="D404">
        <f t="shared" si="38"/>
        <v>3262.6</v>
      </c>
      <c r="E404">
        <f t="shared" si="40"/>
        <v>2913.1428571428573</v>
      </c>
      <c r="F404">
        <f t="shared" si="37"/>
        <v>3503</v>
      </c>
      <c r="G404">
        <f t="shared" si="39"/>
        <v>3503</v>
      </c>
      <c r="H404">
        <f t="shared" si="41"/>
        <v>3434</v>
      </c>
    </row>
    <row r="405" spans="1:8" x14ac:dyDescent="0.2">
      <c r="A405" t="s">
        <v>406</v>
      </c>
      <c r="B405">
        <v>3615</v>
      </c>
      <c r="C405">
        <f t="shared" si="36"/>
        <v>3572</v>
      </c>
      <c r="D405">
        <f t="shared" si="38"/>
        <v>3422.4</v>
      </c>
      <c r="E405">
        <f t="shared" si="40"/>
        <v>2979</v>
      </c>
      <c r="F405">
        <f t="shared" si="37"/>
        <v>3598</v>
      </c>
      <c r="G405">
        <f t="shared" si="39"/>
        <v>3503</v>
      </c>
      <c r="H405">
        <f t="shared" si="41"/>
        <v>3434</v>
      </c>
    </row>
    <row r="406" spans="1:8" x14ac:dyDescent="0.2">
      <c r="A406" t="s">
        <v>407</v>
      </c>
      <c r="B406">
        <v>3598</v>
      </c>
      <c r="C406">
        <f t="shared" si="36"/>
        <v>3391.6666666666665</v>
      </c>
      <c r="D406">
        <f t="shared" si="38"/>
        <v>3051.2</v>
      </c>
      <c r="E406">
        <f t="shared" si="40"/>
        <v>3122.1428571428573</v>
      </c>
      <c r="F406">
        <f t="shared" si="37"/>
        <v>3598</v>
      </c>
      <c r="G406">
        <f t="shared" si="39"/>
        <v>3503</v>
      </c>
      <c r="H406">
        <f t="shared" si="41"/>
        <v>3434</v>
      </c>
    </row>
    <row r="407" spans="1:8" x14ac:dyDescent="0.2">
      <c r="A407" t="s">
        <v>408</v>
      </c>
      <c r="B407">
        <v>2962</v>
      </c>
      <c r="C407">
        <f t="shared" si="36"/>
        <v>2712.6666666666665</v>
      </c>
      <c r="D407">
        <f t="shared" si="38"/>
        <v>2983.6</v>
      </c>
      <c r="E407">
        <f t="shared" si="40"/>
        <v>3362.4285714285716</v>
      </c>
      <c r="F407">
        <f t="shared" si="37"/>
        <v>2962</v>
      </c>
      <c r="G407">
        <f t="shared" si="39"/>
        <v>3165</v>
      </c>
      <c r="H407">
        <f t="shared" si="41"/>
        <v>3503</v>
      </c>
    </row>
    <row r="408" spans="1:8" x14ac:dyDescent="0.2">
      <c r="A408" t="s">
        <v>409</v>
      </c>
      <c r="B408">
        <v>1578</v>
      </c>
      <c r="C408">
        <f t="shared" si="36"/>
        <v>2568.3333333333335</v>
      </c>
      <c r="D408">
        <f t="shared" si="38"/>
        <v>3283.8</v>
      </c>
      <c r="E408">
        <f t="shared" si="40"/>
        <v>3527.5714285714284</v>
      </c>
      <c r="F408">
        <f t="shared" si="37"/>
        <v>2962</v>
      </c>
      <c r="G408">
        <f t="shared" si="39"/>
        <v>3165</v>
      </c>
      <c r="H408">
        <f t="shared" si="41"/>
        <v>3598</v>
      </c>
    </row>
    <row r="409" spans="1:8" x14ac:dyDescent="0.2">
      <c r="A409" t="s">
        <v>410</v>
      </c>
      <c r="B409">
        <v>3165</v>
      </c>
      <c r="C409">
        <f t="shared" si="36"/>
        <v>3286.3333333333335</v>
      </c>
      <c r="D409">
        <f t="shared" si="38"/>
        <v>3496</v>
      </c>
      <c r="E409">
        <f t="shared" si="40"/>
        <v>3745.4285714285716</v>
      </c>
      <c r="F409">
        <f t="shared" si="37"/>
        <v>3165</v>
      </c>
      <c r="G409">
        <f t="shared" si="39"/>
        <v>3165</v>
      </c>
      <c r="H409">
        <f t="shared" si="41"/>
        <v>3598</v>
      </c>
    </row>
    <row r="410" spans="1:8" x14ac:dyDescent="0.2">
      <c r="A410" t="s">
        <v>411</v>
      </c>
      <c r="B410">
        <v>5116</v>
      </c>
      <c r="C410">
        <f t="shared" si="36"/>
        <v>4313.333333333333</v>
      </c>
      <c r="D410">
        <f t="shared" si="38"/>
        <v>3931.6</v>
      </c>
      <c r="E410">
        <f t="shared" si="40"/>
        <v>3231.4285714285716</v>
      </c>
      <c r="F410">
        <f t="shared" si="37"/>
        <v>4659</v>
      </c>
      <c r="G410">
        <f t="shared" si="39"/>
        <v>4659</v>
      </c>
      <c r="H410">
        <f t="shared" si="41"/>
        <v>3165</v>
      </c>
    </row>
    <row r="411" spans="1:8" x14ac:dyDescent="0.2">
      <c r="A411" t="s">
        <v>412</v>
      </c>
      <c r="B411">
        <v>4659</v>
      </c>
      <c r="C411">
        <f t="shared" si="36"/>
        <v>4971.666666666667</v>
      </c>
      <c r="D411">
        <f t="shared" si="38"/>
        <v>3616</v>
      </c>
      <c r="E411">
        <f t="shared" si="40"/>
        <v>4103.2857142857147</v>
      </c>
      <c r="F411">
        <f t="shared" si="37"/>
        <v>5116</v>
      </c>
      <c r="G411">
        <f t="shared" si="39"/>
        <v>4659</v>
      </c>
      <c r="H411">
        <f t="shared" si="41"/>
        <v>4659</v>
      </c>
    </row>
    <row r="412" spans="1:8" x14ac:dyDescent="0.2">
      <c r="A412" t="s">
        <v>413</v>
      </c>
      <c r="B412">
        <v>5140</v>
      </c>
      <c r="C412">
        <f t="shared" si="36"/>
        <v>3266.3333333333335</v>
      </c>
      <c r="D412">
        <f t="shared" si="38"/>
        <v>4796</v>
      </c>
      <c r="E412">
        <f t="shared" si="40"/>
        <v>4196.7142857142853</v>
      </c>
      <c r="F412">
        <f t="shared" si="37"/>
        <v>4659</v>
      </c>
      <c r="G412">
        <f t="shared" si="39"/>
        <v>5116</v>
      </c>
      <c r="H412">
        <f t="shared" si="41"/>
        <v>4659</v>
      </c>
    </row>
    <row r="413" spans="1:8" x14ac:dyDescent="0.2">
      <c r="A413" t="s">
        <v>414</v>
      </c>
      <c r="B413">
        <v>0</v>
      </c>
      <c r="C413">
        <f t="shared" si="36"/>
        <v>4735</v>
      </c>
      <c r="D413">
        <f t="shared" si="38"/>
        <v>4219.2</v>
      </c>
      <c r="E413">
        <f t="shared" si="40"/>
        <v>4249.8571428571431</v>
      </c>
      <c r="F413">
        <f t="shared" si="37"/>
        <v>5140</v>
      </c>
      <c r="G413">
        <f t="shared" si="39"/>
        <v>4659</v>
      </c>
      <c r="H413">
        <f t="shared" si="41"/>
        <v>4659</v>
      </c>
    </row>
    <row r="414" spans="1:8" x14ac:dyDescent="0.2">
      <c r="A414" t="s">
        <v>415</v>
      </c>
      <c r="B414">
        <v>9065</v>
      </c>
      <c r="C414">
        <f t="shared" si="36"/>
        <v>3765.6666666666665</v>
      </c>
      <c r="D414">
        <f t="shared" si="38"/>
        <v>3994.8</v>
      </c>
      <c r="E414">
        <f t="shared" si="40"/>
        <v>4421.1428571428569</v>
      </c>
      <c r="F414">
        <f t="shared" si="37"/>
        <v>2232</v>
      </c>
      <c r="G414">
        <f t="shared" si="39"/>
        <v>3537</v>
      </c>
      <c r="H414">
        <f t="shared" si="41"/>
        <v>4659</v>
      </c>
    </row>
    <row r="415" spans="1:8" x14ac:dyDescent="0.2">
      <c r="A415" t="s">
        <v>416</v>
      </c>
      <c r="B415">
        <v>2232</v>
      </c>
      <c r="C415">
        <f t="shared" si="36"/>
        <v>4944.666666666667</v>
      </c>
      <c r="D415">
        <f t="shared" si="38"/>
        <v>4229.8</v>
      </c>
      <c r="E415">
        <f t="shared" si="40"/>
        <v>4543.8571428571431</v>
      </c>
      <c r="F415">
        <f t="shared" si="37"/>
        <v>3537</v>
      </c>
      <c r="G415">
        <f t="shared" si="39"/>
        <v>3537</v>
      </c>
      <c r="H415">
        <f t="shared" si="41"/>
        <v>5140</v>
      </c>
    </row>
    <row r="416" spans="1:8" x14ac:dyDescent="0.2">
      <c r="A416" t="s">
        <v>417</v>
      </c>
      <c r="B416">
        <v>3537</v>
      </c>
      <c r="C416">
        <f t="shared" si="36"/>
        <v>4028</v>
      </c>
      <c r="D416">
        <f t="shared" si="38"/>
        <v>5333.4</v>
      </c>
      <c r="E416">
        <f t="shared" si="40"/>
        <v>4684.2857142857147</v>
      </c>
      <c r="F416">
        <f t="shared" si="37"/>
        <v>3537</v>
      </c>
      <c r="G416">
        <f t="shared" si="39"/>
        <v>5518</v>
      </c>
      <c r="H416">
        <f t="shared" si="41"/>
        <v>5518</v>
      </c>
    </row>
    <row r="417" spans="1:8" x14ac:dyDescent="0.2">
      <c r="A417" t="s">
        <v>418</v>
      </c>
      <c r="B417">
        <v>6315</v>
      </c>
      <c r="C417">
        <f t="shared" si="36"/>
        <v>5123.333333333333</v>
      </c>
      <c r="D417">
        <f t="shared" si="38"/>
        <v>4745</v>
      </c>
      <c r="E417">
        <f t="shared" si="40"/>
        <v>5446</v>
      </c>
      <c r="F417">
        <f t="shared" si="37"/>
        <v>5518</v>
      </c>
      <c r="G417">
        <f t="shared" si="39"/>
        <v>5518</v>
      </c>
      <c r="H417">
        <f t="shared" si="41"/>
        <v>5518</v>
      </c>
    </row>
    <row r="418" spans="1:8" x14ac:dyDescent="0.2">
      <c r="A418" t="s">
        <v>419</v>
      </c>
      <c r="B418">
        <v>5518</v>
      </c>
      <c r="C418">
        <f t="shared" si="36"/>
        <v>5985.333333333333</v>
      </c>
      <c r="D418">
        <f t="shared" si="38"/>
        <v>5365</v>
      </c>
      <c r="E418">
        <f t="shared" si="40"/>
        <v>4821.5714285714284</v>
      </c>
      <c r="F418">
        <f t="shared" si="37"/>
        <v>6123</v>
      </c>
      <c r="G418">
        <f t="shared" si="39"/>
        <v>5518</v>
      </c>
      <c r="H418">
        <f t="shared" si="41"/>
        <v>5332</v>
      </c>
    </row>
    <row r="419" spans="1:8" x14ac:dyDescent="0.2">
      <c r="A419" t="s">
        <v>420</v>
      </c>
      <c r="B419">
        <v>6123</v>
      </c>
      <c r="C419">
        <f t="shared" si="36"/>
        <v>5657.666666666667</v>
      </c>
      <c r="D419">
        <f t="shared" si="38"/>
        <v>5596.4</v>
      </c>
      <c r="E419">
        <f t="shared" si="40"/>
        <v>4814</v>
      </c>
      <c r="F419">
        <f t="shared" si="37"/>
        <v>5518</v>
      </c>
      <c r="G419">
        <f t="shared" si="39"/>
        <v>5518</v>
      </c>
      <c r="H419">
        <f t="shared" si="41"/>
        <v>5332</v>
      </c>
    </row>
    <row r="420" spans="1:8" x14ac:dyDescent="0.2">
      <c r="A420" t="s">
        <v>421</v>
      </c>
      <c r="B420">
        <v>5332</v>
      </c>
      <c r="C420">
        <f t="shared" si="36"/>
        <v>5383</v>
      </c>
      <c r="D420">
        <f t="shared" si="38"/>
        <v>4769.2</v>
      </c>
      <c r="E420">
        <f t="shared" si="40"/>
        <v>4866.7142857142853</v>
      </c>
      <c r="F420">
        <f t="shared" si="37"/>
        <v>5332</v>
      </c>
      <c r="G420">
        <f t="shared" si="39"/>
        <v>5332</v>
      </c>
      <c r="H420">
        <f t="shared" si="41"/>
        <v>5332</v>
      </c>
    </row>
    <row r="421" spans="1:8" x14ac:dyDescent="0.2">
      <c r="A421" t="s">
        <v>422</v>
      </c>
      <c r="B421">
        <v>4694</v>
      </c>
      <c r="C421">
        <f t="shared" si="36"/>
        <v>4068.3333333333335</v>
      </c>
      <c r="D421">
        <f t="shared" si="38"/>
        <v>4446.8</v>
      </c>
      <c r="E421">
        <f t="shared" si="40"/>
        <v>4766.1428571428569</v>
      </c>
      <c r="F421">
        <f t="shared" si="37"/>
        <v>4694</v>
      </c>
      <c r="G421">
        <f t="shared" si="39"/>
        <v>4694</v>
      </c>
      <c r="H421">
        <f t="shared" si="41"/>
        <v>5332</v>
      </c>
    </row>
    <row r="422" spans="1:8" x14ac:dyDescent="0.2">
      <c r="A422" t="s">
        <v>423</v>
      </c>
      <c r="B422">
        <v>2179</v>
      </c>
      <c r="C422">
        <f t="shared" si="36"/>
        <v>3593</v>
      </c>
      <c r="D422">
        <f t="shared" si="38"/>
        <v>4344.3999999999996</v>
      </c>
      <c r="E422">
        <f t="shared" si="40"/>
        <v>4758.8571428571431</v>
      </c>
      <c r="F422">
        <f t="shared" si="37"/>
        <v>3906</v>
      </c>
      <c r="G422">
        <f t="shared" si="39"/>
        <v>4694</v>
      </c>
      <c r="H422">
        <f t="shared" si="41"/>
        <v>5332</v>
      </c>
    </row>
    <row r="423" spans="1:8" x14ac:dyDescent="0.2">
      <c r="A423" t="s">
        <v>424</v>
      </c>
      <c r="B423">
        <v>3906</v>
      </c>
      <c r="C423">
        <f t="shared" si="36"/>
        <v>3898.6666666666665</v>
      </c>
      <c r="D423">
        <f t="shared" si="38"/>
        <v>4371.3999999999996</v>
      </c>
      <c r="E423">
        <f t="shared" si="40"/>
        <v>4550.5714285714284</v>
      </c>
      <c r="F423">
        <f t="shared" si="37"/>
        <v>3906</v>
      </c>
      <c r="G423">
        <f t="shared" si="39"/>
        <v>4694</v>
      </c>
      <c r="H423">
        <f t="shared" si="41"/>
        <v>4694</v>
      </c>
    </row>
    <row r="424" spans="1:8" x14ac:dyDescent="0.2">
      <c r="A424" t="s">
        <v>425</v>
      </c>
      <c r="B424">
        <v>5611</v>
      </c>
      <c r="C424">
        <f t="shared" si="36"/>
        <v>4994.666666666667</v>
      </c>
      <c r="D424">
        <f t="shared" si="38"/>
        <v>4365.6000000000004</v>
      </c>
      <c r="E424">
        <f t="shared" si="40"/>
        <v>4487.2857142857147</v>
      </c>
      <c r="F424">
        <f t="shared" si="37"/>
        <v>5467</v>
      </c>
      <c r="G424">
        <f t="shared" si="39"/>
        <v>4665</v>
      </c>
      <c r="H424">
        <f t="shared" si="41"/>
        <v>4694</v>
      </c>
    </row>
    <row r="425" spans="1:8" x14ac:dyDescent="0.2">
      <c r="A425" t="s">
        <v>426</v>
      </c>
      <c r="B425">
        <v>5467</v>
      </c>
      <c r="C425">
        <f t="shared" si="36"/>
        <v>5247.666666666667</v>
      </c>
      <c r="D425">
        <f t="shared" si="38"/>
        <v>4907.6000000000004</v>
      </c>
      <c r="E425">
        <f t="shared" si="40"/>
        <v>4319.8571428571431</v>
      </c>
      <c r="F425">
        <f t="shared" si="37"/>
        <v>5467</v>
      </c>
      <c r="G425">
        <f t="shared" si="39"/>
        <v>4889</v>
      </c>
      <c r="H425">
        <f t="shared" si="41"/>
        <v>4665</v>
      </c>
    </row>
    <row r="426" spans="1:8" x14ac:dyDescent="0.2">
      <c r="A426" t="s">
        <v>427</v>
      </c>
      <c r="B426">
        <v>4665</v>
      </c>
      <c r="C426">
        <f t="shared" si="36"/>
        <v>5007</v>
      </c>
      <c r="D426">
        <f t="shared" si="38"/>
        <v>4830.8</v>
      </c>
      <c r="E426">
        <f t="shared" si="40"/>
        <v>4289.7142857142853</v>
      </c>
      <c r="F426">
        <f t="shared" si="37"/>
        <v>4889</v>
      </c>
      <c r="G426">
        <f t="shared" si="39"/>
        <v>4889</v>
      </c>
      <c r="H426">
        <f t="shared" si="41"/>
        <v>4665</v>
      </c>
    </row>
    <row r="427" spans="1:8" x14ac:dyDescent="0.2">
      <c r="A427" t="s">
        <v>428</v>
      </c>
      <c r="B427">
        <v>4889</v>
      </c>
      <c r="C427">
        <f t="shared" si="36"/>
        <v>4358.666666666667</v>
      </c>
      <c r="D427">
        <f t="shared" si="38"/>
        <v>4102.2</v>
      </c>
      <c r="E427">
        <f t="shared" si="40"/>
        <v>3975.8571428571427</v>
      </c>
      <c r="F427">
        <f t="shared" si="37"/>
        <v>4665</v>
      </c>
      <c r="G427">
        <f t="shared" si="39"/>
        <v>4665</v>
      </c>
      <c r="H427">
        <f t="shared" si="41"/>
        <v>4665</v>
      </c>
    </row>
    <row r="428" spans="1:8" x14ac:dyDescent="0.2">
      <c r="A428" t="s">
        <v>429</v>
      </c>
      <c r="B428">
        <v>3522</v>
      </c>
      <c r="C428">
        <f t="shared" si="36"/>
        <v>3459.6666666666665</v>
      </c>
      <c r="D428">
        <f t="shared" si="38"/>
        <v>3350.6</v>
      </c>
      <c r="E428">
        <f t="shared" si="40"/>
        <v>3679.8571428571427</v>
      </c>
      <c r="F428">
        <f t="shared" si="37"/>
        <v>3522</v>
      </c>
      <c r="G428">
        <f t="shared" si="39"/>
        <v>3522</v>
      </c>
      <c r="H428">
        <f t="shared" si="41"/>
        <v>3539</v>
      </c>
    </row>
    <row r="429" spans="1:8" x14ac:dyDescent="0.2">
      <c r="A429" t="s">
        <v>430</v>
      </c>
      <c r="B429">
        <v>1968</v>
      </c>
      <c r="C429">
        <f t="shared" si="36"/>
        <v>2399.6666666666665</v>
      </c>
      <c r="D429">
        <f t="shared" si="38"/>
        <v>3125.4</v>
      </c>
      <c r="E429">
        <f t="shared" si="40"/>
        <v>3591</v>
      </c>
      <c r="F429">
        <f t="shared" si="37"/>
        <v>1968</v>
      </c>
      <c r="G429">
        <f t="shared" si="39"/>
        <v>3522</v>
      </c>
      <c r="H429">
        <f t="shared" si="41"/>
        <v>3539</v>
      </c>
    </row>
    <row r="430" spans="1:8" x14ac:dyDescent="0.2">
      <c r="A430" t="s">
        <v>431</v>
      </c>
      <c r="B430">
        <v>1709</v>
      </c>
      <c r="C430">
        <f t="shared" si="36"/>
        <v>2405.3333333333335</v>
      </c>
      <c r="D430">
        <f t="shared" si="38"/>
        <v>3116.6</v>
      </c>
      <c r="E430">
        <f t="shared" si="40"/>
        <v>3618.8571428571427</v>
      </c>
      <c r="F430">
        <f t="shared" si="37"/>
        <v>1968</v>
      </c>
      <c r="G430">
        <f t="shared" si="39"/>
        <v>3522</v>
      </c>
      <c r="H430">
        <f t="shared" si="41"/>
        <v>3539</v>
      </c>
    </row>
    <row r="431" spans="1:8" x14ac:dyDescent="0.2">
      <c r="A431" t="s">
        <v>432</v>
      </c>
      <c r="B431">
        <v>3539</v>
      </c>
      <c r="C431">
        <f t="shared" si="36"/>
        <v>3364.3333333333335</v>
      </c>
      <c r="D431">
        <f t="shared" si="38"/>
        <v>3384.2</v>
      </c>
      <c r="E431">
        <f t="shared" si="40"/>
        <v>3573.2857142857142</v>
      </c>
      <c r="F431">
        <f t="shared" si="37"/>
        <v>3539</v>
      </c>
      <c r="G431">
        <f t="shared" si="39"/>
        <v>3539</v>
      </c>
      <c r="H431">
        <f t="shared" si="41"/>
        <v>3539</v>
      </c>
    </row>
    <row r="432" spans="1:8" x14ac:dyDescent="0.2">
      <c r="A432" t="s">
        <v>433</v>
      </c>
      <c r="B432">
        <v>4845</v>
      </c>
      <c r="C432">
        <f t="shared" si="36"/>
        <v>4414.666666666667</v>
      </c>
      <c r="D432">
        <f t="shared" si="38"/>
        <v>3904.6</v>
      </c>
      <c r="E432">
        <f t="shared" si="40"/>
        <v>3497.1428571428573</v>
      </c>
      <c r="F432">
        <f t="shared" si="37"/>
        <v>4845</v>
      </c>
      <c r="G432">
        <f t="shared" si="39"/>
        <v>4570</v>
      </c>
      <c r="H432">
        <f t="shared" si="41"/>
        <v>3539</v>
      </c>
    </row>
    <row r="433" spans="1:8" x14ac:dyDescent="0.2">
      <c r="A433" t="s">
        <v>434</v>
      </c>
      <c r="B433">
        <v>4860</v>
      </c>
      <c r="C433">
        <f t="shared" si="36"/>
        <v>4758.333333333333</v>
      </c>
      <c r="D433">
        <f t="shared" si="38"/>
        <v>4160.6000000000004</v>
      </c>
      <c r="E433">
        <f t="shared" si="40"/>
        <v>3466.4285714285716</v>
      </c>
      <c r="F433">
        <f t="shared" si="37"/>
        <v>4845</v>
      </c>
      <c r="G433">
        <f t="shared" si="39"/>
        <v>4570</v>
      </c>
      <c r="H433">
        <f t="shared" si="41"/>
        <v>3539</v>
      </c>
    </row>
    <row r="434" spans="1:8" x14ac:dyDescent="0.2">
      <c r="A434" t="s">
        <v>435</v>
      </c>
      <c r="B434">
        <v>4570</v>
      </c>
      <c r="C434">
        <f t="shared" si="36"/>
        <v>4139.666666666667</v>
      </c>
      <c r="D434">
        <f t="shared" si="38"/>
        <v>3803.4</v>
      </c>
      <c r="E434">
        <f t="shared" si="40"/>
        <v>3704.2857142857142</v>
      </c>
      <c r="F434">
        <f t="shared" si="37"/>
        <v>4570</v>
      </c>
      <c r="G434">
        <f t="shared" si="39"/>
        <v>4570</v>
      </c>
      <c r="H434">
        <f t="shared" si="41"/>
        <v>3539</v>
      </c>
    </row>
    <row r="435" spans="1:8" x14ac:dyDescent="0.2">
      <c r="A435" t="s">
        <v>436</v>
      </c>
      <c r="B435">
        <v>2989</v>
      </c>
      <c r="C435">
        <f t="shared" si="36"/>
        <v>3104</v>
      </c>
      <c r="D435">
        <f t="shared" si="38"/>
        <v>3509.2</v>
      </c>
      <c r="E435">
        <f t="shared" si="40"/>
        <v>3872</v>
      </c>
      <c r="F435">
        <f t="shared" si="37"/>
        <v>2989</v>
      </c>
      <c r="G435">
        <f t="shared" si="39"/>
        <v>3374</v>
      </c>
      <c r="H435">
        <f t="shared" si="41"/>
        <v>4570</v>
      </c>
    </row>
    <row r="436" spans="1:8" x14ac:dyDescent="0.2">
      <c r="A436" t="s">
        <v>437</v>
      </c>
      <c r="B436">
        <v>1753</v>
      </c>
      <c r="C436">
        <f t="shared" si="36"/>
        <v>2705.3333333333335</v>
      </c>
      <c r="D436">
        <f t="shared" si="38"/>
        <v>3479.8</v>
      </c>
      <c r="E436">
        <f t="shared" si="40"/>
        <v>3750.2857142857142</v>
      </c>
      <c r="F436">
        <f t="shared" si="37"/>
        <v>2989</v>
      </c>
      <c r="G436">
        <f t="shared" si="39"/>
        <v>3374</v>
      </c>
      <c r="H436">
        <f t="shared" si="41"/>
        <v>3993</v>
      </c>
    </row>
    <row r="437" spans="1:8" x14ac:dyDescent="0.2">
      <c r="A437" t="s">
        <v>438</v>
      </c>
      <c r="B437">
        <v>3374</v>
      </c>
      <c r="C437">
        <f t="shared" si="36"/>
        <v>3280</v>
      </c>
      <c r="D437">
        <f t="shared" si="38"/>
        <v>3364.4</v>
      </c>
      <c r="E437">
        <f t="shared" si="40"/>
        <v>3613.7142857142858</v>
      </c>
      <c r="F437">
        <f t="shared" si="37"/>
        <v>3374</v>
      </c>
      <c r="G437">
        <f t="shared" si="39"/>
        <v>3374</v>
      </c>
      <c r="H437">
        <f t="shared" si="41"/>
        <v>3904</v>
      </c>
    </row>
    <row r="438" spans="1:8" x14ac:dyDescent="0.2">
      <c r="A438" t="s">
        <v>439</v>
      </c>
      <c r="B438">
        <v>4713</v>
      </c>
      <c r="C438">
        <f t="shared" si="36"/>
        <v>4026.6666666666665</v>
      </c>
      <c r="D438">
        <f t="shared" si="38"/>
        <v>3547.4</v>
      </c>
      <c r="E438">
        <f t="shared" si="40"/>
        <v>3501.8571428571427</v>
      </c>
      <c r="F438">
        <f t="shared" si="37"/>
        <v>3993</v>
      </c>
      <c r="G438">
        <f t="shared" si="39"/>
        <v>3904</v>
      </c>
      <c r="H438">
        <f t="shared" si="41"/>
        <v>3787</v>
      </c>
    </row>
    <row r="439" spans="1:8" x14ac:dyDescent="0.2">
      <c r="A439" t="s">
        <v>440</v>
      </c>
      <c r="B439">
        <v>3993</v>
      </c>
      <c r="C439">
        <f t="shared" si="36"/>
        <v>4203.333333333333</v>
      </c>
      <c r="D439">
        <f t="shared" si="38"/>
        <v>3954.2</v>
      </c>
      <c r="E439">
        <f t="shared" si="40"/>
        <v>3502.8571428571427</v>
      </c>
      <c r="F439">
        <f t="shared" si="37"/>
        <v>3993</v>
      </c>
      <c r="G439">
        <f t="shared" si="39"/>
        <v>3904</v>
      </c>
      <c r="H439">
        <f t="shared" si="41"/>
        <v>3787</v>
      </c>
    </row>
    <row r="440" spans="1:8" x14ac:dyDescent="0.2">
      <c r="A440" t="s">
        <v>441</v>
      </c>
      <c r="B440">
        <v>3904</v>
      </c>
      <c r="C440">
        <f t="shared" si="36"/>
        <v>3894.6666666666665</v>
      </c>
      <c r="D440">
        <f t="shared" si="38"/>
        <v>3878.6</v>
      </c>
      <c r="E440">
        <f t="shared" si="40"/>
        <v>3485.2857142857142</v>
      </c>
      <c r="F440">
        <f t="shared" si="37"/>
        <v>3904</v>
      </c>
      <c r="G440">
        <f t="shared" si="39"/>
        <v>3904</v>
      </c>
      <c r="H440">
        <f t="shared" si="41"/>
        <v>3787</v>
      </c>
    </row>
    <row r="441" spans="1:8" x14ac:dyDescent="0.2">
      <c r="A441" t="s">
        <v>442</v>
      </c>
      <c r="B441">
        <v>3787</v>
      </c>
      <c r="C441">
        <f t="shared" si="36"/>
        <v>3562.3333333333335</v>
      </c>
      <c r="D441">
        <f t="shared" si="38"/>
        <v>3262</v>
      </c>
      <c r="E441">
        <f t="shared" si="40"/>
        <v>3493.2857142857142</v>
      </c>
      <c r="F441">
        <f t="shared" si="37"/>
        <v>3787</v>
      </c>
      <c r="G441">
        <f t="shared" si="39"/>
        <v>3787</v>
      </c>
      <c r="H441">
        <f t="shared" si="41"/>
        <v>3787</v>
      </c>
    </row>
    <row r="442" spans="1:8" x14ac:dyDescent="0.2">
      <c r="A442" t="s">
        <v>443</v>
      </c>
      <c r="B442">
        <v>2996</v>
      </c>
      <c r="C442">
        <f t="shared" si="36"/>
        <v>2804.3333333333335</v>
      </c>
      <c r="D442">
        <f t="shared" si="38"/>
        <v>3149.4</v>
      </c>
      <c r="E442">
        <f t="shared" si="40"/>
        <v>3550.4285714285716</v>
      </c>
      <c r="F442">
        <f t="shared" si="37"/>
        <v>2996</v>
      </c>
      <c r="G442">
        <f t="shared" si="39"/>
        <v>3430</v>
      </c>
      <c r="H442">
        <f t="shared" si="41"/>
        <v>3787</v>
      </c>
    </row>
    <row r="443" spans="1:8" x14ac:dyDescent="0.2">
      <c r="A443" t="s">
        <v>444</v>
      </c>
      <c r="B443">
        <v>1630</v>
      </c>
      <c r="C443">
        <f t="shared" si="36"/>
        <v>2685.3333333333335</v>
      </c>
      <c r="D443">
        <f t="shared" si="38"/>
        <v>3391.2</v>
      </c>
      <c r="E443">
        <f t="shared" si="40"/>
        <v>3602.4285714285716</v>
      </c>
      <c r="F443">
        <f t="shared" si="37"/>
        <v>2996</v>
      </c>
      <c r="G443">
        <f t="shared" si="39"/>
        <v>3430</v>
      </c>
      <c r="H443">
        <f t="shared" si="41"/>
        <v>3787</v>
      </c>
    </row>
    <row r="444" spans="1:8" x14ac:dyDescent="0.2">
      <c r="A444" t="s">
        <v>445</v>
      </c>
      <c r="B444">
        <v>3430</v>
      </c>
      <c r="C444">
        <f t="shared" si="36"/>
        <v>3391</v>
      </c>
      <c r="D444">
        <f t="shared" si="38"/>
        <v>3505.2</v>
      </c>
      <c r="E444">
        <f t="shared" si="40"/>
        <v>3556.2857142857142</v>
      </c>
      <c r="F444">
        <f t="shared" si="37"/>
        <v>3430</v>
      </c>
      <c r="G444">
        <f t="shared" si="39"/>
        <v>3430</v>
      </c>
      <c r="H444">
        <f t="shared" si="41"/>
        <v>3581</v>
      </c>
    </row>
    <row r="445" spans="1:8" x14ac:dyDescent="0.2">
      <c r="A445" t="s">
        <v>446</v>
      </c>
      <c r="B445">
        <v>5113</v>
      </c>
      <c r="C445">
        <f t="shared" si="36"/>
        <v>4300</v>
      </c>
      <c r="D445">
        <f t="shared" si="38"/>
        <v>3622.2</v>
      </c>
      <c r="E445">
        <f t="shared" si="40"/>
        <v>3577.2857142857142</v>
      </c>
      <c r="F445">
        <f t="shared" si="37"/>
        <v>4357</v>
      </c>
      <c r="G445">
        <f t="shared" si="39"/>
        <v>3581</v>
      </c>
      <c r="H445">
        <f t="shared" si="41"/>
        <v>3581</v>
      </c>
    </row>
    <row r="446" spans="1:8" x14ac:dyDescent="0.2">
      <c r="A446" t="s">
        <v>447</v>
      </c>
      <c r="B446">
        <v>4357</v>
      </c>
      <c r="C446">
        <f t="shared" si="36"/>
        <v>4350.333333333333</v>
      </c>
      <c r="D446">
        <f t="shared" si="38"/>
        <v>4083</v>
      </c>
      <c r="E446">
        <f t="shared" si="40"/>
        <v>3488.8571428571427</v>
      </c>
      <c r="F446">
        <f t="shared" si="37"/>
        <v>4357</v>
      </c>
      <c r="G446">
        <f t="shared" si="39"/>
        <v>3934</v>
      </c>
      <c r="H446">
        <f t="shared" si="41"/>
        <v>3581</v>
      </c>
    </row>
    <row r="447" spans="1:8" x14ac:dyDescent="0.2">
      <c r="A447" t="s">
        <v>448</v>
      </c>
      <c r="B447">
        <v>3581</v>
      </c>
      <c r="C447">
        <f t="shared" si="36"/>
        <v>3957.3333333333335</v>
      </c>
      <c r="D447">
        <f t="shared" si="38"/>
        <v>3872.4</v>
      </c>
      <c r="E447">
        <f t="shared" si="40"/>
        <v>3494.5714285714284</v>
      </c>
      <c r="F447">
        <f t="shared" si="37"/>
        <v>3934</v>
      </c>
      <c r="G447">
        <f t="shared" si="39"/>
        <v>3934</v>
      </c>
      <c r="H447">
        <f t="shared" si="41"/>
        <v>3581</v>
      </c>
    </row>
    <row r="448" spans="1:8" x14ac:dyDescent="0.2">
      <c r="A448" t="s">
        <v>449</v>
      </c>
      <c r="B448">
        <v>3934</v>
      </c>
      <c r="C448">
        <f t="shared" si="36"/>
        <v>3297.3333333333335</v>
      </c>
      <c r="D448">
        <f t="shared" si="38"/>
        <v>3183.8</v>
      </c>
      <c r="E448">
        <f t="shared" si="40"/>
        <v>3425.4285714285716</v>
      </c>
      <c r="F448">
        <f t="shared" si="37"/>
        <v>3581</v>
      </c>
      <c r="G448">
        <f t="shared" si="39"/>
        <v>3581</v>
      </c>
      <c r="H448">
        <f t="shared" si="41"/>
        <v>3581</v>
      </c>
    </row>
    <row r="449" spans="1:7" x14ac:dyDescent="0.2">
      <c r="A449" t="s">
        <v>450</v>
      </c>
      <c r="B449">
        <v>2377</v>
      </c>
      <c r="C449">
        <f t="shared" si="36"/>
        <v>2660.3333333333335</v>
      </c>
      <c r="D449">
        <f>AVERAGE(B447:B451)</f>
        <v>2901.6</v>
      </c>
      <c r="F449">
        <f t="shared" si="37"/>
        <v>2377</v>
      </c>
      <c r="G449">
        <f t="shared" si="39"/>
        <v>2946</v>
      </c>
    </row>
    <row r="450" spans="1:7" x14ac:dyDescent="0.2">
      <c r="A450" t="s">
        <v>451</v>
      </c>
      <c r="B450">
        <v>1670</v>
      </c>
      <c r="C450">
        <f t="shared" si="36"/>
        <v>2331</v>
      </c>
      <c r="F450">
        <f t="shared" si="37"/>
        <v>2377</v>
      </c>
    </row>
    <row r="451" spans="1:7" x14ac:dyDescent="0.2">
      <c r="A451" t="s">
        <v>452</v>
      </c>
      <c r="B451">
        <v>2946</v>
      </c>
    </row>
    <row r="452" spans="1:7" x14ac:dyDescent="0.2">
      <c r="A452" s="8" t="s">
        <v>546</v>
      </c>
      <c r="B452" s="8">
        <f>AVERAGE(B3:B451)</f>
        <v>2180.476614699332</v>
      </c>
    </row>
    <row r="453" spans="1:7" x14ac:dyDescent="0.2">
      <c r="A453" s="9" t="s">
        <v>547</v>
      </c>
      <c r="B453">
        <f>_xlfn.VAR.S(B3:B451)</f>
        <v>10502788.821438516</v>
      </c>
    </row>
    <row r="454" spans="1:7" x14ac:dyDescent="0.2">
      <c r="A454" s="9" t="s">
        <v>549</v>
      </c>
      <c r="B454">
        <f>SQRT(B453)</f>
        <v>3240.8006451243673</v>
      </c>
    </row>
    <row r="455" spans="1:7" x14ac:dyDescent="0.2">
      <c r="A455" s="9" t="s">
        <v>548</v>
      </c>
      <c r="B455">
        <f>MAX(B3:B451)-MIN(B3:B451)</f>
        <v>23921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ED6A-C07C-9A46-8989-1386354F230E}">
  <dimension ref="A1:U451"/>
  <sheetViews>
    <sheetView tabSelected="1" zoomScale="50" workbookViewId="0">
      <selection activeCell="R2" sqref="R2"/>
    </sheetView>
  </sheetViews>
  <sheetFormatPr baseColWidth="10" defaultRowHeight="16" x14ac:dyDescent="0.2"/>
  <cols>
    <col min="4" max="4" width="15.83203125" customWidth="1"/>
    <col min="6" max="6" width="29.5" customWidth="1"/>
    <col min="7" max="7" width="20.1640625" customWidth="1"/>
    <col min="8" max="8" width="19.6640625" customWidth="1"/>
    <col min="9" max="9" width="28.33203125" customWidth="1"/>
    <col min="10" max="10" width="16.33203125" customWidth="1"/>
    <col min="11" max="11" width="36.6640625" customWidth="1"/>
    <col min="12" max="12" width="12.5" customWidth="1"/>
    <col min="17" max="17" width="10.6640625" customWidth="1"/>
    <col min="21" max="21" width="15.83203125" customWidth="1"/>
  </cols>
  <sheetData>
    <row r="1" spans="1:21" x14ac:dyDescent="0.2">
      <c r="A1" t="s">
        <v>569</v>
      </c>
      <c r="D1" t="s">
        <v>587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602</v>
      </c>
      <c r="M1" t="s">
        <v>594</v>
      </c>
      <c r="N1" t="s">
        <v>595</v>
      </c>
      <c r="O1" t="s">
        <v>596</v>
      </c>
      <c r="P1" t="s">
        <v>597</v>
      </c>
      <c r="Q1" t="s">
        <v>604</v>
      </c>
      <c r="R1" t="s">
        <v>605</v>
      </c>
      <c r="S1" t="s">
        <v>598</v>
      </c>
      <c r="T1" t="s">
        <v>599</v>
      </c>
      <c r="U1" t="s">
        <v>603</v>
      </c>
    </row>
    <row r="2" spans="1:21" x14ac:dyDescent="0.2">
      <c r="A2" s="1" t="s">
        <v>536</v>
      </c>
      <c r="B2" s="1" t="s">
        <v>537</v>
      </c>
      <c r="D2" s="17">
        <v>43862</v>
      </c>
      <c r="E2">
        <f>AVERAGE(B3:B28)</f>
        <v>3.8461538461538464E-2</v>
      </c>
      <c r="L2">
        <v>1</v>
      </c>
      <c r="M2" s="17">
        <f>D2</f>
        <v>43862</v>
      </c>
      <c r="N2">
        <f>E2</f>
        <v>3.8461538461538464E-2</v>
      </c>
      <c r="O2">
        <f>K8</f>
        <v>-786.45007876484055</v>
      </c>
      <c r="P2">
        <f>N2-O2</f>
        <v>786.4885403033021</v>
      </c>
      <c r="Q2">
        <f>I$32+I$33*L2</f>
        <v>-776.54</v>
      </c>
      <c r="R2">
        <f>Q2+O2</f>
        <v>-1562.9900787648405</v>
      </c>
      <c r="S2">
        <f>N2-R2</f>
        <v>1563.028540303302</v>
      </c>
      <c r="T2">
        <f>S2^2</f>
        <v>2443058.2178026708</v>
      </c>
      <c r="U2">
        <f>(N2-N$17)^2</f>
        <v>4693226.6641720803</v>
      </c>
    </row>
    <row r="3" spans="1:21" x14ac:dyDescent="0.2">
      <c r="A3" t="s">
        <v>3</v>
      </c>
      <c r="B3">
        <v>1</v>
      </c>
      <c r="D3" s="17">
        <v>43891</v>
      </c>
      <c r="E3">
        <f>AVERAGE(B29:B59)</f>
        <v>412.06451612903226</v>
      </c>
      <c r="L3">
        <v>2</v>
      </c>
      <c r="M3" s="17">
        <f t="shared" ref="M3:M16" si="0">D3</f>
        <v>43891</v>
      </c>
      <c r="N3">
        <f>E3</f>
        <v>412.06451612903226</v>
      </c>
      <c r="O3">
        <f t="shared" ref="O3:O4" si="1">K9</f>
        <v>-773.3755267935137</v>
      </c>
      <c r="P3">
        <f t="shared" ref="P3:P16" si="2">N3-O3</f>
        <v>1185.4400429225459</v>
      </c>
      <c r="Q3">
        <f>I$32+I$33*L3</f>
        <v>-564.55999999999995</v>
      </c>
      <c r="R3">
        <f t="shared" ref="R3:R16" si="3">Q3+O3</f>
        <v>-1337.9355267935136</v>
      </c>
      <c r="S3">
        <f t="shared" ref="S3:S16" si="4">N3-R3</f>
        <v>1750.0000429225458</v>
      </c>
      <c r="T3">
        <f t="shared" ref="T3:T16" si="5">S3^2</f>
        <v>3062500.1502289125</v>
      </c>
      <c r="U3">
        <f t="shared" ref="U3:U16" si="6">(N3-N$17)^2</f>
        <v>3077777.4925414566</v>
      </c>
    </row>
    <row r="4" spans="1:21" x14ac:dyDescent="0.2">
      <c r="A4" t="s">
        <v>4</v>
      </c>
      <c r="B4">
        <v>0</v>
      </c>
      <c r="D4" s="17">
        <v>43922</v>
      </c>
      <c r="E4">
        <f>AVERAGE(B60:B89)</f>
        <v>1191.4666666666667</v>
      </c>
      <c r="F4">
        <f>AVERAGE(E2:E7)</f>
        <v>376.58167907361457</v>
      </c>
      <c r="L4">
        <v>3</v>
      </c>
      <c r="M4" s="17">
        <f t="shared" si="0"/>
        <v>43922</v>
      </c>
      <c r="N4">
        <f>E4</f>
        <v>1191.4666666666667</v>
      </c>
      <c r="O4">
        <f t="shared" si="1"/>
        <v>7815.6275198014682</v>
      </c>
      <c r="P4">
        <f t="shared" si="2"/>
        <v>-6624.1608531348011</v>
      </c>
      <c r="Q4">
        <f t="shared" ref="Q4:Q16" si="7">I$32+I$33*L4</f>
        <v>-352.58000000000004</v>
      </c>
      <c r="R4">
        <f t="shared" si="3"/>
        <v>7463.0475198014683</v>
      </c>
      <c r="S4">
        <f t="shared" si="4"/>
        <v>-6271.5808531348011</v>
      </c>
      <c r="T4">
        <f t="shared" si="5"/>
        <v>39332726.39740704</v>
      </c>
      <c r="U4">
        <f t="shared" si="6"/>
        <v>950541.96514704905</v>
      </c>
    </row>
    <row r="5" spans="1:21" x14ac:dyDescent="0.2">
      <c r="A5" t="s">
        <v>5</v>
      </c>
      <c r="B5">
        <v>0</v>
      </c>
      <c r="D5" s="17">
        <v>43952</v>
      </c>
      <c r="E5">
        <f>AVERAGE(B90:B120)</f>
        <v>318.12903225806451</v>
      </c>
      <c r="F5">
        <f t="shared" ref="F5:F13" si="8">AVERAGE(E3:E8)</f>
        <v>465.2043010752688</v>
      </c>
      <c r="G5">
        <f>AVERAGE(F4:F5)</f>
        <v>420.89299007444168</v>
      </c>
      <c r="H5">
        <f>E5-G5</f>
        <v>-102.76395781637717</v>
      </c>
      <c r="I5">
        <f>AVERAGE(H5,H11)</f>
        <v>607.4423351444625</v>
      </c>
      <c r="J5">
        <f>AVERAGE(I5:I9)</f>
        <v>-1120.0248316294246</v>
      </c>
      <c r="K5">
        <f>I5-J$5</f>
        <v>1727.4671667738871</v>
      </c>
      <c r="L5">
        <v>4</v>
      </c>
      <c r="M5" s="17">
        <f t="shared" si="0"/>
        <v>43952</v>
      </c>
      <c r="N5">
        <f>E5</f>
        <v>318.12903225806451</v>
      </c>
      <c r="O5">
        <f>K5</f>
        <v>1727.4671667738871</v>
      </c>
      <c r="P5">
        <f t="shared" si="2"/>
        <v>-1409.3381345158227</v>
      </c>
      <c r="Q5">
        <f t="shared" si="7"/>
        <v>-140.60000000000002</v>
      </c>
      <c r="R5">
        <f t="shared" si="3"/>
        <v>1586.8671667738872</v>
      </c>
      <c r="S5">
        <f t="shared" si="4"/>
        <v>-1268.7381345158228</v>
      </c>
      <c r="T5">
        <f t="shared" si="5"/>
        <v>1609696.4539746901</v>
      </c>
      <c r="U5">
        <f t="shared" si="6"/>
        <v>3416194.5974098509</v>
      </c>
    </row>
    <row r="6" spans="1:21" x14ac:dyDescent="0.2">
      <c r="A6" t="s">
        <v>6</v>
      </c>
      <c r="B6">
        <v>0</v>
      </c>
      <c r="D6" s="17">
        <v>43983</v>
      </c>
      <c r="E6">
        <f>AVERAGE(B121:B150)</f>
        <v>101.53333333333333</v>
      </c>
      <c r="F6">
        <f t="shared" si="8"/>
        <v>581.06021505376339</v>
      </c>
      <c r="G6">
        <f t="shared" ref="G6:G13" si="9">AVERAGE(F5:F6)</f>
        <v>523.13225806451612</v>
      </c>
      <c r="H6">
        <f t="shared" ref="H6:H13" si="10">E6-G6</f>
        <v>-421.59892473118282</v>
      </c>
      <c r="I6">
        <f>AVERAGE(H6,H12)</f>
        <v>-1077.5470708194291</v>
      </c>
      <c r="K6">
        <f t="shared" ref="K6:K10" si="11">I6-J$5</f>
        <v>42.477760809995516</v>
      </c>
      <c r="L6">
        <v>5</v>
      </c>
      <c r="M6" s="17">
        <f t="shared" si="0"/>
        <v>43983</v>
      </c>
      <c r="N6">
        <f>E6</f>
        <v>101.53333333333333</v>
      </c>
      <c r="O6">
        <f t="shared" ref="O6:O7" si="12">K6</f>
        <v>42.477760809995516</v>
      </c>
      <c r="P6">
        <f t="shared" si="2"/>
        <v>59.055572523337815</v>
      </c>
      <c r="Q6">
        <f t="shared" si="7"/>
        <v>71.379999999999882</v>
      </c>
      <c r="R6">
        <f t="shared" si="3"/>
        <v>113.8577608099954</v>
      </c>
      <c r="S6">
        <f t="shared" si="4"/>
        <v>-12.324427476662066</v>
      </c>
      <c r="T6">
        <f t="shared" si="5"/>
        <v>151.89151262750292</v>
      </c>
      <c r="U6">
        <f t="shared" si="6"/>
        <v>4263773.8112012986</v>
      </c>
    </row>
    <row r="7" spans="1:21" x14ac:dyDescent="0.2">
      <c r="A7" t="s">
        <v>7</v>
      </c>
      <c r="B7">
        <v>0</v>
      </c>
      <c r="D7" s="17">
        <v>44013</v>
      </c>
      <c r="E7">
        <f>AVERAGE(B151:B181)</f>
        <v>236.25806451612902</v>
      </c>
      <c r="F7">
        <f t="shared" si="8"/>
        <v>2053.3265232974913</v>
      </c>
      <c r="G7">
        <f t="shared" si="9"/>
        <v>1317.1933691756274</v>
      </c>
      <c r="H7">
        <f t="shared" si="10"/>
        <v>-1080.9353046594983</v>
      </c>
      <c r="I7">
        <f>AVERAGE(H7,H13)</f>
        <v>-1330.1441536549528</v>
      </c>
      <c r="K7">
        <f t="shared" si="11"/>
        <v>-210.11932202552816</v>
      </c>
      <c r="L7">
        <v>6</v>
      </c>
      <c r="M7" s="17">
        <f t="shared" si="0"/>
        <v>44013</v>
      </c>
      <c r="N7">
        <f>E7</f>
        <v>236.25806451612902</v>
      </c>
      <c r="O7">
        <f t="shared" si="12"/>
        <v>-210.11932202552816</v>
      </c>
      <c r="P7">
        <f t="shared" si="2"/>
        <v>446.37738654165719</v>
      </c>
      <c r="Q7">
        <f t="shared" si="7"/>
        <v>283.3599999999999</v>
      </c>
      <c r="R7">
        <f t="shared" si="3"/>
        <v>73.240677974471737</v>
      </c>
      <c r="S7">
        <f t="shared" si="4"/>
        <v>163.01738654165729</v>
      </c>
      <c r="T7">
        <f t="shared" si="5"/>
        <v>26574.668314872106</v>
      </c>
      <c r="U7">
        <f t="shared" si="6"/>
        <v>3725540.861847186</v>
      </c>
    </row>
    <row r="8" spans="1:21" x14ac:dyDescent="0.2">
      <c r="A8" t="s">
        <v>8</v>
      </c>
      <c r="B8">
        <v>0</v>
      </c>
      <c r="D8" s="17">
        <v>44044</v>
      </c>
      <c r="E8">
        <f>AVERAGE(B182:B212)</f>
        <v>531.77419354838707</v>
      </c>
      <c r="F8">
        <f t="shared" si="8"/>
        <v>2823.1716845878132</v>
      </c>
      <c r="G8">
        <f t="shared" si="9"/>
        <v>2438.2491039426523</v>
      </c>
      <c r="H8">
        <f t="shared" si="10"/>
        <v>-1906.4749103942652</v>
      </c>
      <c r="I8">
        <f>AVERAGE(H8)</f>
        <v>-1906.4749103942652</v>
      </c>
      <c r="K8">
        <f t="shared" si="11"/>
        <v>-786.45007876484055</v>
      </c>
      <c r="L8">
        <v>7</v>
      </c>
      <c r="M8" s="17">
        <f t="shared" si="0"/>
        <v>44044</v>
      </c>
      <c r="N8">
        <f>E8</f>
        <v>531.77419354838707</v>
      </c>
      <c r="O8">
        <f>O2</f>
        <v>-786.45007876484055</v>
      </c>
      <c r="P8">
        <f t="shared" si="2"/>
        <v>1318.2242723132276</v>
      </c>
      <c r="Q8">
        <f t="shared" si="7"/>
        <v>495.33999999999992</v>
      </c>
      <c r="R8">
        <f t="shared" si="3"/>
        <v>-291.11007876484064</v>
      </c>
      <c r="S8">
        <f t="shared" si="4"/>
        <v>822.88427231322771</v>
      </c>
      <c r="T8">
        <f t="shared" si="5"/>
        <v>677138.52562047029</v>
      </c>
      <c r="U8">
        <f t="shared" si="6"/>
        <v>2672080.2635717643</v>
      </c>
    </row>
    <row r="9" spans="1:21" x14ac:dyDescent="0.2">
      <c r="A9" t="s">
        <v>9</v>
      </c>
      <c r="B9">
        <v>0</v>
      </c>
      <c r="D9" s="17">
        <v>44075</v>
      </c>
      <c r="E9">
        <f>AVERAGE(B213:B242)</f>
        <v>1107.2</v>
      </c>
      <c r="F9">
        <f t="shared" si="8"/>
        <v>3178.029032258064</v>
      </c>
      <c r="G9">
        <f t="shared" si="9"/>
        <v>3000.6003584229384</v>
      </c>
      <c r="H9">
        <f t="shared" si="10"/>
        <v>-1893.4003584229383</v>
      </c>
      <c r="I9">
        <f>AVERAGE(H9)</f>
        <v>-1893.4003584229383</v>
      </c>
      <c r="K9">
        <f t="shared" si="11"/>
        <v>-773.3755267935137</v>
      </c>
      <c r="L9">
        <v>8</v>
      </c>
      <c r="M9" s="17">
        <f t="shared" si="0"/>
        <v>44075</v>
      </c>
      <c r="N9">
        <f>E9</f>
        <v>1107.2</v>
      </c>
      <c r="O9">
        <f t="shared" ref="O9:O16" si="13">O3</f>
        <v>-773.3755267935137</v>
      </c>
      <c r="P9">
        <f t="shared" si="2"/>
        <v>1880.5755267935137</v>
      </c>
      <c r="Q9">
        <f t="shared" si="7"/>
        <v>707.31999999999994</v>
      </c>
      <c r="R9">
        <f t="shared" si="3"/>
        <v>-66.055526793513764</v>
      </c>
      <c r="S9">
        <f t="shared" si="4"/>
        <v>1173.2555267935138</v>
      </c>
      <c r="T9">
        <f t="shared" si="5"/>
        <v>1376528.5311515257</v>
      </c>
      <c r="U9">
        <f t="shared" si="6"/>
        <v>1121955.6596191074</v>
      </c>
    </row>
    <row r="10" spans="1:21" x14ac:dyDescent="0.2">
      <c r="A10" t="s">
        <v>10</v>
      </c>
      <c r="B10">
        <v>0</v>
      </c>
      <c r="D10" s="17">
        <v>44105</v>
      </c>
      <c r="E10">
        <f>AVERAGE(B243:B273)</f>
        <v>10025.064516129032</v>
      </c>
      <c r="F10">
        <f t="shared" si="8"/>
        <v>3480.8946236559136</v>
      </c>
      <c r="G10">
        <f t="shared" si="9"/>
        <v>3329.4618279569886</v>
      </c>
      <c r="H10">
        <f t="shared" si="10"/>
        <v>6695.6026881720436</v>
      </c>
      <c r="I10">
        <f>AVERAGE(H10)</f>
        <v>6695.6026881720436</v>
      </c>
      <c r="K10">
        <f t="shared" si="11"/>
        <v>7815.6275198014682</v>
      </c>
      <c r="L10">
        <v>9</v>
      </c>
      <c r="M10" s="17">
        <f t="shared" si="0"/>
        <v>44105</v>
      </c>
      <c r="N10">
        <f>E10</f>
        <v>10025.064516129032</v>
      </c>
      <c r="O10">
        <f t="shared" si="13"/>
        <v>7815.6275198014682</v>
      </c>
      <c r="P10">
        <f t="shared" si="2"/>
        <v>2209.436996327564</v>
      </c>
      <c r="Q10">
        <f t="shared" si="7"/>
        <v>919.3</v>
      </c>
      <c r="R10">
        <f t="shared" si="3"/>
        <v>8734.9275198014675</v>
      </c>
      <c r="S10">
        <f t="shared" si="4"/>
        <v>1290.1369963275647</v>
      </c>
      <c r="T10">
        <f t="shared" si="5"/>
        <v>1664453.4692931108</v>
      </c>
      <c r="U10">
        <f t="shared" si="6"/>
        <v>61758229.445251264</v>
      </c>
    </row>
    <row r="11" spans="1:21" x14ac:dyDescent="0.2">
      <c r="A11" t="s">
        <v>11</v>
      </c>
      <c r="B11">
        <v>0</v>
      </c>
      <c r="D11" s="17">
        <v>44136</v>
      </c>
      <c r="E11">
        <f>AVERAGE(B274:B303)</f>
        <v>4937.2</v>
      </c>
      <c r="F11">
        <f t="shared" si="8"/>
        <v>3758.2081201334818</v>
      </c>
      <c r="G11">
        <f t="shared" si="9"/>
        <v>3619.5513718946977</v>
      </c>
      <c r="H11">
        <f t="shared" si="10"/>
        <v>1317.6486281053021</v>
      </c>
      <c r="L11">
        <v>10</v>
      </c>
      <c r="M11" s="17">
        <f t="shared" si="0"/>
        <v>44136</v>
      </c>
      <c r="N11">
        <f>E11</f>
        <v>4937.2</v>
      </c>
      <c r="O11">
        <f t="shared" si="13"/>
        <v>1727.4671667738871</v>
      </c>
      <c r="P11">
        <f t="shared" si="2"/>
        <v>3209.7328332261127</v>
      </c>
      <c r="Q11">
        <f t="shared" si="7"/>
        <v>1131.2799999999997</v>
      </c>
      <c r="R11">
        <f t="shared" si="3"/>
        <v>2858.7471667738869</v>
      </c>
      <c r="S11">
        <f t="shared" si="4"/>
        <v>2078.4528332261129</v>
      </c>
      <c r="T11">
        <f t="shared" si="5"/>
        <v>4319966.1799456561</v>
      </c>
      <c r="U11">
        <f t="shared" si="6"/>
        <v>7677199.1780106509</v>
      </c>
    </row>
    <row r="12" spans="1:21" x14ac:dyDescent="0.2">
      <c r="A12" t="s">
        <v>12</v>
      </c>
      <c r="B12">
        <v>0</v>
      </c>
      <c r="D12" s="17">
        <v>44166</v>
      </c>
      <c r="E12">
        <f>AVERAGE(B304:B334)</f>
        <v>2230.6774193548385</v>
      </c>
      <c r="F12">
        <f t="shared" si="8"/>
        <v>4170.1371523915459</v>
      </c>
      <c r="G12">
        <f t="shared" si="9"/>
        <v>3964.1726362625141</v>
      </c>
      <c r="H12">
        <f t="shared" si="10"/>
        <v>-1733.4952169076755</v>
      </c>
      <c r="L12">
        <v>11</v>
      </c>
      <c r="M12" s="17">
        <f t="shared" si="0"/>
        <v>44166</v>
      </c>
      <c r="N12">
        <f>E12</f>
        <v>2230.6774193548385</v>
      </c>
      <c r="O12">
        <f t="shared" si="13"/>
        <v>42.477760809995516</v>
      </c>
      <c r="P12">
        <f t="shared" si="2"/>
        <v>2188.1996585448433</v>
      </c>
      <c r="Q12">
        <f t="shared" si="7"/>
        <v>1343.2599999999998</v>
      </c>
      <c r="R12">
        <f t="shared" si="3"/>
        <v>1385.7377608099953</v>
      </c>
      <c r="S12">
        <f t="shared" si="4"/>
        <v>844.93965854484327</v>
      </c>
      <c r="T12">
        <f t="shared" si="5"/>
        <v>713923.02658187633</v>
      </c>
      <c r="U12">
        <f t="shared" si="6"/>
        <v>4128.4911349479362</v>
      </c>
    </row>
    <row r="13" spans="1:21" x14ac:dyDescent="0.2">
      <c r="A13" t="s">
        <v>13</v>
      </c>
      <c r="B13">
        <v>0</v>
      </c>
      <c r="D13" s="17">
        <v>44197</v>
      </c>
      <c r="E13">
        <f>AVERAGE(B335:B365)</f>
        <v>2053.4516129032259</v>
      </c>
      <c r="F13">
        <f t="shared" si="8"/>
        <v>3095.4720787157198</v>
      </c>
      <c r="G13">
        <f t="shared" si="9"/>
        <v>3632.8046155536331</v>
      </c>
      <c r="H13">
        <f t="shared" si="10"/>
        <v>-1579.3530026504072</v>
      </c>
      <c r="L13">
        <v>12</v>
      </c>
      <c r="M13" s="17">
        <f t="shared" si="0"/>
        <v>44197</v>
      </c>
      <c r="N13">
        <f>E13</f>
        <v>2053.4516129032259</v>
      </c>
      <c r="O13">
        <f>O7</f>
        <v>-210.11932202552816</v>
      </c>
      <c r="P13">
        <f t="shared" si="2"/>
        <v>2263.570934928754</v>
      </c>
      <c r="Q13">
        <f t="shared" si="7"/>
        <v>1555.2399999999998</v>
      </c>
      <c r="R13">
        <f t="shared" si="3"/>
        <v>1345.1206779744716</v>
      </c>
      <c r="S13">
        <f t="shared" si="4"/>
        <v>708.33093492875423</v>
      </c>
      <c r="T13">
        <f t="shared" si="5"/>
        <v>501732.71337704308</v>
      </c>
      <c r="U13">
        <f t="shared" si="6"/>
        <v>12762.7791716869</v>
      </c>
    </row>
    <row r="14" spans="1:21" x14ac:dyDescent="0.2">
      <c r="A14" t="s">
        <v>14</v>
      </c>
      <c r="B14">
        <v>0</v>
      </c>
      <c r="D14" s="17">
        <v>44228</v>
      </c>
      <c r="E14">
        <f>AVERAGE(B365:B393)</f>
        <v>2195.655172413793</v>
      </c>
      <c r="L14">
        <v>13</v>
      </c>
      <c r="M14" s="17">
        <f t="shared" si="0"/>
        <v>44228</v>
      </c>
      <c r="N14">
        <f>E14</f>
        <v>2195.655172413793</v>
      </c>
      <c r="O14">
        <f t="shared" si="13"/>
        <v>-786.45007876484055</v>
      </c>
      <c r="P14">
        <f t="shared" si="2"/>
        <v>2982.1052511786338</v>
      </c>
      <c r="Q14">
        <f t="shared" si="7"/>
        <v>1767.2199999999998</v>
      </c>
      <c r="R14">
        <f t="shared" si="3"/>
        <v>980.76992123515925</v>
      </c>
      <c r="S14">
        <f t="shared" si="4"/>
        <v>1214.8852511786338</v>
      </c>
      <c r="T14">
        <f t="shared" si="5"/>
        <v>1475946.1735313721</v>
      </c>
      <c r="U14">
        <f t="shared" si="6"/>
        <v>854.45654383358521</v>
      </c>
    </row>
    <row r="15" spans="1:21" x14ac:dyDescent="0.2">
      <c r="A15" t="s">
        <v>15</v>
      </c>
      <c r="B15">
        <v>0</v>
      </c>
      <c r="D15" s="17">
        <v>44256</v>
      </c>
      <c r="E15">
        <f>AVERAGE(B394:B424)</f>
        <v>3578.7741935483873</v>
      </c>
      <c r="L15">
        <v>14</v>
      </c>
      <c r="M15" s="17">
        <f t="shared" si="0"/>
        <v>44256</v>
      </c>
      <c r="N15">
        <f>E15</f>
        <v>3578.7741935483873</v>
      </c>
      <c r="O15">
        <f t="shared" si="13"/>
        <v>-773.3755267935137</v>
      </c>
      <c r="P15">
        <f t="shared" si="2"/>
        <v>4352.1497203419012</v>
      </c>
      <c r="Q15">
        <f t="shared" si="7"/>
        <v>1979.1999999999998</v>
      </c>
      <c r="R15">
        <f t="shared" si="3"/>
        <v>1205.8244732064861</v>
      </c>
      <c r="S15">
        <f t="shared" si="4"/>
        <v>2372.9497203419014</v>
      </c>
      <c r="T15">
        <f t="shared" si="5"/>
        <v>5630890.3752707085</v>
      </c>
      <c r="U15">
        <f t="shared" si="6"/>
        <v>1994732.8326167415</v>
      </c>
    </row>
    <row r="16" spans="1:21" x14ac:dyDescent="0.2">
      <c r="A16" t="s">
        <v>16</v>
      </c>
      <c r="B16">
        <v>0</v>
      </c>
      <c r="D16" s="17">
        <v>44287</v>
      </c>
      <c r="E16">
        <f>AVERAGE(B425:B451)</f>
        <v>3577.0740740740739</v>
      </c>
      <c r="L16">
        <v>15</v>
      </c>
      <c r="M16" s="17">
        <f t="shared" si="0"/>
        <v>44287</v>
      </c>
      <c r="N16">
        <f>E16</f>
        <v>3577.0740740740739</v>
      </c>
      <c r="O16">
        <f t="shared" si="13"/>
        <v>7815.6275198014682</v>
      </c>
      <c r="P16">
        <f t="shared" si="2"/>
        <v>-4238.5534457273943</v>
      </c>
      <c r="Q16">
        <f t="shared" si="7"/>
        <v>2191.1799999999998</v>
      </c>
      <c r="R16">
        <f t="shared" si="3"/>
        <v>10006.807519801469</v>
      </c>
      <c r="S16">
        <f t="shared" si="4"/>
        <v>-6429.7334457273946</v>
      </c>
      <c r="T16">
        <f t="shared" si="5"/>
        <v>41341472.183105476</v>
      </c>
      <c r="U16">
        <f t="shared" si="6"/>
        <v>1989933.3951705717</v>
      </c>
    </row>
    <row r="17" spans="1:21" x14ac:dyDescent="0.2">
      <c r="A17" t="s">
        <v>17</v>
      </c>
      <c r="B17">
        <v>0</v>
      </c>
      <c r="N17">
        <f>AVERAGE(N2:N16)</f>
        <v>2166.424083760895</v>
      </c>
      <c r="U17">
        <f>SUM(U2:U16)</f>
        <v>97358931.893409491</v>
      </c>
    </row>
    <row r="18" spans="1:21" x14ac:dyDescent="0.2">
      <c r="A18" t="s">
        <v>18</v>
      </c>
      <c r="B18">
        <v>0</v>
      </c>
    </row>
    <row r="19" spans="1:21" x14ac:dyDescent="0.2">
      <c r="A19" t="s">
        <v>19</v>
      </c>
      <c r="B19">
        <v>0</v>
      </c>
    </row>
    <row r="20" spans="1:21" x14ac:dyDescent="0.2">
      <c r="A20" t="s">
        <v>20</v>
      </c>
      <c r="B20">
        <v>0</v>
      </c>
    </row>
    <row r="21" spans="1:21" x14ac:dyDescent="0.2">
      <c r="A21" t="s">
        <v>21</v>
      </c>
      <c r="B21">
        <v>0</v>
      </c>
    </row>
    <row r="22" spans="1:21" x14ac:dyDescent="0.2">
      <c r="A22" t="s">
        <v>22</v>
      </c>
      <c r="B22">
        <v>0</v>
      </c>
    </row>
    <row r="23" spans="1:21" x14ac:dyDescent="0.2">
      <c r="A23" t="s">
        <v>23</v>
      </c>
      <c r="B23">
        <v>0</v>
      </c>
    </row>
    <row r="24" spans="1:21" x14ac:dyDescent="0.2">
      <c r="A24" t="s">
        <v>24</v>
      </c>
      <c r="B24">
        <v>0</v>
      </c>
    </row>
    <row r="25" spans="1:21" x14ac:dyDescent="0.2">
      <c r="A25" t="s">
        <v>25</v>
      </c>
      <c r="B25">
        <v>0</v>
      </c>
    </row>
    <row r="26" spans="1:21" x14ac:dyDescent="0.2">
      <c r="A26" t="s">
        <v>26</v>
      </c>
      <c r="B26">
        <v>0</v>
      </c>
    </row>
    <row r="27" spans="1:21" x14ac:dyDescent="0.2">
      <c r="A27" t="s">
        <v>27</v>
      </c>
      <c r="B27">
        <v>0</v>
      </c>
    </row>
    <row r="28" spans="1:21" x14ac:dyDescent="0.2">
      <c r="A28" t="s">
        <v>28</v>
      </c>
      <c r="B28">
        <v>0</v>
      </c>
    </row>
    <row r="29" spans="1:21" x14ac:dyDescent="0.2">
      <c r="A29" t="s">
        <v>29</v>
      </c>
      <c r="B29">
        <v>1</v>
      </c>
    </row>
    <row r="30" spans="1:21" x14ac:dyDescent="0.2">
      <c r="A30" t="s">
        <v>31</v>
      </c>
      <c r="B30">
        <v>6</v>
      </c>
    </row>
    <row r="31" spans="1:21" x14ac:dyDescent="0.2">
      <c r="A31" t="s">
        <v>32</v>
      </c>
      <c r="B31">
        <v>5</v>
      </c>
    </row>
    <row r="32" spans="1:21" x14ac:dyDescent="0.2">
      <c r="A32" t="s">
        <v>33</v>
      </c>
      <c r="B32">
        <v>10</v>
      </c>
      <c r="H32" t="s">
        <v>600</v>
      </c>
      <c r="I32">
        <v>-988.52</v>
      </c>
    </row>
    <row r="33" spans="1:9" x14ac:dyDescent="0.2">
      <c r="A33" t="s">
        <v>34</v>
      </c>
      <c r="B33">
        <v>27</v>
      </c>
      <c r="H33" t="s">
        <v>601</v>
      </c>
      <c r="I33">
        <v>211.98</v>
      </c>
    </row>
    <row r="34" spans="1:9" x14ac:dyDescent="0.2">
      <c r="A34" t="s">
        <v>35</v>
      </c>
      <c r="B34">
        <v>59</v>
      </c>
    </row>
    <row r="35" spans="1:9" x14ac:dyDescent="0.2">
      <c r="A35" t="s">
        <v>36</v>
      </c>
      <c r="B35">
        <v>60</v>
      </c>
    </row>
    <row r="36" spans="1:9" x14ac:dyDescent="0.2">
      <c r="A36" t="s">
        <v>37</v>
      </c>
      <c r="B36">
        <v>31</v>
      </c>
    </row>
    <row r="37" spans="1:9" x14ac:dyDescent="0.2">
      <c r="A37" t="s">
        <v>38</v>
      </c>
      <c r="B37">
        <v>39</v>
      </c>
    </row>
    <row r="38" spans="1:9" x14ac:dyDescent="0.2">
      <c r="A38" t="s">
        <v>39</v>
      </c>
      <c r="B38">
        <v>28</v>
      </c>
    </row>
    <row r="39" spans="1:9" x14ac:dyDescent="0.2">
      <c r="A39" t="s">
        <v>40</v>
      </c>
      <c r="B39">
        <v>47</v>
      </c>
    </row>
    <row r="40" spans="1:9" x14ac:dyDescent="0.2">
      <c r="A40" t="s">
        <v>41</v>
      </c>
      <c r="B40">
        <v>0</v>
      </c>
    </row>
    <row r="41" spans="1:9" x14ac:dyDescent="0.2">
      <c r="A41" t="s">
        <v>42</v>
      </c>
      <c r="B41">
        <v>245</v>
      </c>
    </row>
    <row r="42" spans="1:9" x14ac:dyDescent="0.2">
      <c r="A42" t="s">
        <v>43</v>
      </c>
      <c r="B42">
        <v>130</v>
      </c>
    </row>
    <row r="43" spans="1:9" x14ac:dyDescent="0.2">
      <c r="A43" t="s">
        <v>44</v>
      </c>
      <c r="B43">
        <v>197</v>
      </c>
    </row>
    <row r="44" spans="1:9" x14ac:dyDescent="0.2">
      <c r="A44" t="s">
        <v>45</v>
      </c>
      <c r="B44">
        <v>172</v>
      </c>
    </row>
    <row r="45" spans="1:9" x14ac:dyDescent="0.2">
      <c r="A45" t="s">
        <v>46</v>
      </c>
      <c r="B45">
        <v>185</v>
      </c>
    </row>
    <row r="46" spans="1:9" x14ac:dyDescent="0.2">
      <c r="A46" t="s">
        <v>47</v>
      </c>
      <c r="B46">
        <v>243</v>
      </c>
    </row>
    <row r="47" spans="1:9" x14ac:dyDescent="0.2">
      <c r="A47" t="s">
        <v>48</v>
      </c>
      <c r="B47">
        <v>309</v>
      </c>
    </row>
    <row r="48" spans="1:9" x14ac:dyDescent="0.2">
      <c r="A48" t="s">
        <v>49</v>
      </c>
      <c r="B48">
        <v>462</v>
      </c>
    </row>
    <row r="49" spans="1:2" x14ac:dyDescent="0.2">
      <c r="A49" t="s">
        <v>50</v>
      </c>
      <c r="B49">
        <v>558</v>
      </c>
    </row>
    <row r="50" spans="1:2" x14ac:dyDescent="0.2">
      <c r="A50" t="s">
        <v>51</v>
      </c>
      <c r="B50">
        <v>586</v>
      </c>
    </row>
    <row r="51" spans="1:2" x14ac:dyDescent="0.2">
      <c r="A51" t="s">
        <v>52</v>
      </c>
      <c r="B51">
        <v>342</v>
      </c>
    </row>
    <row r="52" spans="1:2" x14ac:dyDescent="0.2">
      <c r="A52" t="s">
        <v>53</v>
      </c>
      <c r="B52">
        <v>526</v>
      </c>
    </row>
    <row r="53" spans="1:2" x14ac:dyDescent="0.2">
      <c r="A53" t="s">
        <v>54</v>
      </c>
      <c r="B53">
        <v>668</v>
      </c>
    </row>
    <row r="54" spans="1:2" x14ac:dyDescent="0.2">
      <c r="A54" t="s">
        <v>55</v>
      </c>
      <c r="B54">
        <v>1298</v>
      </c>
    </row>
    <row r="55" spans="1:2" x14ac:dyDescent="0.2">
      <c r="A55" t="s">
        <v>56</v>
      </c>
      <c r="B55">
        <v>1049</v>
      </c>
    </row>
    <row r="56" spans="1:2" x14ac:dyDescent="0.2">
      <c r="A56" t="s">
        <v>57</v>
      </c>
      <c r="B56">
        <v>1850</v>
      </c>
    </row>
    <row r="57" spans="1:2" x14ac:dyDescent="0.2">
      <c r="A57" t="s">
        <v>58</v>
      </c>
      <c r="B57">
        <v>1702</v>
      </c>
    </row>
    <row r="58" spans="1:2" x14ac:dyDescent="0.2">
      <c r="A58" t="s">
        <v>59</v>
      </c>
      <c r="B58">
        <v>1063</v>
      </c>
    </row>
    <row r="59" spans="1:2" x14ac:dyDescent="0.2">
      <c r="A59" t="s">
        <v>60</v>
      </c>
      <c r="B59">
        <v>876</v>
      </c>
    </row>
    <row r="60" spans="1:2" x14ac:dyDescent="0.2">
      <c r="A60" t="s">
        <v>61</v>
      </c>
      <c r="B60">
        <v>1189</v>
      </c>
    </row>
    <row r="61" spans="1:2" x14ac:dyDescent="0.2">
      <c r="A61" t="s">
        <v>62</v>
      </c>
      <c r="B61">
        <v>1384</v>
      </c>
    </row>
    <row r="62" spans="1:2" x14ac:dyDescent="0.2">
      <c r="A62" t="s">
        <v>63</v>
      </c>
      <c r="B62">
        <v>1422</v>
      </c>
    </row>
    <row r="63" spans="1:2" x14ac:dyDescent="0.2">
      <c r="A63" t="s">
        <v>64</v>
      </c>
      <c r="B63">
        <v>1661</v>
      </c>
    </row>
    <row r="64" spans="1:2" x14ac:dyDescent="0.2">
      <c r="A64" t="s">
        <v>65</v>
      </c>
      <c r="B64">
        <v>1260</v>
      </c>
    </row>
    <row r="65" spans="1:2" x14ac:dyDescent="0.2">
      <c r="A65" t="s">
        <v>66</v>
      </c>
      <c r="B65">
        <v>1123</v>
      </c>
    </row>
    <row r="66" spans="1:2" x14ac:dyDescent="0.2">
      <c r="A66" t="s">
        <v>67</v>
      </c>
      <c r="B66">
        <v>1380</v>
      </c>
    </row>
    <row r="67" spans="1:2" x14ac:dyDescent="0.2">
      <c r="A67" t="s">
        <v>68</v>
      </c>
      <c r="B67">
        <v>1209</v>
      </c>
    </row>
    <row r="68" spans="1:2" x14ac:dyDescent="0.2">
      <c r="A68" t="s">
        <v>69</v>
      </c>
      <c r="B68">
        <v>1580</v>
      </c>
    </row>
    <row r="69" spans="1:2" x14ac:dyDescent="0.2">
      <c r="A69" t="s">
        <v>70</v>
      </c>
      <c r="B69">
        <v>1684</v>
      </c>
    </row>
    <row r="70" spans="1:2" x14ac:dyDescent="0.2">
      <c r="A70" t="s">
        <v>71</v>
      </c>
      <c r="B70">
        <v>1351</v>
      </c>
    </row>
    <row r="71" spans="1:2" x14ac:dyDescent="0.2">
      <c r="A71" t="s">
        <v>72</v>
      </c>
      <c r="B71">
        <v>1629</v>
      </c>
    </row>
    <row r="72" spans="1:2" x14ac:dyDescent="0.2">
      <c r="A72" t="s">
        <v>73</v>
      </c>
      <c r="B72">
        <v>942</v>
      </c>
    </row>
    <row r="73" spans="1:2" x14ac:dyDescent="0.2">
      <c r="A73" t="s">
        <v>74</v>
      </c>
      <c r="B73">
        <v>530</v>
      </c>
    </row>
    <row r="74" spans="1:2" x14ac:dyDescent="0.2">
      <c r="A74" t="s">
        <v>75</v>
      </c>
      <c r="B74">
        <v>2454</v>
      </c>
    </row>
    <row r="75" spans="1:2" x14ac:dyDescent="0.2">
      <c r="A75" t="s">
        <v>76</v>
      </c>
      <c r="B75">
        <v>1236</v>
      </c>
    </row>
    <row r="76" spans="1:2" x14ac:dyDescent="0.2">
      <c r="A76" t="s">
        <v>77</v>
      </c>
      <c r="B76">
        <v>1329</v>
      </c>
    </row>
    <row r="77" spans="1:2" x14ac:dyDescent="0.2">
      <c r="A77" t="s">
        <v>78</v>
      </c>
      <c r="B77">
        <v>1045</v>
      </c>
    </row>
    <row r="78" spans="1:2" x14ac:dyDescent="0.2">
      <c r="A78" t="s">
        <v>79</v>
      </c>
      <c r="B78">
        <v>1313</v>
      </c>
    </row>
    <row r="79" spans="1:2" x14ac:dyDescent="0.2">
      <c r="A79" t="s">
        <v>80</v>
      </c>
      <c r="B79">
        <v>1487</v>
      </c>
    </row>
    <row r="80" spans="1:2" x14ac:dyDescent="0.2">
      <c r="A80" t="s">
        <v>81</v>
      </c>
      <c r="B80">
        <v>973</v>
      </c>
    </row>
    <row r="81" spans="1:2" x14ac:dyDescent="0.2">
      <c r="A81" t="s">
        <v>82</v>
      </c>
      <c r="B81">
        <v>933</v>
      </c>
    </row>
    <row r="82" spans="1:2" x14ac:dyDescent="0.2">
      <c r="A82" t="s">
        <v>83</v>
      </c>
      <c r="B82">
        <v>908</v>
      </c>
    </row>
    <row r="83" spans="1:2" x14ac:dyDescent="0.2">
      <c r="A83" t="s">
        <v>84</v>
      </c>
      <c r="B83">
        <v>1496</v>
      </c>
    </row>
    <row r="84" spans="1:2" x14ac:dyDescent="0.2">
      <c r="A84" t="s">
        <v>85</v>
      </c>
      <c r="B84">
        <v>1032</v>
      </c>
    </row>
    <row r="85" spans="1:2" x14ac:dyDescent="0.2">
      <c r="A85" t="s">
        <v>86</v>
      </c>
      <c r="B85">
        <v>809</v>
      </c>
    </row>
    <row r="86" spans="1:2" x14ac:dyDescent="0.2">
      <c r="A86" t="s">
        <v>87</v>
      </c>
      <c r="B86">
        <v>553</v>
      </c>
    </row>
    <row r="87" spans="1:2" x14ac:dyDescent="0.2">
      <c r="A87" t="s">
        <v>88</v>
      </c>
      <c r="B87">
        <v>647</v>
      </c>
    </row>
    <row r="88" spans="1:2" x14ac:dyDescent="0.2">
      <c r="A88" t="s">
        <v>89</v>
      </c>
      <c r="B88">
        <v>525</v>
      </c>
    </row>
    <row r="89" spans="1:2" x14ac:dyDescent="0.2">
      <c r="A89" t="s">
        <v>90</v>
      </c>
      <c r="B89">
        <v>660</v>
      </c>
    </row>
    <row r="90" spans="1:2" x14ac:dyDescent="0.2">
      <c r="A90" t="s">
        <v>91</v>
      </c>
      <c r="B90">
        <v>513</v>
      </c>
    </row>
    <row r="91" spans="1:2" x14ac:dyDescent="0.2">
      <c r="A91" t="s">
        <v>92</v>
      </c>
      <c r="B91">
        <v>485</v>
      </c>
    </row>
    <row r="92" spans="1:2" x14ac:dyDescent="0.2">
      <c r="A92" t="s">
        <v>93</v>
      </c>
      <c r="B92">
        <v>389</v>
      </c>
    </row>
    <row r="93" spans="1:2" x14ac:dyDescent="0.2">
      <c r="A93" t="s">
        <v>94</v>
      </c>
      <c r="B93">
        <v>361</v>
      </c>
    </row>
    <row r="94" spans="1:2" x14ac:dyDescent="0.2">
      <c r="A94" t="s">
        <v>95</v>
      </c>
      <c r="B94">
        <v>242</v>
      </c>
    </row>
    <row r="95" spans="1:2" x14ac:dyDescent="0.2">
      <c r="A95" t="s">
        <v>96</v>
      </c>
      <c r="B95">
        <v>272</v>
      </c>
    </row>
    <row r="96" spans="1:2" x14ac:dyDescent="0.2">
      <c r="A96" t="s">
        <v>97</v>
      </c>
      <c r="B96">
        <v>639</v>
      </c>
    </row>
    <row r="97" spans="1:2" x14ac:dyDescent="0.2">
      <c r="A97" t="s">
        <v>98</v>
      </c>
      <c r="B97">
        <v>591</v>
      </c>
    </row>
    <row r="98" spans="1:2" x14ac:dyDescent="0.2">
      <c r="A98" t="s">
        <v>99</v>
      </c>
      <c r="B98">
        <v>585</v>
      </c>
    </row>
    <row r="99" spans="1:2" x14ac:dyDescent="0.2">
      <c r="A99" t="s">
        <v>100</v>
      </c>
      <c r="B99">
        <v>485</v>
      </c>
    </row>
    <row r="100" spans="1:2" x14ac:dyDescent="0.2">
      <c r="A100" t="s">
        <v>101</v>
      </c>
      <c r="B100">
        <v>368</v>
      </c>
    </row>
    <row r="101" spans="1:2" x14ac:dyDescent="0.2">
      <c r="A101" t="s">
        <v>102</v>
      </c>
      <c r="B101">
        <v>330</v>
      </c>
    </row>
    <row r="102" spans="1:2" x14ac:dyDescent="0.2">
      <c r="A102" t="s">
        <v>103</v>
      </c>
      <c r="B102">
        <v>202</v>
      </c>
    </row>
    <row r="103" spans="1:2" x14ac:dyDescent="0.2">
      <c r="A103" t="s">
        <v>104</v>
      </c>
      <c r="B103">
        <v>307</v>
      </c>
    </row>
    <row r="104" spans="1:2" x14ac:dyDescent="0.2">
      <c r="A104" t="s">
        <v>105</v>
      </c>
      <c r="B104">
        <v>356</v>
      </c>
    </row>
    <row r="105" spans="1:2" x14ac:dyDescent="0.2">
      <c r="A105" t="s">
        <v>106</v>
      </c>
      <c r="B105">
        <v>345</v>
      </c>
    </row>
    <row r="106" spans="1:2" x14ac:dyDescent="0.2">
      <c r="A106" t="s">
        <v>107</v>
      </c>
      <c r="B106">
        <v>291</v>
      </c>
    </row>
    <row r="107" spans="1:2" x14ac:dyDescent="0.2">
      <c r="A107" t="s">
        <v>108</v>
      </c>
      <c r="B107">
        <v>279</v>
      </c>
    </row>
    <row r="108" spans="1:2" x14ac:dyDescent="0.2">
      <c r="A108" t="s">
        <v>109</v>
      </c>
      <c r="B108">
        <v>232</v>
      </c>
    </row>
    <row r="109" spans="1:2" x14ac:dyDescent="0.2">
      <c r="A109" t="s">
        <v>110</v>
      </c>
      <c r="B109">
        <v>192</v>
      </c>
    </row>
    <row r="110" spans="1:2" x14ac:dyDescent="0.2">
      <c r="A110" t="s">
        <v>111</v>
      </c>
      <c r="B110">
        <v>252</v>
      </c>
    </row>
    <row r="111" spans="1:2" x14ac:dyDescent="0.2">
      <c r="A111" t="s">
        <v>112</v>
      </c>
      <c r="B111">
        <v>276</v>
      </c>
    </row>
    <row r="112" spans="1:2" x14ac:dyDescent="0.2">
      <c r="A112" t="s">
        <v>113</v>
      </c>
      <c r="B112">
        <v>299</v>
      </c>
    </row>
    <row r="113" spans="1:2" x14ac:dyDescent="0.2">
      <c r="A113" t="s">
        <v>114</v>
      </c>
      <c r="B113">
        <v>282</v>
      </c>
    </row>
    <row r="114" spans="1:2" x14ac:dyDescent="0.2">
      <c r="A114" t="s">
        <v>115</v>
      </c>
      <c r="B114">
        <v>250</v>
      </c>
    </row>
    <row r="115" spans="1:2" x14ac:dyDescent="0.2">
      <c r="A115" t="s">
        <v>116</v>
      </c>
      <c r="B115">
        <v>113</v>
      </c>
    </row>
    <row r="116" spans="1:2" x14ac:dyDescent="0.2">
      <c r="A116" t="s">
        <v>117</v>
      </c>
      <c r="B116">
        <v>137</v>
      </c>
    </row>
    <row r="117" spans="1:2" x14ac:dyDescent="0.2">
      <c r="A117" t="s">
        <v>118</v>
      </c>
      <c r="B117">
        <v>257</v>
      </c>
    </row>
    <row r="118" spans="1:2" x14ac:dyDescent="0.2">
      <c r="A118" t="s">
        <v>119</v>
      </c>
      <c r="B118">
        <v>212</v>
      </c>
    </row>
    <row r="119" spans="1:2" x14ac:dyDescent="0.2">
      <c r="A119" t="s">
        <v>120</v>
      </c>
      <c r="B119">
        <v>125</v>
      </c>
    </row>
    <row r="120" spans="1:2" x14ac:dyDescent="0.2">
      <c r="A120" t="s">
        <v>121</v>
      </c>
      <c r="B120">
        <v>195</v>
      </c>
    </row>
    <row r="121" spans="1:2" x14ac:dyDescent="0.2">
      <c r="A121" t="s">
        <v>122</v>
      </c>
      <c r="B121">
        <v>136</v>
      </c>
    </row>
    <row r="122" spans="1:2" x14ac:dyDescent="0.2">
      <c r="A122" t="s">
        <v>123</v>
      </c>
      <c r="B122">
        <v>98</v>
      </c>
    </row>
    <row r="123" spans="1:2" x14ac:dyDescent="0.2">
      <c r="A123" t="s">
        <v>124</v>
      </c>
      <c r="B123">
        <v>70</v>
      </c>
    </row>
    <row r="124" spans="1:2" x14ac:dyDescent="0.2">
      <c r="A124" t="s">
        <v>125</v>
      </c>
      <c r="B124">
        <v>82</v>
      </c>
    </row>
    <row r="125" spans="1:2" x14ac:dyDescent="0.2">
      <c r="A125" t="s">
        <v>126</v>
      </c>
      <c r="B125">
        <v>140</v>
      </c>
    </row>
    <row r="126" spans="1:2" x14ac:dyDescent="0.2">
      <c r="A126" t="s">
        <v>127</v>
      </c>
      <c r="B126">
        <v>165</v>
      </c>
    </row>
    <row r="127" spans="1:2" x14ac:dyDescent="0.2">
      <c r="A127" t="s">
        <v>128</v>
      </c>
      <c r="B127">
        <v>154</v>
      </c>
    </row>
    <row r="128" spans="1:2" x14ac:dyDescent="0.2">
      <c r="A128" t="s">
        <v>129</v>
      </c>
      <c r="B128">
        <v>122</v>
      </c>
    </row>
    <row r="129" spans="1:2" x14ac:dyDescent="0.2">
      <c r="A129" t="s">
        <v>130</v>
      </c>
      <c r="B129">
        <v>89</v>
      </c>
    </row>
    <row r="130" spans="1:2" x14ac:dyDescent="0.2">
      <c r="A130" t="s">
        <v>131</v>
      </c>
      <c r="B130">
        <v>132</v>
      </c>
    </row>
    <row r="131" spans="1:2" x14ac:dyDescent="0.2">
      <c r="A131" t="s">
        <v>132</v>
      </c>
      <c r="B131">
        <v>142</v>
      </c>
    </row>
    <row r="132" spans="1:2" x14ac:dyDescent="0.2">
      <c r="A132" t="s">
        <v>133</v>
      </c>
      <c r="B132">
        <v>108</v>
      </c>
    </row>
    <row r="133" spans="1:2" x14ac:dyDescent="0.2">
      <c r="A133" t="s">
        <v>134</v>
      </c>
      <c r="B133">
        <v>99</v>
      </c>
    </row>
    <row r="134" spans="1:2" x14ac:dyDescent="0.2">
      <c r="A134" t="s">
        <v>135</v>
      </c>
      <c r="B134">
        <v>111</v>
      </c>
    </row>
    <row r="135" spans="1:2" x14ac:dyDescent="0.2">
      <c r="A135" t="s">
        <v>136</v>
      </c>
      <c r="B135">
        <v>71</v>
      </c>
    </row>
    <row r="136" spans="1:2" x14ac:dyDescent="0.2">
      <c r="A136" t="s">
        <v>137</v>
      </c>
      <c r="B136">
        <v>55</v>
      </c>
    </row>
    <row r="137" spans="1:2" x14ac:dyDescent="0.2">
      <c r="A137" t="s">
        <v>138</v>
      </c>
      <c r="B137">
        <v>89</v>
      </c>
    </row>
    <row r="138" spans="1:2" x14ac:dyDescent="0.2">
      <c r="A138" t="s">
        <v>139</v>
      </c>
      <c r="B138">
        <v>104</v>
      </c>
    </row>
    <row r="139" spans="1:2" x14ac:dyDescent="0.2">
      <c r="A139" t="s">
        <v>140</v>
      </c>
      <c r="B139">
        <v>128</v>
      </c>
    </row>
    <row r="140" spans="1:2" x14ac:dyDescent="0.2">
      <c r="A140" t="s">
        <v>141</v>
      </c>
      <c r="B140">
        <v>74</v>
      </c>
    </row>
    <row r="141" spans="1:2" x14ac:dyDescent="0.2">
      <c r="A141" t="s">
        <v>142</v>
      </c>
      <c r="B141">
        <v>0</v>
      </c>
    </row>
    <row r="142" spans="1:2" x14ac:dyDescent="0.2">
      <c r="A142" t="s">
        <v>143</v>
      </c>
      <c r="B142">
        <v>0</v>
      </c>
    </row>
    <row r="143" spans="1:2" x14ac:dyDescent="0.2">
      <c r="A143" t="s">
        <v>144</v>
      </c>
      <c r="B143">
        <v>260</v>
      </c>
    </row>
    <row r="144" spans="1:2" x14ac:dyDescent="0.2">
      <c r="A144" t="s">
        <v>145</v>
      </c>
      <c r="B144">
        <v>88</v>
      </c>
    </row>
    <row r="145" spans="1:2" x14ac:dyDescent="0.2">
      <c r="A145" t="s">
        <v>146</v>
      </c>
      <c r="B145">
        <v>109</v>
      </c>
    </row>
    <row r="146" spans="1:2" x14ac:dyDescent="0.2">
      <c r="A146" t="s">
        <v>147</v>
      </c>
      <c r="B146">
        <v>99</v>
      </c>
    </row>
    <row r="147" spans="1:2" x14ac:dyDescent="0.2">
      <c r="A147" t="s">
        <v>148</v>
      </c>
      <c r="B147">
        <v>103</v>
      </c>
    </row>
    <row r="148" spans="1:2" x14ac:dyDescent="0.2">
      <c r="A148" t="s">
        <v>149</v>
      </c>
      <c r="B148">
        <v>86</v>
      </c>
    </row>
    <row r="149" spans="1:2" x14ac:dyDescent="0.2">
      <c r="A149" t="s">
        <v>150</v>
      </c>
      <c r="B149">
        <v>66</v>
      </c>
    </row>
    <row r="150" spans="1:2" x14ac:dyDescent="0.2">
      <c r="A150" t="s">
        <v>151</v>
      </c>
      <c r="B150">
        <v>66</v>
      </c>
    </row>
    <row r="151" spans="1:2" x14ac:dyDescent="0.2">
      <c r="A151" t="s">
        <v>152</v>
      </c>
      <c r="B151">
        <v>82</v>
      </c>
    </row>
    <row r="152" spans="1:2" x14ac:dyDescent="0.2">
      <c r="A152" t="s">
        <v>153</v>
      </c>
      <c r="B152">
        <v>89</v>
      </c>
    </row>
    <row r="153" spans="1:2" x14ac:dyDescent="0.2">
      <c r="A153" t="s">
        <v>154</v>
      </c>
      <c r="B153">
        <v>129</v>
      </c>
    </row>
    <row r="154" spans="1:2" x14ac:dyDescent="0.2">
      <c r="A154" t="s">
        <v>155</v>
      </c>
      <c r="B154">
        <v>111</v>
      </c>
    </row>
    <row r="155" spans="1:2" x14ac:dyDescent="0.2">
      <c r="A155" t="s">
        <v>156</v>
      </c>
      <c r="B155">
        <v>178</v>
      </c>
    </row>
    <row r="156" spans="1:2" x14ac:dyDescent="0.2">
      <c r="A156" t="s">
        <v>157</v>
      </c>
      <c r="B156">
        <v>42</v>
      </c>
    </row>
    <row r="157" spans="1:2" x14ac:dyDescent="0.2">
      <c r="A157" t="s">
        <v>158</v>
      </c>
      <c r="B157">
        <v>0</v>
      </c>
    </row>
    <row r="158" spans="1:2" x14ac:dyDescent="0.2">
      <c r="A158" t="s">
        <v>159</v>
      </c>
      <c r="B158">
        <v>65</v>
      </c>
    </row>
    <row r="159" spans="1:2" x14ac:dyDescent="0.2">
      <c r="A159" t="s">
        <v>160</v>
      </c>
      <c r="B159">
        <v>87</v>
      </c>
    </row>
    <row r="160" spans="1:2" x14ac:dyDescent="0.2">
      <c r="A160" t="s">
        <v>161</v>
      </c>
      <c r="B160">
        <v>147</v>
      </c>
    </row>
    <row r="161" spans="1:2" x14ac:dyDescent="0.2">
      <c r="A161" t="s">
        <v>162</v>
      </c>
      <c r="B161">
        <v>112</v>
      </c>
    </row>
    <row r="162" spans="1:2" x14ac:dyDescent="0.2">
      <c r="A162" t="s">
        <v>163</v>
      </c>
      <c r="B162">
        <v>238</v>
      </c>
    </row>
    <row r="163" spans="1:2" x14ac:dyDescent="0.2">
      <c r="A163" t="s">
        <v>164</v>
      </c>
      <c r="B163">
        <v>0</v>
      </c>
    </row>
    <row r="164" spans="1:2" x14ac:dyDescent="0.2">
      <c r="A164" t="s">
        <v>165</v>
      </c>
      <c r="B164">
        <v>74</v>
      </c>
    </row>
    <row r="165" spans="1:2" x14ac:dyDescent="0.2">
      <c r="A165" t="s">
        <v>166</v>
      </c>
      <c r="B165">
        <v>91</v>
      </c>
    </row>
    <row r="166" spans="1:2" x14ac:dyDescent="0.2">
      <c r="A166" t="s">
        <v>167</v>
      </c>
      <c r="B166">
        <v>366</v>
      </c>
    </row>
    <row r="167" spans="1:2" x14ac:dyDescent="0.2">
      <c r="A167" t="s">
        <v>168</v>
      </c>
      <c r="B167">
        <v>261</v>
      </c>
    </row>
    <row r="168" spans="1:2" x14ac:dyDescent="0.2">
      <c r="A168" t="s">
        <v>169</v>
      </c>
      <c r="B168">
        <v>207</v>
      </c>
    </row>
    <row r="169" spans="1:2" x14ac:dyDescent="0.2">
      <c r="A169" t="s">
        <v>170</v>
      </c>
      <c r="B169">
        <v>0</v>
      </c>
    </row>
    <row r="170" spans="1:2" x14ac:dyDescent="0.2">
      <c r="A170" t="s">
        <v>171</v>
      </c>
      <c r="B170">
        <v>388</v>
      </c>
    </row>
    <row r="171" spans="1:2" x14ac:dyDescent="0.2">
      <c r="A171" t="s">
        <v>172</v>
      </c>
      <c r="B171">
        <v>164</v>
      </c>
    </row>
    <row r="172" spans="1:2" x14ac:dyDescent="0.2">
      <c r="A172" t="s">
        <v>173</v>
      </c>
      <c r="B172">
        <v>369</v>
      </c>
    </row>
    <row r="173" spans="1:2" x14ac:dyDescent="0.2">
      <c r="A173" t="s">
        <v>174</v>
      </c>
      <c r="B173">
        <v>220</v>
      </c>
    </row>
    <row r="174" spans="1:2" x14ac:dyDescent="0.2">
      <c r="A174" t="s">
        <v>175</v>
      </c>
      <c r="B174">
        <v>352</v>
      </c>
    </row>
    <row r="175" spans="1:2" x14ac:dyDescent="0.2">
      <c r="A175" t="s">
        <v>176</v>
      </c>
      <c r="B175">
        <v>528</v>
      </c>
    </row>
    <row r="176" spans="1:2" x14ac:dyDescent="0.2">
      <c r="A176" t="s">
        <v>177</v>
      </c>
      <c r="B176">
        <v>299</v>
      </c>
    </row>
    <row r="177" spans="1:2" x14ac:dyDescent="0.2">
      <c r="A177" t="s">
        <v>178</v>
      </c>
      <c r="B177">
        <v>402</v>
      </c>
    </row>
    <row r="178" spans="1:2" x14ac:dyDescent="0.2">
      <c r="A178" t="s">
        <v>179</v>
      </c>
      <c r="B178">
        <v>234</v>
      </c>
    </row>
    <row r="179" spans="1:2" x14ac:dyDescent="0.2">
      <c r="A179" t="s">
        <v>180</v>
      </c>
      <c r="B179">
        <v>673</v>
      </c>
    </row>
    <row r="180" spans="1:2" x14ac:dyDescent="0.2">
      <c r="A180" t="s">
        <v>181</v>
      </c>
      <c r="B180">
        <v>671</v>
      </c>
    </row>
    <row r="181" spans="1:2" x14ac:dyDescent="0.2">
      <c r="A181" t="s">
        <v>182</v>
      </c>
      <c r="B181">
        <v>745</v>
      </c>
    </row>
    <row r="182" spans="1:2" x14ac:dyDescent="0.2">
      <c r="A182" t="s">
        <v>183</v>
      </c>
      <c r="B182">
        <v>651</v>
      </c>
    </row>
    <row r="183" spans="1:2" x14ac:dyDescent="0.2">
      <c r="A183" t="s">
        <v>184</v>
      </c>
      <c r="B183">
        <v>447</v>
      </c>
    </row>
    <row r="184" spans="1:2" x14ac:dyDescent="0.2">
      <c r="A184" t="s">
        <v>185</v>
      </c>
      <c r="B184">
        <v>465</v>
      </c>
    </row>
    <row r="185" spans="1:2" x14ac:dyDescent="0.2">
      <c r="A185" t="s">
        <v>186</v>
      </c>
      <c r="B185">
        <v>334</v>
      </c>
    </row>
    <row r="186" spans="1:2" x14ac:dyDescent="0.2">
      <c r="A186" t="s">
        <v>187</v>
      </c>
      <c r="B186">
        <v>510</v>
      </c>
    </row>
    <row r="187" spans="1:2" x14ac:dyDescent="0.2">
      <c r="A187" t="s">
        <v>188</v>
      </c>
      <c r="B187">
        <v>858</v>
      </c>
    </row>
    <row r="188" spans="1:2" x14ac:dyDescent="0.2">
      <c r="A188" t="s">
        <v>189</v>
      </c>
      <c r="B188">
        <v>768</v>
      </c>
    </row>
    <row r="189" spans="1:2" x14ac:dyDescent="0.2">
      <c r="A189" t="s">
        <v>190</v>
      </c>
      <c r="B189">
        <v>617</v>
      </c>
    </row>
    <row r="190" spans="1:2" x14ac:dyDescent="0.2">
      <c r="A190" t="s">
        <v>191</v>
      </c>
      <c r="B190">
        <v>751</v>
      </c>
    </row>
    <row r="191" spans="1:2" x14ac:dyDescent="0.2">
      <c r="A191" t="s">
        <v>192</v>
      </c>
      <c r="B191">
        <v>468</v>
      </c>
    </row>
    <row r="192" spans="1:2" x14ac:dyDescent="0.2">
      <c r="A192" t="s">
        <v>193</v>
      </c>
      <c r="B192">
        <v>388</v>
      </c>
    </row>
    <row r="193" spans="1:2" x14ac:dyDescent="0.2">
      <c r="A193" t="s">
        <v>194</v>
      </c>
      <c r="B193">
        <v>639</v>
      </c>
    </row>
    <row r="194" spans="1:2" x14ac:dyDescent="0.2">
      <c r="A194" t="s">
        <v>195</v>
      </c>
      <c r="B194">
        <v>544</v>
      </c>
    </row>
    <row r="195" spans="1:2" x14ac:dyDescent="0.2">
      <c r="A195" t="s">
        <v>196</v>
      </c>
      <c r="B195">
        <v>922</v>
      </c>
    </row>
    <row r="196" spans="1:2" x14ac:dyDescent="0.2">
      <c r="A196" t="s">
        <v>197</v>
      </c>
      <c r="B196">
        <v>756</v>
      </c>
    </row>
    <row r="197" spans="1:2" x14ac:dyDescent="0.2">
      <c r="A197" t="s">
        <v>198</v>
      </c>
      <c r="B197">
        <v>454</v>
      </c>
    </row>
    <row r="198" spans="1:2" x14ac:dyDescent="0.2">
      <c r="A198" t="s">
        <v>199</v>
      </c>
      <c r="B198">
        <v>211</v>
      </c>
    </row>
    <row r="199" spans="1:2" x14ac:dyDescent="0.2">
      <c r="A199" t="s">
        <v>200</v>
      </c>
      <c r="B199">
        <v>363</v>
      </c>
    </row>
    <row r="200" spans="1:2" x14ac:dyDescent="0.2">
      <c r="A200" t="s">
        <v>201</v>
      </c>
      <c r="B200">
        <v>582</v>
      </c>
    </row>
    <row r="201" spans="1:2" x14ac:dyDescent="0.2">
      <c r="A201" t="s">
        <v>202</v>
      </c>
      <c r="B201">
        <v>699</v>
      </c>
    </row>
    <row r="202" spans="1:2" x14ac:dyDescent="0.2">
      <c r="A202" t="s">
        <v>203</v>
      </c>
      <c r="B202">
        <v>716</v>
      </c>
    </row>
    <row r="203" spans="1:2" x14ac:dyDescent="0.2">
      <c r="A203" t="s">
        <v>204</v>
      </c>
      <c r="B203">
        <v>574</v>
      </c>
    </row>
    <row r="204" spans="1:2" x14ac:dyDescent="0.2">
      <c r="A204" t="s">
        <v>205</v>
      </c>
      <c r="B204">
        <v>468</v>
      </c>
    </row>
    <row r="205" spans="1:2" x14ac:dyDescent="0.2">
      <c r="A205" t="s">
        <v>206</v>
      </c>
      <c r="B205">
        <v>156</v>
      </c>
    </row>
    <row r="206" spans="1:2" x14ac:dyDescent="0.2">
      <c r="A206" t="s">
        <v>207</v>
      </c>
      <c r="B206">
        <v>355</v>
      </c>
    </row>
    <row r="207" spans="1:2" x14ac:dyDescent="0.2">
      <c r="A207" t="s">
        <v>208</v>
      </c>
      <c r="B207">
        <v>583</v>
      </c>
    </row>
    <row r="208" spans="1:2" x14ac:dyDescent="0.2">
      <c r="A208" t="s">
        <v>209</v>
      </c>
      <c r="B208">
        <v>470</v>
      </c>
    </row>
    <row r="209" spans="1:2" x14ac:dyDescent="0.2">
      <c r="A209" t="s">
        <v>210</v>
      </c>
      <c r="B209">
        <v>452</v>
      </c>
    </row>
    <row r="210" spans="1:2" x14ac:dyDescent="0.2">
      <c r="A210" t="s">
        <v>211</v>
      </c>
      <c r="B210">
        <v>647</v>
      </c>
    </row>
    <row r="211" spans="1:2" x14ac:dyDescent="0.2">
      <c r="A211" t="s">
        <v>212</v>
      </c>
      <c r="B211">
        <v>443</v>
      </c>
    </row>
    <row r="212" spans="1:2" x14ac:dyDescent="0.2">
      <c r="A212" t="s">
        <v>213</v>
      </c>
      <c r="B212">
        <v>194</v>
      </c>
    </row>
    <row r="213" spans="1:2" x14ac:dyDescent="0.2">
      <c r="A213" t="s">
        <v>214</v>
      </c>
      <c r="B213">
        <v>251</v>
      </c>
    </row>
    <row r="214" spans="1:2" x14ac:dyDescent="0.2">
      <c r="A214" t="s">
        <v>215</v>
      </c>
      <c r="B214">
        <v>424</v>
      </c>
    </row>
    <row r="215" spans="1:2" x14ac:dyDescent="0.2">
      <c r="A215" t="s">
        <v>216</v>
      </c>
      <c r="B215">
        <v>633</v>
      </c>
    </row>
    <row r="216" spans="1:2" x14ac:dyDescent="0.2">
      <c r="A216" t="s">
        <v>217</v>
      </c>
      <c r="B216">
        <v>630</v>
      </c>
    </row>
    <row r="217" spans="1:2" x14ac:dyDescent="0.2">
      <c r="A217" t="s">
        <v>218</v>
      </c>
      <c r="B217">
        <v>651</v>
      </c>
    </row>
    <row r="218" spans="1:2" x14ac:dyDescent="0.2">
      <c r="A218" t="s">
        <v>219</v>
      </c>
      <c r="B218">
        <v>542</v>
      </c>
    </row>
    <row r="219" spans="1:2" x14ac:dyDescent="0.2">
      <c r="A219" t="s">
        <v>220</v>
      </c>
      <c r="B219">
        <v>402</v>
      </c>
    </row>
    <row r="220" spans="1:2" x14ac:dyDescent="0.2">
      <c r="A220" t="s">
        <v>221</v>
      </c>
      <c r="B220">
        <v>372</v>
      </c>
    </row>
    <row r="221" spans="1:2" x14ac:dyDescent="0.2">
      <c r="A221" t="s">
        <v>222</v>
      </c>
      <c r="B221">
        <v>550</v>
      </c>
    </row>
    <row r="222" spans="1:2" x14ac:dyDescent="0.2">
      <c r="A222" t="s">
        <v>223</v>
      </c>
      <c r="B222">
        <v>877</v>
      </c>
    </row>
    <row r="223" spans="1:2" x14ac:dyDescent="0.2">
      <c r="A223" t="s">
        <v>224</v>
      </c>
      <c r="B223">
        <v>969</v>
      </c>
    </row>
    <row r="224" spans="1:2" x14ac:dyDescent="0.2">
      <c r="A224" t="s">
        <v>225</v>
      </c>
      <c r="B224">
        <v>941</v>
      </c>
    </row>
    <row r="225" spans="1:2" x14ac:dyDescent="0.2">
      <c r="A225" t="s">
        <v>226</v>
      </c>
      <c r="B225">
        <v>977</v>
      </c>
    </row>
    <row r="226" spans="1:2" x14ac:dyDescent="0.2">
      <c r="A226" t="s">
        <v>227</v>
      </c>
      <c r="B226">
        <v>851</v>
      </c>
    </row>
    <row r="227" spans="1:2" x14ac:dyDescent="0.2">
      <c r="A227" t="s">
        <v>228</v>
      </c>
      <c r="B227">
        <v>489</v>
      </c>
    </row>
    <row r="228" spans="1:2" x14ac:dyDescent="0.2">
      <c r="A228" t="s">
        <v>229</v>
      </c>
      <c r="B228">
        <v>1153</v>
      </c>
    </row>
    <row r="229" spans="1:2" x14ac:dyDescent="0.2">
      <c r="A229" t="s">
        <v>230</v>
      </c>
      <c r="B229">
        <v>2028</v>
      </c>
    </row>
    <row r="230" spans="1:2" x14ac:dyDescent="0.2">
      <c r="A230" t="s">
        <v>231</v>
      </c>
      <c r="B230">
        <v>1673</v>
      </c>
    </row>
    <row r="231" spans="1:2" x14ac:dyDescent="0.2">
      <c r="A231" t="s">
        <v>232</v>
      </c>
      <c r="B231">
        <v>1099</v>
      </c>
    </row>
    <row r="232" spans="1:2" x14ac:dyDescent="0.2">
      <c r="A232" t="s">
        <v>233</v>
      </c>
      <c r="B232">
        <v>1547</v>
      </c>
    </row>
    <row r="233" spans="1:2" x14ac:dyDescent="0.2">
      <c r="A233" t="s">
        <v>234</v>
      </c>
      <c r="B233">
        <v>1097</v>
      </c>
    </row>
    <row r="234" spans="1:2" x14ac:dyDescent="0.2">
      <c r="A234" t="s">
        <v>235</v>
      </c>
      <c r="B234">
        <v>1834</v>
      </c>
    </row>
    <row r="235" spans="1:2" x14ac:dyDescent="0.2">
      <c r="A235" t="s">
        <v>236</v>
      </c>
      <c r="B235">
        <v>1661</v>
      </c>
    </row>
    <row r="236" spans="1:2" x14ac:dyDescent="0.2">
      <c r="A236" t="s">
        <v>237</v>
      </c>
      <c r="B236">
        <v>1881</v>
      </c>
    </row>
    <row r="237" spans="1:2" x14ac:dyDescent="0.2">
      <c r="A237" t="s">
        <v>238</v>
      </c>
      <c r="B237">
        <v>2208</v>
      </c>
    </row>
    <row r="238" spans="1:2" x14ac:dyDescent="0.2">
      <c r="A238" t="s">
        <v>239</v>
      </c>
      <c r="B238">
        <v>1827</v>
      </c>
    </row>
    <row r="239" spans="1:2" x14ac:dyDescent="0.2">
      <c r="A239" t="s">
        <v>240</v>
      </c>
      <c r="B239">
        <v>1376</v>
      </c>
    </row>
    <row r="240" spans="1:2" x14ac:dyDescent="0.2">
      <c r="A240" t="s">
        <v>241</v>
      </c>
      <c r="B240">
        <v>1174</v>
      </c>
    </row>
    <row r="241" spans="1:2" x14ac:dyDescent="0.2">
      <c r="A241" t="s">
        <v>242</v>
      </c>
      <c r="B241">
        <v>1762</v>
      </c>
    </row>
    <row r="242" spans="1:2" x14ac:dyDescent="0.2">
      <c r="A242" t="s">
        <v>243</v>
      </c>
      <c r="B242">
        <v>1337</v>
      </c>
    </row>
    <row r="243" spans="1:2" x14ac:dyDescent="0.2">
      <c r="A243" t="s">
        <v>244</v>
      </c>
      <c r="B243">
        <v>2607</v>
      </c>
    </row>
    <row r="244" spans="1:2" x14ac:dyDescent="0.2">
      <c r="A244" t="s">
        <v>245</v>
      </c>
      <c r="B244">
        <v>3175</v>
      </c>
    </row>
    <row r="245" spans="1:2" x14ac:dyDescent="0.2">
      <c r="A245" t="s">
        <v>246</v>
      </c>
      <c r="B245">
        <v>3389</v>
      </c>
    </row>
    <row r="246" spans="1:2" x14ac:dyDescent="0.2">
      <c r="A246" t="s">
        <v>247</v>
      </c>
      <c r="B246">
        <v>2612</v>
      </c>
    </row>
    <row r="247" spans="1:2" x14ac:dyDescent="0.2">
      <c r="A247" t="s">
        <v>248</v>
      </c>
      <c r="B247">
        <v>1968</v>
      </c>
    </row>
    <row r="248" spans="1:2" x14ac:dyDescent="0.2">
      <c r="A248" t="s">
        <v>249</v>
      </c>
      <c r="B248">
        <v>2088</v>
      </c>
    </row>
    <row r="249" spans="1:2" x14ac:dyDescent="0.2">
      <c r="A249" t="s">
        <v>250</v>
      </c>
      <c r="B249">
        <v>3577</v>
      </c>
    </row>
    <row r="250" spans="1:2" x14ac:dyDescent="0.2">
      <c r="A250" t="s">
        <v>251</v>
      </c>
      <c r="B250">
        <v>5728</v>
      </c>
    </row>
    <row r="251" spans="1:2" x14ac:dyDescent="0.2">
      <c r="A251" t="s">
        <v>252</v>
      </c>
      <c r="B251">
        <v>5385</v>
      </c>
    </row>
    <row r="252" spans="1:2" x14ac:dyDescent="0.2">
      <c r="A252" t="s">
        <v>253</v>
      </c>
      <c r="B252">
        <v>7950</v>
      </c>
    </row>
    <row r="253" spans="1:2" x14ac:dyDescent="0.2">
      <c r="A253" t="s">
        <v>254</v>
      </c>
      <c r="B253">
        <v>5327</v>
      </c>
    </row>
    <row r="254" spans="1:2" x14ac:dyDescent="0.2">
      <c r="A254" t="s">
        <v>255</v>
      </c>
      <c r="B254">
        <v>3622</v>
      </c>
    </row>
    <row r="255" spans="1:2" x14ac:dyDescent="0.2">
      <c r="A255" t="s">
        <v>256</v>
      </c>
      <c r="B255">
        <v>7360</v>
      </c>
    </row>
    <row r="256" spans="1:2" x14ac:dyDescent="0.2">
      <c r="A256" t="s">
        <v>257</v>
      </c>
      <c r="B256">
        <v>8271</v>
      </c>
    </row>
    <row r="257" spans="1:2" x14ac:dyDescent="0.2">
      <c r="A257" t="s">
        <v>258</v>
      </c>
      <c r="B257">
        <v>10448</v>
      </c>
    </row>
    <row r="258" spans="1:2" x14ac:dyDescent="0.2">
      <c r="A258" t="s">
        <v>259</v>
      </c>
      <c r="B258">
        <v>10192</v>
      </c>
    </row>
    <row r="259" spans="1:2" x14ac:dyDescent="0.2">
      <c r="A259" t="s">
        <v>260</v>
      </c>
      <c r="B259">
        <v>10964</v>
      </c>
    </row>
    <row r="260" spans="1:2" x14ac:dyDescent="0.2">
      <c r="A260" t="s">
        <v>261</v>
      </c>
      <c r="B260">
        <v>9138</v>
      </c>
    </row>
    <row r="261" spans="1:2" x14ac:dyDescent="0.2">
      <c r="A261" t="s">
        <v>262</v>
      </c>
      <c r="B261">
        <v>8227</v>
      </c>
    </row>
    <row r="262" spans="1:2" x14ac:dyDescent="0.2">
      <c r="A262" t="s">
        <v>263</v>
      </c>
      <c r="B262">
        <v>9679</v>
      </c>
    </row>
    <row r="263" spans="1:2" x14ac:dyDescent="0.2">
      <c r="A263" t="s">
        <v>264</v>
      </c>
      <c r="B263">
        <v>13227</v>
      </c>
    </row>
    <row r="264" spans="1:2" x14ac:dyDescent="0.2">
      <c r="A264" t="s">
        <v>265</v>
      </c>
      <c r="B264">
        <v>16746</v>
      </c>
    </row>
    <row r="265" spans="1:2" x14ac:dyDescent="0.2">
      <c r="A265" t="s">
        <v>266</v>
      </c>
      <c r="B265">
        <v>17568</v>
      </c>
    </row>
    <row r="266" spans="1:2" x14ac:dyDescent="0.2">
      <c r="A266" t="s">
        <v>267</v>
      </c>
      <c r="B266">
        <v>17709</v>
      </c>
    </row>
    <row r="267" spans="1:2" x14ac:dyDescent="0.2">
      <c r="A267" t="s">
        <v>268</v>
      </c>
      <c r="B267">
        <v>15622</v>
      </c>
    </row>
    <row r="268" spans="1:2" x14ac:dyDescent="0.2">
      <c r="A268" t="s">
        <v>269</v>
      </c>
      <c r="B268">
        <v>12687</v>
      </c>
    </row>
    <row r="269" spans="1:2" x14ac:dyDescent="0.2">
      <c r="A269" t="s">
        <v>270</v>
      </c>
      <c r="B269">
        <v>13571</v>
      </c>
    </row>
    <row r="270" spans="1:2" x14ac:dyDescent="0.2">
      <c r="A270" t="s">
        <v>271</v>
      </c>
      <c r="B270">
        <v>21048</v>
      </c>
    </row>
    <row r="271" spans="1:2" x14ac:dyDescent="0.2">
      <c r="A271" t="s">
        <v>272</v>
      </c>
      <c r="B271">
        <v>23921</v>
      </c>
    </row>
    <row r="272" spans="1:2" x14ac:dyDescent="0.2">
      <c r="A272" t="s">
        <v>273</v>
      </c>
      <c r="B272">
        <v>20056</v>
      </c>
    </row>
    <row r="273" spans="1:2" x14ac:dyDescent="0.2">
      <c r="A273" t="s">
        <v>274</v>
      </c>
      <c r="B273">
        <v>16915</v>
      </c>
    </row>
    <row r="274" spans="1:2" x14ac:dyDescent="0.2">
      <c r="A274" t="s">
        <v>275</v>
      </c>
      <c r="B274">
        <v>11789</v>
      </c>
    </row>
    <row r="275" spans="1:2" x14ac:dyDescent="0.2">
      <c r="A275" t="s">
        <v>276</v>
      </c>
      <c r="B275">
        <v>6337</v>
      </c>
    </row>
    <row r="276" spans="1:2" x14ac:dyDescent="0.2">
      <c r="A276" t="s">
        <v>277</v>
      </c>
      <c r="B276">
        <v>5186</v>
      </c>
    </row>
    <row r="277" spans="1:2" x14ac:dyDescent="0.2">
      <c r="A277" t="s">
        <v>278</v>
      </c>
      <c r="B277">
        <v>15672</v>
      </c>
    </row>
    <row r="278" spans="1:2" x14ac:dyDescent="0.2">
      <c r="A278" t="s">
        <v>279</v>
      </c>
      <c r="B278">
        <v>11128</v>
      </c>
    </row>
    <row r="279" spans="1:2" x14ac:dyDescent="0.2">
      <c r="A279" t="s">
        <v>280</v>
      </c>
      <c r="B279">
        <v>8703</v>
      </c>
    </row>
    <row r="280" spans="1:2" x14ac:dyDescent="0.2">
      <c r="A280" t="s">
        <v>281</v>
      </c>
      <c r="B280">
        <v>6124</v>
      </c>
    </row>
    <row r="281" spans="1:2" x14ac:dyDescent="0.2">
      <c r="A281" t="s">
        <v>282</v>
      </c>
      <c r="B281">
        <v>6621</v>
      </c>
    </row>
    <row r="282" spans="1:2" x14ac:dyDescent="0.2">
      <c r="A282" t="s">
        <v>283</v>
      </c>
      <c r="B282">
        <v>2393</v>
      </c>
    </row>
    <row r="283" spans="1:2" x14ac:dyDescent="0.2">
      <c r="A283" t="s">
        <v>284</v>
      </c>
      <c r="B283">
        <v>4293</v>
      </c>
    </row>
    <row r="284" spans="1:2" x14ac:dyDescent="0.2">
      <c r="A284" t="s">
        <v>285</v>
      </c>
      <c r="B284">
        <v>7916</v>
      </c>
    </row>
    <row r="285" spans="1:2" x14ac:dyDescent="0.2">
      <c r="A285" t="s">
        <v>286</v>
      </c>
      <c r="B285">
        <v>5002</v>
      </c>
    </row>
    <row r="286" spans="1:2" x14ac:dyDescent="0.2">
      <c r="A286" t="s">
        <v>287</v>
      </c>
      <c r="B286">
        <v>4619</v>
      </c>
    </row>
    <row r="287" spans="1:2" x14ac:dyDescent="0.2">
      <c r="A287" t="s">
        <v>288</v>
      </c>
      <c r="B287">
        <v>6268</v>
      </c>
    </row>
    <row r="288" spans="1:2" x14ac:dyDescent="0.2">
      <c r="A288" t="s">
        <v>289</v>
      </c>
      <c r="B288">
        <v>4659</v>
      </c>
    </row>
    <row r="289" spans="1:2" x14ac:dyDescent="0.2">
      <c r="A289" t="s">
        <v>290</v>
      </c>
      <c r="B289">
        <v>1932</v>
      </c>
    </row>
    <row r="290" spans="1:2" x14ac:dyDescent="0.2">
      <c r="A290" t="s">
        <v>291</v>
      </c>
      <c r="B290">
        <v>2734</v>
      </c>
    </row>
    <row r="291" spans="1:2" x14ac:dyDescent="0.2">
      <c r="A291" t="s">
        <v>292</v>
      </c>
      <c r="B291">
        <v>5182</v>
      </c>
    </row>
    <row r="292" spans="1:2" x14ac:dyDescent="0.2">
      <c r="A292" t="s">
        <v>293</v>
      </c>
      <c r="B292">
        <v>4477</v>
      </c>
    </row>
    <row r="293" spans="1:2" x14ac:dyDescent="0.2">
      <c r="A293" t="s">
        <v>294</v>
      </c>
      <c r="B293">
        <v>3416</v>
      </c>
    </row>
    <row r="294" spans="1:2" x14ac:dyDescent="0.2">
      <c r="A294" t="s">
        <v>295</v>
      </c>
      <c r="B294">
        <v>3224</v>
      </c>
    </row>
    <row r="295" spans="1:2" x14ac:dyDescent="0.2">
      <c r="A295" t="s">
        <v>296</v>
      </c>
      <c r="B295">
        <v>1875</v>
      </c>
    </row>
    <row r="296" spans="1:2" x14ac:dyDescent="0.2">
      <c r="A296" t="s">
        <v>297</v>
      </c>
      <c r="B296">
        <v>1123</v>
      </c>
    </row>
    <row r="297" spans="1:2" x14ac:dyDescent="0.2">
      <c r="A297" t="s">
        <v>298</v>
      </c>
      <c r="B297">
        <v>1901</v>
      </c>
    </row>
    <row r="298" spans="1:2" x14ac:dyDescent="0.2">
      <c r="A298" t="s">
        <v>299</v>
      </c>
      <c r="B298">
        <v>3164</v>
      </c>
    </row>
    <row r="299" spans="1:2" x14ac:dyDescent="0.2">
      <c r="A299" t="s">
        <v>300</v>
      </c>
      <c r="B299">
        <v>2565</v>
      </c>
    </row>
    <row r="300" spans="1:2" x14ac:dyDescent="0.2">
      <c r="A300" t="s">
        <v>301</v>
      </c>
      <c r="B300">
        <v>3297</v>
      </c>
    </row>
    <row r="301" spans="1:2" x14ac:dyDescent="0.2">
      <c r="A301" t="s">
        <v>302</v>
      </c>
      <c r="B301">
        <v>3619</v>
      </c>
    </row>
    <row r="302" spans="1:2" x14ac:dyDescent="0.2">
      <c r="A302" t="s">
        <v>303</v>
      </c>
      <c r="B302">
        <v>2151</v>
      </c>
    </row>
    <row r="303" spans="1:2" x14ac:dyDescent="0.2">
      <c r="A303" t="s">
        <v>304</v>
      </c>
      <c r="B303">
        <v>746</v>
      </c>
    </row>
    <row r="304" spans="1:2" x14ac:dyDescent="0.2">
      <c r="A304" t="s">
        <v>305</v>
      </c>
      <c r="B304">
        <v>1867</v>
      </c>
    </row>
    <row r="305" spans="1:2" x14ac:dyDescent="0.2">
      <c r="A305" t="s">
        <v>306</v>
      </c>
      <c r="B305">
        <v>3040</v>
      </c>
    </row>
    <row r="306" spans="1:2" x14ac:dyDescent="0.2">
      <c r="A306" t="s">
        <v>307</v>
      </c>
      <c r="B306">
        <v>2605</v>
      </c>
    </row>
    <row r="307" spans="1:2" x14ac:dyDescent="0.2">
      <c r="A307" t="s">
        <v>308</v>
      </c>
      <c r="B307">
        <v>2582</v>
      </c>
    </row>
    <row r="308" spans="1:2" x14ac:dyDescent="0.2">
      <c r="A308" t="s">
        <v>309</v>
      </c>
      <c r="B308">
        <v>2503</v>
      </c>
    </row>
    <row r="309" spans="1:2" x14ac:dyDescent="0.2">
      <c r="A309" t="s">
        <v>310</v>
      </c>
      <c r="B309">
        <v>1814</v>
      </c>
    </row>
    <row r="310" spans="1:2" x14ac:dyDescent="0.2">
      <c r="A310" t="s">
        <v>311</v>
      </c>
      <c r="B310">
        <v>859</v>
      </c>
    </row>
    <row r="311" spans="1:2" x14ac:dyDescent="0.2">
      <c r="A311" t="s">
        <v>312</v>
      </c>
      <c r="B311">
        <v>1957</v>
      </c>
    </row>
    <row r="312" spans="1:2" x14ac:dyDescent="0.2">
      <c r="A312" t="s">
        <v>313</v>
      </c>
      <c r="B312">
        <v>3071</v>
      </c>
    </row>
    <row r="313" spans="1:2" x14ac:dyDescent="0.2">
      <c r="A313" t="s">
        <v>314</v>
      </c>
      <c r="B313">
        <v>2754</v>
      </c>
    </row>
    <row r="314" spans="1:2" x14ac:dyDescent="0.2">
      <c r="A314" t="s">
        <v>315</v>
      </c>
      <c r="B314">
        <v>0</v>
      </c>
    </row>
    <row r="315" spans="1:2" x14ac:dyDescent="0.2">
      <c r="A315" t="s">
        <v>316</v>
      </c>
      <c r="B315">
        <v>2762</v>
      </c>
    </row>
    <row r="316" spans="1:2" x14ac:dyDescent="0.2">
      <c r="A316" t="s">
        <v>317</v>
      </c>
      <c r="B316">
        <v>4978</v>
      </c>
    </row>
    <row r="317" spans="1:2" x14ac:dyDescent="0.2">
      <c r="A317" t="s">
        <v>318</v>
      </c>
      <c r="B317">
        <v>1074</v>
      </c>
    </row>
    <row r="318" spans="1:2" x14ac:dyDescent="0.2">
      <c r="A318" t="s">
        <v>319</v>
      </c>
      <c r="B318">
        <v>2211</v>
      </c>
    </row>
    <row r="319" spans="1:2" x14ac:dyDescent="0.2">
      <c r="A319" t="s">
        <v>320</v>
      </c>
      <c r="B319">
        <v>3636</v>
      </c>
    </row>
    <row r="320" spans="1:2" x14ac:dyDescent="0.2">
      <c r="A320" t="s">
        <v>321</v>
      </c>
      <c r="B320">
        <v>3146</v>
      </c>
    </row>
    <row r="321" spans="1:2" x14ac:dyDescent="0.2">
      <c r="A321" t="s">
        <v>322</v>
      </c>
      <c r="B321">
        <v>2835</v>
      </c>
    </row>
    <row r="322" spans="1:2" x14ac:dyDescent="0.2">
      <c r="A322" t="s">
        <v>323</v>
      </c>
      <c r="B322">
        <v>2721</v>
      </c>
    </row>
    <row r="323" spans="1:2" x14ac:dyDescent="0.2">
      <c r="A323" t="s">
        <v>324</v>
      </c>
      <c r="B323">
        <v>2170</v>
      </c>
    </row>
    <row r="324" spans="1:2" x14ac:dyDescent="0.2">
      <c r="A324" t="s">
        <v>325</v>
      </c>
      <c r="B324">
        <v>981</v>
      </c>
    </row>
    <row r="325" spans="1:2" x14ac:dyDescent="0.2">
      <c r="A325" t="s">
        <v>326</v>
      </c>
      <c r="B325">
        <v>2198</v>
      </c>
    </row>
    <row r="326" spans="1:2" x14ac:dyDescent="0.2">
      <c r="A326" t="s">
        <v>327</v>
      </c>
      <c r="B326">
        <v>3212</v>
      </c>
    </row>
    <row r="327" spans="1:2" x14ac:dyDescent="0.2">
      <c r="A327" t="s">
        <v>328</v>
      </c>
      <c r="B327">
        <v>2583</v>
      </c>
    </row>
    <row r="328" spans="1:2" x14ac:dyDescent="0.2">
      <c r="A328" t="s">
        <v>329</v>
      </c>
      <c r="B328">
        <v>2342</v>
      </c>
    </row>
    <row r="329" spans="1:2" x14ac:dyDescent="0.2">
      <c r="A329" t="s">
        <v>330</v>
      </c>
      <c r="B329">
        <v>784</v>
      </c>
    </row>
    <row r="330" spans="1:2" x14ac:dyDescent="0.2">
      <c r="A330" t="s">
        <v>331</v>
      </c>
      <c r="B330">
        <v>847</v>
      </c>
    </row>
    <row r="331" spans="1:2" x14ac:dyDescent="0.2">
      <c r="A331" t="s">
        <v>332</v>
      </c>
      <c r="B331">
        <v>857</v>
      </c>
    </row>
    <row r="332" spans="1:2" x14ac:dyDescent="0.2">
      <c r="A332" t="s">
        <v>333</v>
      </c>
      <c r="B332">
        <v>1677</v>
      </c>
    </row>
    <row r="333" spans="1:2" x14ac:dyDescent="0.2">
      <c r="A333" t="s">
        <v>334</v>
      </c>
      <c r="B333">
        <v>2831</v>
      </c>
    </row>
    <row r="334" spans="1:2" x14ac:dyDescent="0.2">
      <c r="A334" t="s">
        <v>335</v>
      </c>
      <c r="B334">
        <v>2254</v>
      </c>
    </row>
    <row r="335" spans="1:2" x14ac:dyDescent="0.2">
      <c r="A335" t="s">
        <v>336</v>
      </c>
      <c r="B335">
        <v>1793</v>
      </c>
    </row>
    <row r="336" spans="1:2" x14ac:dyDescent="0.2">
      <c r="A336" t="s">
        <v>337</v>
      </c>
      <c r="B336">
        <v>880</v>
      </c>
    </row>
    <row r="337" spans="1:2" x14ac:dyDescent="0.2">
      <c r="A337" t="s">
        <v>338</v>
      </c>
      <c r="B337">
        <v>842</v>
      </c>
    </row>
    <row r="338" spans="1:2" x14ac:dyDescent="0.2">
      <c r="A338" t="s">
        <v>339</v>
      </c>
      <c r="B338">
        <v>876</v>
      </c>
    </row>
    <row r="339" spans="1:2" x14ac:dyDescent="0.2">
      <c r="A339" t="s">
        <v>340</v>
      </c>
      <c r="B339">
        <v>1848</v>
      </c>
    </row>
    <row r="340" spans="1:2" x14ac:dyDescent="0.2">
      <c r="A340" t="s">
        <v>341</v>
      </c>
      <c r="B340">
        <v>2997</v>
      </c>
    </row>
    <row r="341" spans="1:2" x14ac:dyDescent="0.2">
      <c r="A341" t="s">
        <v>342</v>
      </c>
      <c r="B341">
        <v>2923</v>
      </c>
    </row>
    <row r="342" spans="1:2" x14ac:dyDescent="0.2">
      <c r="A342" t="s">
        <v>343</v>
      </c>
      <c r="B342">
        <v>2048</v>
      </c>
    </row>
    <row r="343" spans="1:2" x14ac:dyDescent="0.2">
      <c r="A343" t="s">
        <v>344</v>
      </c>
      <c r="B343">
        <v>1991</v>
      </c>
    </row>
    <row r="344" spans="1:2" x14ac:dyDescent="0.2">
      <c r="A344" t="s">
        <v>345</v>
      </c>
      <c r="B344">
        <v>1569</v>
      </c>
    </row>
    <row r="345" spans="1:2" x14ac:dyDescent="0.2">
      <c r="A345" t="s">
        <v>346</v>
      </c>
      <c r="B345">
        <v>960</v>
      </c>
    </row>
    <row r="346" spans="1:2" x14ac:dyDescent="0.2">
      <c r="A346" t="s">
        <v>347</v>
      </c>
      <c r="B346">
        <v>2099</v>
      </c>
    </row>
    <row r="347" spans="1:2" x14ac:dyDescent="0.2">
      <c r="A347" t="s">
        <v>348</v>
      </c>
      <c r="B347">
        <v>2927</v>
      </c>
    </row>
    <row r="348" spans="1:2" x14ac:dyDescent="0.2">
      <c r="A348" t="s">
        <v>349</v>
      </c>
      <c r="B348">
        <v>2637</v>
      </c>
    </row>
    <row r="349" spans="1:2" x14ac:dyDescent="0.2">
      <c r="A349" t="s">
        <v>350</v>
      </c>
      <c r="B349">
        <v>2203</v>
      </c>
    </row>
    <row r="350" spans="1:2" x14ac:dyDescent="0.2">
      <c r="A350" t="s">
        <v>351</v>
      </c>
      <c r="B350">
        <v>2120</v>
      </c>
    </row>
    <row r="351" spans="1:2" x14ac:dyDescent="0.2">
      <c r="A351" t="s">
        <v>352</v>
      </c>
      <c r="B351">
        <v>1630</v>
      </c>
    </row>
    <row r="352" spans="1:2" x14ac:dyDescent="0.2">
      <c r="A352" t="s">
        <v>353</v>
      </c>
      <c r="B352">
        <v>932</v>
      </c>
    </row>
    <row r="353" spans="1:2" x14ac:dyDescent="0.2">
      <c r="A353" t="s">
        <v>354</v>
      </c>
      <c r="B353">
        <v>1479</v>
      </c>
    </row>
    <row r="354" spans="1:2" x14ac:dyDescent="0.2">
      <c r="A354" t="s">
        <v>355</v>
      </c>
      <c r="B354">
        <v>3006</v>
      </c>
    </row>
    <row r="355" spans="1:2" x14ac:dyDescent="0.2">
      <c r="A355" t="s">
        <v>356</v>
      </c>
      <c r="B355">
        <v>2571</v>
      </c>
    </row>
    <row r="356" spans="1:2" x14ac:dyDescent="0.2">
      <c r="A356" t="s">
        <v>357</v>
      </c>
      <c r="B356">
        <v>2444</v>
      </c>
    </row>
    <row r="357" spans="1:2" x14ac:dyDescent="0.2">
      <c r="A357" t="s">
        <v>358</v>
      </c>
      <c r="B357">
        <v>2583</v>
      </c>
    </row>
    <row r="358" spans="1:2" x14ac:dyDescent="0.2">
      <c r="A358" t="s">
        <v>359</v>
      </c>
      <c r="B358">
        <v>1812</v>
      </c>
    </row>
    <row r="359" spans="1:2" x14ac:dyDescent="0.2">
      <c r="A359" t="s">
        <v>360</v>
      </c>
      <c r="B359">
        <v>1192</v>
      </c>
    </row>
    <row r="360" spans="1:2" x14ac:dyDescent="0.2">
      <c r="A360" t="s">
        <v>361</v>
      </c>
      <c r="B360">
        <v>1784</v>
      </c>
    </row>
    <row r="361" spans="1:2" x14ac:dyDescent="0.2">
      <c r="A361" t="s">
        <v>362</v>
      </c>
      <c r="B361">
        <v>3020</v>
      </c>
    </row>
    <row r="362" spans="1:2" x14ac:dyDescent="0.2">
      <c r="A362" t="s">
        <v>363</v>
      </c>
      <c r="B362">
        <v>2775</v>
      </c>
    </row>
    <row r="363" spans="1:2" x14ac:dyDescent="0.2">
      <c r="A363" t="s">
        <v>364</v>
      </c>
      <c r="B363">
        <v>2683</v>
      </c>
    </row>
    <row r="364" spans="1:2" x14ac:dyDescent="0.2">
      <c r="A364" t="s">
        <v>365</v>
      </c>
      <c r="B364">
        <v>2717</v>
      </c>
    </row>
    <row r="365" spans="1:2" x14ac:dyDescent="0.2">
      <c r="A365" t="s">
        <v>366</v>
      </c>
      <c r="B365">
        <v>2316</v>
      </c>
    </row>
    <row r="366" spans="1:2" x14ac:dyDescent="0.2">
      <c r="A366" t="s">
        <v>367</v>
      </c>
      <c r="B366">
        <v>1264</v>
      </c>
    </row>
    <row r="367" spans="1:2" x14ac:dyDescent="0.2">
      <c r="A367" t="s">
        <v>368</v>
      </c>
      <c r="B367">
        <v>1854</v>
      </c>
    </row>
    <row r="368" spans="1:2" x14ac:dyDescent="0.2">
      <c r="A368" t="s">
        <v>369</v>
      </c>
      <c r="B368">
        <v>3124</v>
      </c>
    </row>
    <row r="369" spans="1:2" x14ac:dyDescent="0.2">
      <c r="A369" t="s">
        <v>370</v>
      </c>
      <c r="B369">
        <v>2452</v>
      </c>
    </row>
    <row r="370" spans="1:2" x14ac:dyDescent="0.2">
      <c r="A370" t="s">
        <v>371</v>
      </c>
      <c r="B370">
        <v>2585</v>
      </c>
    </row>
    <row r="371" spans="1:2" x14ac:dyDescent="0.2">
      <c r="A371" t="s">
        <v>372</v>
      </c>
      <c r="B371">
        <v>2438</v>
      </c>
    </row>
    <row r="372" spans="1:2" x14ac:dyDescent="0.2">
      <c r="A372" t="s">
        <v>373</v>
      </c>
      <c r="B372">
        <v>1740</v>
      </c>
    </row>
    <row r="373" spans="1:2" x14ac:dyDescent="0.2">
      <c r="A373" t="s">
        <v>374</v>
      </c>
      <c r="B373">
        <v>873</v>
      </c>
    </row>
    <row r="374" spans="1:2" x14ac:dyDescent="0.2">
      <c r="A374" t="s">
        <v>375</v>
      </c>
      <c r="B374">
        <v>1851</v>
      </c>
    </row>
    <row r="375" spans="1:2" x14ac:dyDescent="0.2">
      <c r="A375" t="s">
        <v>376</v>
      </c>
      <c r="B375">
        <v>2617</v>
      </c>
    </row>
    <row r="376" spans="1:2" x14ac:dyDescent="0.2">
      <c r="A376" t="s">
        <v>377</v>
      </c>
      <c r="B376">
        <v>2149</v>
      </c>
    </row>
    <row r="377" spans="1:2" x14ac:dyDescent="0.2">
      <c r="A377" t="s">
        <v>378</v>
      </c>
      <c r="B377">
        <v>2120</v>
      </c>
    </row>
    <row r="378" spans="1:2" x14ac:dyDescent="0.2">
      <c r="A378" t="s">
        <v>379</v>
      </c>
      <c r="B378">
        <v>1895</v>
      </c>
    </row>
    <row r="379" spans="1:2" x14ac:dyDescent="0.2">
      <c r="A379" t="s">
        <v>380</v>
      </c>
      <c r="B379">
        <v>1516</v>
      </c>
    </row>
    <row r="380" spans="1:2" x14ac:dyDescent="0.2">
      <c r="A380" t="s">
        <v>381</v>
      </c>
      <c r="B380">
        <v>857</v>
      </c>
    </row>
    <row r="381" spans="1:2" x14ac:dyDescent="0.2">
      <c r="A381" t="s">
        <v>382</v>
      </c>
      <c r="B381">
        <v>1717</v>
      </c>
    </row>
    <row r="382" spans="1:2" x14ac:dyDescent="0.2">
      <c r="A382" t="s">
        <v>383</v>
      </c>
      <c r="B382">
        <v>2677</v>
      </c>
    </row>
    <row r="383" spans="1:2" x14ac:dyDescent="0.2">
      <c r="A383" t="s">
        <v>384</v>
      </c>
      <c r="B383">
        <v>2420</v>
      </c>
    </row>
    <row r="384" spans="1:2" x14ac:dyDescent="0.2">
      <c r="A384" t="s">
        <v>385</v>
      </c>
      <c r="B384">
        <v>3437</v>
      </c>
    </row>
    <row r="385" spans="1:2" x14ac:dyDescent="0.2">
      <c r="A385" t="s">
        <v>386</v>
      </c>
      <c r="B385">
        <v>2640</v>
      </c>
    </row>
    <row r="386" spans="1:2" x14ac:dyDescent="0.2">
      <c r="A386" t="s">
        <v>387</v>
      </c>
      <c r="B386">
        <v>2094</v>
      </c>
    </row>
    <row r="387" spans="1:2" x14ac:dyDescent="0.2">
      <c r="A387" t="s">
        <v>388</v>
      </c>
      <c r="B387">
        <v>1121</v>
      </c>
    </row>
    <row r="388" spans="1:2" x14ac:dyDescent="0.2">
      <c r="A388" t="s">
        <v>389</v>
      </c>
      <c r="B388">
        <v>2102</v>
      </c>
    </row>
    <row r="389" spans="1:2" x14ac:dyDescent="0.2">
      <c r="A389" t="s">
        <v>390</v>
      </c>
      <c r="B389">
        <v>3113</v>
      </c>
    </row>
    <row r="390" spans="1:2" x14ac:dyDescent="0.2">
      <c r="A390" t="s">
        <v>391</v>
      </c>
      <c r="B390">
        <v>3076</v>
      </c>
    </row>
    <row r="391" spans="1:2" x14ac:dyDescent="0.2">
      <c r="A391" t="s">
        <v>392</v>
      </c>
      <c r="B391">
        <v>2769</v>
      </c>
    </row>
    <row r="392" spans="1:2" x14ac:dyDescent="0.2">
      <c r="A392" t="s">
        <v>393</v>
      </c>
      <c r="B392">
        <v>2760</v>
      </c>
    </row>
    <row r="393" spans="1:2" x14ac:dyDescent="0.2">
      <c r="A393" t="s">
        <v>394</v>
      </c>
      <c r="B393">
        <v>2097</v>
      </c>
    </row>
    <row r="394" spans="1:2" x14ac:dyDescent="0.2">
      <c r="A394" t="s">
        <v>395</v>
      </c>
      <c r="B394">
        <v>783</v>
      </c>
    </row>
    <row r="395" spans="1:2" x14ac:dyDescent="0.2">
      <c r="A395" t="s">
        <v>396</v>
      </c>
      <c r="B395">
        <v>2050</v>
      </c>
    </row>
    <row r="396" spans="1:2" x14ac:dyDescent="0.2">
      <c r="A396" t="s">
        <v>397</v>
      </c>
      <c r="B396">
        <v>3264</v>
      </c>
    </row>
    <row r="397" spans="1:2" x14ac:dyDescent="0.2">
      <c r="A397" t="s">
        <v>398</v>
      </c>
      <c r="B397">
        <v>2643</v>
      </c>
    </row>
    <row r="398" spans="1:2" x14ac:dyDescent="0.2">
      <c r="A398" t="s">
        <v>399</v>
      </c>
      <c r="B398">
        <v>2759</v>
      </c>
    </row>
    <row r="399" spans="1:2" x14ac:dyDescent="0.2">
      <c r="A399" t="s">
        <v>400</v>
      </c>
      <c r="B399">
        <v>2799</v>
      </c>
    </row>
    <row r="400" spans="1:2" x14ac:dyDescent="0.2">
      <c r="A400" t="s">
        <v>401</v>
      </c>
      <c r="B400">
        <v>2082</v>
      </c>
    </row>
    <row r="401" spans="1:2" x14ac:dyDescent="0.2">
      <c r="A401" t="s">
        <v>402</v>
      </c>
      <c r="B401">
        <v>1117</v>
      </c>
    </row>
    <row r="402" spans="1:2" x14ac:dyDescent="0.2">
      <c r="A402" t="s">
        <v>403</v>
      </c>
      <c r="B402">
        <v>2163</v>
      </c>
    </row>
    <row r="403" spans="1:2" x14ac:dyDescent="0.2">
      <c r="A403" t="s">
        <v>404</v>
      </c>
      <c r="B403">
        <v>3434</v>
      </c>
    </row>
    <row r="404" spans="1:2" x14ac:dyDescent="0.2">
      <c r="A404" t="s">
        <v>405</v>
      </c>
      <c r="B404">
        <v>3503</v>
      </c>
    </row>
    <row r="405" spans="1:2" x14ac:dyDescent="0.2">
      <c r="A405" t="s">
        <v>406</v>
      </c>
      <c r="B405">
        <v>3615</v>
      </c>
    </row>
    <row r="406" spans="1:2" x14ac:dyDescent="0.2">
      <c r="A406" t="s">
        <v>407</v>
      </c>
      <c r="B406">
        <v>3598</v>
      </c>
    </row>
    <row r="407" spans="1:2" x14ac:dyDescent="0.2">
      <c r="A407" t="s">
        <v>408</v>
      </c>
      <c r="B407">
        <v>2962</v>
      </c>
    </row>
    <row r="408" spans="1:2" x14ac:dyDescent="0.2">
      <c r="A408" t="s">
        <v>409</v>
      </c>
      <c r="B408">
        <v>1578</v>
      </c>
    </row>
    <row r="409" spans="1:2" x14ac:dyDescent="0.2">
      <c r="A409" t="s">
        <v>410</v>
      </c>
      <c r="B409">
        <v>3165</v>
      </c>
    </row>
    <row r="410" spans="1:2" x14ac:dyDescent="0.2">
      <c r="A410" t="s">
        <v>411</v>
      </c>
      <c r="B410">
        <v>5116</v>
      </c>
    </row>
    <row r="411" spans="1:2" x14ac:dyDescent="0.2">
      <c r="A411" t="s">
        <v>412</v>
      </c>
      <c r="B411">
        <v>4659</v>
      </c>
    </row>
    <row r="412" spans="1:2" x14ac:dyDescent="0.2">
      <c r="A412" t="s">
        <v>413</v>
      </c>
      <c r="B412">
        <v>5140</v>
      </c>
    </row>
    <row r="413" spans="1:2" x14ac:dyDescent="0.2">
      <c r="A413" t="s">
        <v>414</v>
      </c>
      <c r="B413">
        <v>0</v>
      </c>
    </row>
    <row r="414" spans="1:2" x14ac:dyDescent="0.2">
      <c r="A414" t="s">
        <v>415</v>
      </c>
      <c r="B414">
        <v>9065</v>
      </c>
    </row>
    <row r="415" spans="1:2" x14ac:dyDescent="0.2">
      <c r="A415" t="s">
        <v>416</v>
      </c>
      <c r="B415">
        <v>2232</v>
      </c>
    </row>
    <row r="416" spans="1:2" x14ac:dyDescent="0.2">
      <c r="A416" t="s">
        <v>417</v>
      </c>
      <c r="B416">
        <v>3537</v>
      </c>
    </row>
    <row r="417" spans="1:2" x14ac:dyDescent="0.2">
      <c r="A417" t="s">
        <v>418</v>
      </c>
      <c r="B417">
        <v>6315</v>
      </c>
    </row>
    <row r="418" spans="1:2" x14ac:dyDescent="0.2">
      <c r="A418" t="s">
        <v>419</v>
      </c>
      <c r="B418">
        <v>5518</v>
      </c>
    </row>
    <row r="419" spans="1:2" x14ac:dyDescent="0.2">
      <c r="A419" t="s">
        <v>420</v>
      </c>
      <c r="B419">
        <v>6123</v>
      </c>
    </row>
    <row r="420" spans="1:2" x14ac:dyDescent="0.2">
      <c r="A420" t="s">
        <v>421</v>
      </c>
      <c r="B420">
        <v>5332</v>
      </c>
    </row>
    <row r="421" spans="1:2" x14ac:dyDescent="0.2">
      <c r="A421" t="s">
        <v>422</v>
      </c>
      <c r="B421">
        <v>4694</v>
      </c>
    </row>
    <row r="422" spans="1:2" x14ac:dyDescent="0.2">
      <c r="A422" t="s">
        <v>423</v>
      </c>
      <c r="B422">
        <v>2179</v>
      </c>
    </row>
    <row r="423" spans="1:2" x14ac:dyDescent="0.2">
      <c r="A423" t="s">
        <v>424</v>
      </c>
      <c r="B423">
        <v>3906</v>
      </c>
    </row>
    <row r="424" spans="1:2" x14ac:dyDescent="0.2">
      <c r="A424" t="s">
        <v>425</v>
      </c>
      <c r="B424">
        <v>5611</v>
      </c>
    </row>
    <row r="425" spans="1:2" x14ac:dyDescent="0.2">
      <c r="A425" t="s">
        <v>426</v>
      </c>
      <c r="B425">
        <v>5467</v>
      </c>
    </row>
    <row r="426" spans="1:2" x14ac:dyDescent="0.2">
      <c r="A426" t="s">
        <v>427</v>
      </c>
      <c r="B426">
        <v>4665</v>
      </c>
    </row>
    <row r="427" spans="1:2" x14ac:dyDescent="0.2">
      <c r="A427" t="s">
        <v>428</v>
      </c>
      <c r="B427">
        <v>4889</v>
      </c>
    </row>
    <row r="428" spans="1:2" x14ac:dyDescent="0.2">
      <c r="A428" t="s">
        <v>429</v>
      </c>
      <c r="B428">
        <v>3522</v>
      </c>
    </row>
    <row r="429" spans="1:2" x14ac:dyDescent="0.2">
      <c r="A429" t="s">
        <v>430</v>
      </c>
      <c r="B429">
        <v>1968</v>
      </c>
    </row>
    <row r="430" spans="1:2" x14ac:dyDescent="0.2">
      <c r="A430" t="s">
        <v>431</v>
      </c>
      <c r="B430">
        <v>1709</v>
      </c>
    </row>
    <row r="431" spans="1:2" x14ac:dyDescent="0.2">
      <c r="A431" t="s">
        <v>432</v>
      </c>
      <c r="B431">
        <v>3539</v>
      </c>
    </row>
    <row r="432" spans="1:2" x14ac:dyDescent="0.2">
      <c r="A432" t="s">
        <v>433</v>
      </c>
      <c r="B432">
        <v>4845</v>
      </c>
    </row>
    <row r="433" spans="1:2" x14ac:dyDescent="0.2">
      <c r="A433" t="s">
        <v>434</v>
      </c>
      <c r="B433">
        <v>4860</v>
      </c>
    </row>
    <row r="434" spans="1:2" x14ac:dyDescent="0.2">
      <c r="A434" t="s">
        <v>435</v>
      </c>
      <c r="B434">
        <v>4570</v>
      </c>
    </row>
    <row r="435" spans="1:2" x14ac:dyDescent="0.2">
      <c r="A435" t="s">
        <v>436</v>
      </c>
      <c r="B435">
        <v>2989</v>
      </c>
    </row>
    <row r="436" spans="1:2" x14ac:dyDescent="0.2">
      <c r="A436" t="s">
        <v>437</v>
      </c>
      <c r="B436">
        <v>1753</v>
      </c>
    </row>
    <row r="437" spans="1:2" x14ac:dyDescent="0.2">
      <c r="A437" t="s">
        <v>438</v>
      </c>
      <c r="B437">
        <v>3374</v>
      </c>
    </row>
    <row r="438" spans="1:2" x14ac:dyDescent="0.2">
      <c r="A438" t="s">
        <v>439</v>
      </c>
      <c r="B438">
        <v>4713</v>
      </c>
    </row>
    <row r="439" spans="1:2" x14ac:dyDescent="0.2">
      <c r="A439" t="s">
        <v>440</v>
      </c>
      <c r="B439">
        <v>3993</v>
      </c>
    </row>
    <row r="440" spans="1:2" x14ac:dyDescent="0.2">
      <c r="A440" t="s">
        <v>441</v>
      </c>
      <c r="B440">
        <v>3904</v>
      </c>
    </row>
    <row r="441" spans="1:2" x14ac:dyDescent="0.2">
      <c r="A441" t="s">
        <v>442</v>
      </c>
      <c r="B441">
        <v>3787</v>
      </c>
    </row>
    <row r="442" spans="1:2" x14ac:dyDescent="0.2">
      <c r="A442" t="s">
        <v>443</v>
      </c>
      <c r="B442">
        <v>2996</v>
      </c>
    </row>
    <row r="443" spans="1:2" x14ac:dyDescent="0.2">
      <c r="A443" t="s">
        <v>444</v>
      </c>
      <c r="B443">
        <v>1630</v>
      </c>
    </row>
    <row r="444" spans="1:2" x14ac:dyDescent="0.2">
      <c r="A444" t="s">
        <v>445</v>
      </c>
      <c r="B444">
        <v>3430</v>
      </c>
    </row>
    <row r="445" spans="1:2" x14ac:dyDescent="0.2">
      <c r="A445" t="s">
        <v>446</v>
      </c>
      <c r="B445">
        <v>5113</v>
      </c>
    </row>
    <row r="446" spans="1:2" x14ac:dyDescent="0.2">
      <c r="A446" t="s">
        <v>447</v>
      </c>
      <c r="B446">
        <v>4357</v>
      </c>
    </row>
    <row r="447" spans="1:2" x14ac:dyDescent="0.2">
      <c r="A447" t="s">
        <v>448</v>
      </c>
      <c r="B447">
        <v>3581</v>
      </c>
    </row>
    <row r="448" spans="1:2" x14ac:dyDescent="0.2">
      <c r="A448" t="s">
        <v>449</v>
      </c>
      <c r="B448">
        <v>3934</v>
      </c>
    </row>
    <row r="449" spans="1:2" x14ac:dyDescent="0.2">
      <c r="A449" t="s">
        <v>450</v>
      </c>
      <c r="B449">
        <v>2377</v>
      </c>
    </row>
    <row r="450" spans="1:2" x14ac:dyDescent="0.2">
      <c r="A450" t="s">
        <v>451</v>
      </c>
      <c r="B450">
        <v>1670</v>
      </c>
    </row>
    <row r="451" spans="1:2" x14ac:dyDescent="0.2">
      <c r="A451" t="s">
        <v>452</v>
      </c>
      <c r="B451">
        <v>2946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 Бельгия</vt:lpstr>
      <vt:lpstr>Показатели динамики</vt:lpstr>
      <vt:lpstr>Прогноз средний уровень</vt:lpstr>
      <vt:lpstr>Прогноз абсолютная неизменность</vt:lpstr>
      <vt:lpstr>Прогноз ср абс прирост</vt:lpstr>
      <vt:lpstr>Прогноз ср темп роста</vt:lpstr>
      <vt:lpstr>Проверка на тренд</vt:lpstr>
      <vt:lpstr>Сглаживание</vt:lpstr>
      <vt:lpstr>Сезонность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2021-05-23T06:34:13Z</dcterms:created>
  <dcterms:modified xsi:type="dcterms:W3CDTF">2021-05-23T18:31:22Z</dcterms:modified>
</cp:coreProperties>
</file>