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lukanov/Desktop/3 курс/6 сем/МО/6lab/"/>
    </mc:Choice>
  </mc:AlternateContent>
  <xr:revisionPtr revIDLastSave="0" documentId="13_ncr:1_{ED1780C5-B8E6-6146-B171-68686FC7FB11}" xr6:coauthVersionLast="47" xr6:coauthVersionMax="47" xr10:uidLastSave="{00000000-0000-0000-0000-000000000000}"/>
  <bookViews>
    <workbookView xWindow="0" yWindow="460" windowWidth="28800" windowHeight="16300" xr2:uid="{267668C1-8EBF-3045-85A6-B5833CB4B368}"/>
  </bookViews>
  <sheets>
    <sheet name="Данные Самарская область" sheetId="10" r:id="rId1"/>
    <sheet name="Показатели динамики" sheetId="4" r:id="rId2"/>
    <sheet name="Прогноз средний уровень" sheetId="2" r:id="rId3"/>
    <sheet name="Прогноз абсолютная неизменность" sheetId="3" r:id="rId4"/>
    <sheet name="Прогноз ср абс прирост" sheetId="5" r:id="rId5"/>
    <sheet name="Прогноз ср темп роста" sheetId="6" r:id="rId6"/>
    <sheet name="Проверка на тренд" sheetId="7" r:id="rId7"/>
    <sheet name="Сглаживание" sheetId="8" r:id="rId8"/>
    <sheet name="Сезонность" sheetId="9" r:id="rId9"/>
  </sheets>
  <definedNames>
    <definedName name="_xlnm._FilterDatabase" localSheetId="0" hidden="1">'Данные Самарская область'!$H$2:$I$435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E16" i="9"/>
  <c r="E15" i="9"/>
  <c r="E14" i="9"/>
  <c r="E10" i="9"/>
  <c r="E12" i="9"/>
  <c r="E11" i="9"/>
  <c r="E13" i="9"/>
  <c r="E9" i="9"/>
  <c r="E8" i="9"/>
  <c r="E7" i="9"/>
  <c r="E6" i="9"/>
  <c r="E5" i="9"/>
  <c r="E4" i="9"/>
  <c r="E3" i="9"/>
  <c r="E2" i="9"/>
  <c r="C437" i="6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36" i="6"/>
  <c r="B407" i="6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06" i="6"/>
  <c r="F49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18" i="6"/>
  <c r="C437" i="5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36" i="5"/>
  <c r="B406" i="5"/>
  <c r="B407" i="5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F49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18" i="5"/>
  <c r="C46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3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06" i="3"/>
  <c r="F49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G18" i="3"/>
  <c r="J18" i="3" s="1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18" i="3"/>
  <c r="E18" i="3"/>
  <c r="F49" i="2"/>
  <c r="H21" i="2" s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18" i="2"/>
  <c r="B406" i="2"/>
  <c r="G18" i="2" s="1"/>
  <c r="C466" i="2"/>
  <c r="F413" i="10"/>
  <c r="F414" i="10"/>
  <c r="F415" i="10"/>
  <c r="F416" i="10"/>
  <c r="F421" i="10"/>
  <c r="F422" i="10"/>
  <c r="F428" i="10"/>
  <c r="F429" i="10"/>
  <c r="F432" i="10"/>
  <c r="F435" i="10"/>
  <c r="D432" i="4"/>
  <c r="E432" i="4" s="1"/>
  <c r="D428" i="4"/>
  <c r="E428" i="4" s="1"/>
  <c r="D424" i="4"/>
  <c r="E424" i="4" s="1"/>
  <c r="D420" i="4"/>
  <c r="E420" i="4" s="1"/>
  <c r="D416" i="4"/>
  <c r="E416" i="4" s="1"/>
  <c r="D412" i="4"/>
  <c r="E412" i="4" s="1"/>
  <c r="D408" i="4"/>
  <c r="E408" i="4" s="1"/>
  <c r="D404" i="4"/>
  <c r="E404" i="4" s="1"/>
  <c r="D400" i="4"/>
  <c r="E400" i="4" s="1"/>
  <c r="D396" i="4"/>
  <c r="E396" i="4" s="1"/>
  <c r="D392" i="4"/>
  <c r="E392" i="4" s="1"/>
  <c r="D388" i="4"/>
  <c r="E388" i="4" s="1"/>
  <c r="D384" i="4"/>
  <c r="E384" i="4" s="1"/>
  <c r="D380" i="4"/>
  <c r="E380" i="4" s="1"/>
  <c r="D376" i="4"/>
  <c r="E376" i="4" s="1"/>
  <c r="D372" i="4"/>
  <c r="E372" i="4" s="1"/>
  <c r="D368" i="4"/>
  <c r="E368" i="4" s="1"/>
  <c r="D364" i="4"/>
  <c r="E364" i="4" s="1"/>
  <c r="D360" i="4"/>
  <c r="E360" i="4" s="1"/>
  <c r="D356" i="4"/>
  <c r="E356" i="4" s="1"/>
  <c r="D352" i="4"/>
  <c r="E352" i="4" s="1"/>
  <c r="D348" i="4"/>
  <c r="E348" i="4" s="1"/>
  <c r="D344" i="4"/>
  <c r="E344" i="4" s="1"/>
  <c r="D340" i="4"/>
  <c r="E340" i="4" s="1"/>
  <c r="D336" i="4"/>
  <c r="E336" i="4" s="1"/>
  <c r="D332" i="4"/>
  <c r="E332" i="4" s="1"/>
  <c r="D328" i="4"/>
  <c r="E328" i="4" s="1"/>
  <c r="D324" i="4"/>
  <c r="E324" i="4" s="1"/>
  <c r="D320" i="4"/>
  <c r="E320" i="4" s="1"/>
  <c r="D316" i="4"/>
  <c r="E316" i="4" s="1"/>
  <c r="D312" i="4"/>
  <c r="E312" i="4" s="1"/>
  <c r="D308" i="4"/>
  <c r="E308" i="4" s="1"/>
  <c r="H212" i="4"/>
  <c r="I212" i="4" s="1"/>
  <c r="H208" i="4"/>
  <c r="I208" i="4" s="1"/>
  <c r="H204" i="4"/>
  <c r="I204" i="4" s="1"/>
  <c r="H196" i="4"/>
  <c r="I196" i="4" s="1"/>
  <c r="H192" i="4"/>
  <c r="I192" i="4" s="1"/>
  <c r="H188" i="4"/>
  <c r="I188" i="4" s="1"/>
  <c r="H184" i="4"/>
  <c r="I184" i="4" s="1"/>
  <c r="H180" i="4"/>
  <c r="I180" i="4" s="1"/>
  <c r="H176" i="4"/>
  <c r="I176" i="4" s="1"/>
  <c r="H172" i="4"/>
  <c r="I172" i="4" s="1"/>
  <c r="H160" i="4"/>
  <c r="I160" i="4" s="1"/>
  <c r="H152" i="4"/>
  <c r="I152" i="4" s="1"/>
  <c r="H136" i="4"/>
  <c r="I136" i="4" s="1"/>
  <c r="H128" i="4"/>
  <c r="I128" i="4" s="1"/>
  <c r="H120" i="4"/>
  <c r="I120" i="4" s="1"/>
  <c r="H112" i="4"/>
  <c r="I112" i="4" s="1"/>
  <c r="H104" i="4"/>
  <c r="I104" i="4" s="1"/>
  <c r="H88" i="4"/>
  <c r="I88" i="4" s="1"/>
  <c r="H72" i="4"/>
  <c r="I72" i="4" s="1"/>
  <c r="H60" i="4"/>
  <c r="I60" i="4" s="1"/>
  <c r="H56" i="4"/>
  <c r="I56" i="4" s="1"/>
  <c r="H40" i="4"/>
  <c r="I40" i="4" s="1"/>
  <c r="G17" i="4"/>
  <c r="E2" i="10"/>
  <c r="F2" i="10" s="1"/>
  <c r="E3" i="10"/>
  <c r="F3" i="10" s="1"/>
  <c r="E4" i="10"/>
  <c r="F4" i="10" s="1"/>
  <c r="E5" i="10"/>
  <c r="F5" i="10" s="1"/>
  <c r="E6" i="10"/>
  <c r="E7" i="10"/>
  <c r="F7" i="10" s="1"/>
  <c r="E8" i="10"/>
  <c r="F8" i="10" s="1"/>
  <c r="E9" i="10"/>
  <c r="F9" i="10" s="1"/>
  <c r="E10" i="10"/>
  <c r="E11" i="10"/>
  <c r="F11" i="10" s="1"/>
  <c r="E12" i="10"/>
  <c r="F12" i="10" s="1"/>
  <c r="E13" i="10"/>
  <c r="F13" i="10" s="1"/>
  <c r="E14" i="10"/>
  <c r="E15" i="10"/>
  <c r="F15" i="10" s="1"/>
  <c r="E16" i="10"/>
  <c r="F16" i="10" s="1"/>
  <c r="E17" i="10"/>
  <c r="F17" i="10" s="1"/>
  <c r="E18" i="10"/>
  <c r="E19" i="10"/>
  <c r="F19" i="10" s="1"/>
  <c r="E20" i="10"/>
  <c r="F20" i="10" s="1"/>
  <c r="E21" i="10"/>
  <c r="F21" i="10" s="1"/>
  <c r="E22" i="10"/>
  <c r="E23" i="10"/>
  <c r="F23" i="10" s="1"/>
  <c r="E24" i="10"/>
  <c r="F24" i="10" s="1"/>
  <c r="E25" i="10"/>
  <c r="F25" i="10" s="1"/>
  <c r="E26" i="10"/>
  <c r="E27" i="10"/>
  <c r="F27" i="10" s="1"/>
  <c r="E28" i="10"/>
  <c r="F28" i="10" s="1"/>
  <c r="E29" i="10"/>
  <c r="F29" i="10" s="1"/>
  <c r="E30" i="10"/>
  <c r="E31" i="10"/>
  <c r="F31" i="10" s="1"/>
  <c r="E32" i="10"/>
  <c r="F32" i="10" s="1"/>
  <c r="E33" i="10"/>
  <c r="F33" i="10" s="1"/>
  <c r="E34" i="10"/>
  <c r="E35" i="10"/>
  <c r="F35" i="10" s="1"/>
  <c r="E36" i="10"/>
  <c r="F36" i="10" s="1"/>
  <c r="E37" i="10"/>
  <c r="F37" i="10" s="1"/>
  <c r="E38" i="10"/>
  <c r="E39" i="10"/>
  <c r="F39" i="10" s="1"/>
  <c r="E40" i="10"/>
  <c r="F40" i="10" s="1"/>
  <c r="E41" i="10"/>
  <c r="F41" i="10" s="1"/>
  <c r="E42" i="10"/>
  <c r="E43" i="10"/>
  <c r="F43" i="10" s="1"/>
  <c r="E44" i="10"/>
  <c r="F44" i="10" s="1"/>
  <c r="E45" i="10"/>
  <c r="F45" i="10" s="1"/>
  <c r="E46" i="10"/>
  <c r="E47" i="10"/>
  <c r="F47" i="10" s="1"/>
  <c r="E48" i="10"/>
  <c r="F48" i="10" s="1"/>
  <c r="E49" i="10"/>
  <c r="F49" i="10" s="1"/>
  <c r="E50" i="10"/>
  <c r="E51" i="10"/>
  <c r="F51" i="10" s="1"/>
  <c r="E52" i="10"/>
  <c r="F52" i="10" s="1"/>
  <c r="E53" i="10"/>
  <c r="F53" i="10" s="1"/>
  <c r="E54" i="10"/>
  <c r="E55" i="10"/>
  <c r="F55" i="10" s="1"/>
  <c r="E56" i="10"/>
  <c r="F56" i="10" s="1"/>
  <c r="E57" i="10"/>
  <c r="F57" i="10" s="1"/>
  <c r="E58" i="10"/>
  <c r="E59" i="10"/>
  <c r="F59" i="10" s="1"/>
  <c r="E60" i="10"/>
  <c r="F60" i="10" s="1"/>
  <c r="E61" i="10"/>
  <c r="F61" i="10" s="1"/>
  <c r="E62" i="10"/>
  <c r="E63" i="10"/>
  <c r="F63" i="10" s="1"/>
  <c r="E64" i="10"/>
  <c r="F64" i="10" s="1"/>
  <c r="E65" i="10"/>
  <c r="F65" i="10" s="1"/>
  <c r="E66" i="10"/>
  <c r="E67" i="10"/>
  <c r="F67" i="10" s="1"/>
  <c r="E68" i="10"/>
  <c r="F68" i="10" s="1"/>
  <c r="E69" i="10"/>
  <c r="F69" i="10" s="1"/>
  <c r="E70" i="10"/>
  <c r="E71" i="10"/>
  <c r="F71" i="10" s="1"/>
  <c r="E72" i="10"/>
  <c r="F72" i="10" s="1"/>
  <c r="E73" i="10"/>
  <c r="F73" i="10" s="1"/>
  <c r="E74" i="10"/>
  <c r="E75" i="10"/>
  <c r="F75" i="10" s="1"/>
  <c r="E76" i="10"/>
  <c r="F76" i="10" s="1"/>
  <c r="E77" i="10"/>
  <c r="F77" i="10" s="1"/>
  <c r="E78" i="10"/>
  <c r="E79" i="10"/>
  <c r="F79" i="10" s="1"/>
  <c r="E80" i="10"/>
  <c r="F80" i="10" s="1"/>
  <c r="E81" i="10"/>
  <c r="F81" i="10" s="1"/>
  <c r="E82" i="10"/>
  <c r="E83" i="10"/>
  <c r="F83" i="10" s="1"/>
  <c r="E84" i="10"/>
  <c r="F84" i="10" s="1"/>
  <c r="E85" i="10"/>
  <c r="F85" i="10" s="1"/>
  <c r="E86" i="10"/>
  <c r="E87" i="10"/>
  <c r="F87" i="10" s="1"/>
  <c r="E88" i="10"/>
  <c r="F88" i="10" s="1"/>
  <c r="E89" i="10"/>
  <c r="F89" i="10" s="1"/>
  <c r="E90" i="10"/>
  <c r="E91" i="10"/>
  <c r="F91" i="10" s="1"/>
  <c r="E92" i="10"/>
  <c r="F92" i="10" s="1"/>
  <c r="E93" i="10"/>
  <c r="F93" i="10" s="1"/>
  <c r="E94" i="10"/>
  <c r="E95" i="10"/>
  <c r="F95" i="10" s="1"/>
  <c r="E96" i="10"/>
  <c r="F96" i="10" s="1"/>
  <c r="E97" i="10"/>
  <c r="F97" i="10" s="1"/>
  <c r="E98" i="10"/>
  <c r="E99" i="10"/>
  <c r="F99" i="10" s="1"/>
  <c r="E100" i="10"/>
  <c r="F100" i="10" s="1"/>
  <c r="E101" i="10"/>
  <c r="F101" i="10" s="1"/>
  <c r="E102" i="10"/>
  <c r="E103" i="10"/>
  <c r="F103" i="10" s="1"/>
  <c r="E104" i="10"/>
  <c r="F104" i="10" s="1"/>
  <c r="E105" i="10"/>
  <c r="F105" i="10" s="1"/>
  <c r="E106" i="10"/>
  <c r="E107" i="10"/>
  <c r="F107" i="10" s="1"/>
  <c r="E108" i="10"/>
  <c r="F108" i="10" s="1"/>
  <c r="E109" i="10"/>
  <c r="F109" i="10" s="1"/>
  <c r="E110" i="10"/>
  <c r="E111" i="10"/>
  <c r="F111" i="10" s="1"/>
  <c r="E112" i="10"/>
  <c r="F112" i="10" s="1"/>
  <c r="E113" i="10"/>
  <c r="F113" i="10" s="1"/>
  <c r="E114" i="10"/>
  <c r="E115" i="10"/>
  <c r="F115" i="10" s="1"/>
  <c r="E116" i="10"/>
  <c r="F116" i="10" s="1"/>
  <c r="E117" i="10"/>
  <c r="F117" i="10" s="1"/>
  <c r="E118" i="10"/>
  <c r="E119" i="10"/>
  <c r="F119" i="10" s="1"/>
  <c r="E120" i="10"/>
  <c r="F120" i="10" s="1"/>
  <c r="E121" i="10"/>
  <c r="F121" i="10" s="1"/>
  <c r="E122" i="10"/>
  <c r="E123" i="10"/>
  <c r="F123" i="10" s="1"/>
  <c r="E124" i="10"/>
  <c r="F124" i="10" s="1"/>
  <c r="E125" i="10"/>
  <c r="F125" i="10" s="1"/>
  <c r="E126" i="10"/>
  <c r="E127" i="10"/>
  <c r="F127" i="10" s="1"/>
  <c r="E128" i="10"/>
  <c r="F128" i="10" s="1"/>
  <c r="E129" i="10"/>
  <c r="F129" i="10" s="1"/>
  <c r="E130" i="10"/>
  <c r="E131" i="10"/>
  <c r="F131" i="10" s="1"/>
  <c r="E132" i="10"/>
  <c r="F132" i="10" s="1"/>
  <c r="E133" i="10"/>
  <c r="F133" i="10" s="1"/>
  <c r="E134" i="10"/>
  <c r="E135" i="10"/>
  <c r="F135" i="10" s="1"/>
  <c r="E136" i="10"/>
  <c r="F136" i="10" s="1"/>
  <c r="E137" i="10"/>
  <c r="F137" i="10" s="1"/>
  <c r="E138" i="10"/>
  <c r="E139" i="10"/>
  <c r="F139" i="10" s="1"/>
  <c r="E140" i="10"/>
  <c r="F140" i="10" s="1"/>
  <c r="E141" i="10"/>
  <c r="F141" i="10" s="1"/>
  <c r="E142" i="10"/>
  <c r="E143" i="10"/>
  <c r="F143" i="10" s="1"/>
  <c r="E144" i="10"/>
  <c r="F144" i="10" s="1"/>
  <c r="E145" i="10"/>
  <c r="F145" i="10" s="1"/>
  <c r="E146" i="10"/>
  <c r="E147" i="10"/>
  <c r="F147" i="10" s="1"/>
  <c r="E148" i="10"/>
  <c r="F148" i="10" s="1"/>
  <c r="E149" i="10"/>
  <c r="F149" i="10" s="1"/>
  <c r="E150" i="10"/>
  <c r="E151" i="10"/>
  <c r="F151" i="10" s="1"/>
  <c r="E152" i="10"/>
  <c r="F152" i="10" s="1"/>
  <c r="E153" i="10"/>
  <c r="F153" i="10" s="1"/>
  <c r="E154" i="10"/>
  <c r="E155" i="10"/>
  <c r="F155" i="10" s="1"/>
  <c r="E156" i="10"/>
  <c r="F156" i="10" s="1"/>
  <c r="E157" i="10"/>
  <c r="F157" i="10" s="1"/>
  <c r="E158" i="10"/>
  <c r="E159" i="10"/>
  <c r="F159" i="10" s="1"/>
  <c r="E160" i="10"/>
  <c r="F160" i="10" s="1"/>
  <c r="E161" i="10"/>
  <c r="F161" i="10" s="1"/>
  <c r="E162" i="10"/>
  <c r="E163" i="10"/>
  <c r="E164" i="10"/>
  <c r="F164" i="10" s="1"/>
  <c r="E165" i="10"/>
  <c r="F165" i="10" s="1"/>
  <c r="E166" i="10"/>
  <c r="E167" i="10"/>
  <c r="E168" i="10"/>
  <c r="F168" i="10" s="1"/>
  <c r="E169" i="10"/>
  <c r="F169" i="10" s="1"/>
  <c r="E170" i="10"/>
  <c r="E171" i="10"/>
  <c r="E172" i="10"/>
  <c r="F172" i="10" s="1"/>
  <c r="E173" i="10"/>
  <c r="F173" i="10" s="1"/>
  <c r="E174" i="10"/>
  <c r="E175" i="10"/>
  <c r="E176" i="10"/>
  <c r="F176" i="10" s="1"/>
  <c r="E177" i="10"/>
  <c r="F177" i="10" s="1"/>
  <c r="E178" i="10"/>
  <c r="E179" i="10"/>
  <c r="E180" i="10"/>
  <c r="F180" i="10" s="1"/>
  <c r="E181" i="10"/>
  <c r="F181" i="10" s="1"/>
  <c r="E182" i="10"/>
  <c r="E183" i="10"/>
  <c r="E184" i="10"/>
  <c r="F184" i="10" s="1"/>
  <c r="E185" i="10"/>
  <c r="F185" i="10" s="1"/>
  <c r="E186" i="10"/>
  <c r="E187" i="10"/>
  <c r="E188" i="10"/>
  <c r="F188" i="10" s="1"/>
  <c r="E189" i="10"/>
  <c r="F189" i="10" s="1"/>
  <c r="E190" i="10"/>
  <c r="E191" i="10"/>
  <c r="E192" i="10"/>
  <c r="F192" i="10" s="1"/>
  <c r="E193" i="10"/>
  <c r="F193" i="10" s="1"/>
  <c r="E194" i="10"/>
  <c r="E195" i="10"/>
  <c r="E196" i="10"/>
  <c r="F196" i="10" s="1"/>
  <c r="E197" i="10"/>
  <c r="F197" i="10" s="1"/>
  <c r="E198" i="10"/>
  <c r="E199" i="10"/>
  <c r="E200" i="10"/>
  <c r="F200" i="10" s="1"/>
  <c r="E201" i="10"/>
  <c r="F201" i="10" s="1"/>
  <c r="E202" i="10"/>
  <c r="E203" i="10"/>
  <c r="E204" i="10"/>
  <c r="F204" i="10" s="1"/>
  <c r="E205" i="10"/>
  <c r="F205" i="10" s="1"/>
  <c r="E206" i="10"/>
  <c r="E207" i="10"/>
  <c r="E208" i="10"/>
  <c r="F208" i="10" s="1"/>
  <c r="E209" i="10"/>
  <c r="F209" i="10" s="1"/>
  <c r="E210" i="10"/>
  <c r="E211" i="10"/>
  <c r="E212" i="10"/>
  <c r="F212" i="10" s="1"/>
  <c r="E213" i="10"/>
  <c r="F213" i="10" s="1"/>
  <c r="E214" i="10"/>
  <c r="E215" i="10"/>
  <c r="E216" i="10"/>
  <c r="F216" i="10" s="1"/>
  <c r="E217" i="10"/>
  <c r="F217" i="10" s="1"/>
  <c r="E218" i="10"/>
  <c r="E219" i="10"/>
  <c r="E220" i="10"/>
  <c r="F220" i="10" s="1"/>
  <c r="E221" i="10"/>
  <c r="F221" i="10" s="1"/>
  <c r="E222" i="10"/>
  <c r="E223" i="10"/>
  <c r="E224" i="10"/>
  <c r="F224" i="10" s="1"/>
  <c r="E225" i="10"/>
  <c r="F225" i="10" s="1"/>
  <c r="E226" i="10"/>
  <c r="E227" i="10"/>
  <c r="E228" i="10"/>
  <c r="F228" i="10" s="1"/>
  <c r="E229" i="10"/>
  <c r="F229" i="10" s="1"/>
  <c r="E230" i="10"/>
  <c r="E231" i="10"/>
  <c r="E232" i="10"/>
  <c r="F232" i="10" s="1"/>
  <c r="E233" i="10"/>
  <c r="F233" i="10" s="1"/>
  <c r="E234" i="10"/>
  <c r="E235" i="10"/>
  <c r="E236" i="10"/>
  <c r="F236" i="10" s="1"/>
  <c r="E237" i="10"/>
  <c r="F237" i="10" s="1"/>
  <c r="E238" i="10"/>
  <c r="E239" i="10"/>
  <c r="E240" i="10"/>
  <c r="F240" i="10" s="1"/>
  <c r="E241" i="10"/>
  <c r="F241" i="10" s="1"/>
  <c r="E242" i="10"/>
  <c r="E243" i="10"/>
  <c r="E244" i="10"/>
  <c r="F244" i="10" s="1"/>
  <c r="E245" i="10"/>
  <c r="F245" i="10" s="1"/>
  <c r="E246" i="10"/>
  <c r="E247" i="10"/>
  <c r="E248" i="10"/>
  <c r="F248" i="10" s="1"/>
  <c r="E249" i="10"/>
  <c r="F249" i="10" s="1"/>
  <c r="E250" i="10"/>
  <c r="E251" i="10"/>
  <c r="E252" i="10"/>
  <c r="F252" i="10" s="1"/>
  <c r="E253" i="10"/>
  <c r="F253" i="10" s="1"/>
  <c r="E254" i="10"/>
  <c r="E255" i="10"/>
  <c r="E256" i="10"/>
  <c r="F256" i="10" s="1"/>
  <c r="E257" i="10"/>
  <c r="F257" i="10" s="1"/>
  <c r="E258" i="10"/>
  <c r="E259" i="10"/>
  <c r="E260" i="10"/>
  <c r="F260" i="10" s="1"/>
  <c r="E261" i="10"/>
  <c r="F261" i="10" s="1"/>
  <c r="E262" i="10"/>
  <c r="E263" i="10"/>
  <c r="E264" i="10"/>
  <c r="F264" i="10" s="1"/>
  <c r="E265" i="10"/>
  <c r="F265" i="10" s="1"/>
  <c r="E266" i="10"/>
  <c r="E267" i="10"/>
  <c r="E268" i="10"/>
  <c r="F268" i="10" s="1"/>
  <c r="E269" i="10"/>
  <c r="F269" i="10" s="1"/>
  <c r="E270" i="10"/>
  <c r="E271" i="10"/>
  <c r="E272" i="10"/>
  <c r="F272" i="10" s="1"/>
  <c r="E273" i="10"/>
  <c r="F273" i="10" s="1"/>
  <c r="E274" i="10"/>
  <c r="E275" i="10"/>
  <c r="E276" i="10"/>
  <c r="F276" i="10" s="1"/>
  <c r="E277" i="10"/>
  <c r="F277" i="10" s="1"/>
  <c r="E278" i="10"/>
  <c r="E279" i="10"/>
  <c r="E280" i="10"/>
  <c r="F280" i="10" s="1"/>
  <c r="E281" i="10"/>
  <c r="F281" i="10" s="1"/>
  <c r="E282" i="10"/>
  <c r="E283" i="10"/>
  <c r="E284" i="10"/>
  <c r="F284" i="10" s="1"/>
  <c r="E285" i="10"/>
  <c r="F285" i="10" s="1"/>
  <c r="E286" i="10"/>
  <c r="E287" i="10"/>
  <c r="E288" i="10"/>
  <c r="F288" i="10" s="1"/>
  <c r="E289" i="10"/>
  <c r="F289" i="10" s="1"/>
  <c r="E290" i="10"/>
  <c r="E291" i="10"/>
  <c r="E292" i="10"/>
  <c r="F292" i="10" s="1"/>
  <c r="E293" i="10"/>
  <c r="F293" i="10" s="1"/>
  <c r="E294" i="10"/>
  <c r="E295" i="10"/>
  <c r="E296" i="10"/>
  <c r="F296" i="10" s="1"/>
  <c r="E297" i="10"/>
  <c r="F297" i="10" s="1"/>
  <c r="E298" i="10"/>
  <c r="E299" i="10"/>
  <c r="E300" i="10"/>
  <c r="F300" i="10" s="1"/>
  <c r="E301" i="10"/>
  <c r="F301" i="10" s="1"/>
  <c r="E302" i="10"/>
  <c r="E303" i="10"/>
  <c r="E304" i="10"/>
  <c r="F304" i="10" s="1"/>
  <c r="E305" i="10"/>
  <c r="F305" i="10" s="1"/>
  <c r="E306" i="10"/>
  <c r="E307" i="10"/>
  <c r="E308" i="10"/>
  <c r="F308" i="10" s="1"/>
  <c r="E309" i="10"/>
  <c r="F309" i="10" s="1"/>
  <c r="E310" i="10"/>
  <c r="E311" i="10"/>
  <c r="E312" i="10"/>
  <c r="F312" i="10" s="1"/>
  <c r="E313" i="10"/>
  <c r="F313" i="10" s="1"/>
  <c r="E314" i="10"/>
  <c r="E315" i="10"/>
  <c r="E316" i="10"/>
  <c r="F316" i="10" s="1"/>
  <c r="E317" i="10"/>
  <c r="F317" i="10" s="1"/>
  <c r="E318" i="10"/>
  <c r="E319" i="10"/>
  <c r="E320" i="10"/>
  <c r="F320" i="10" s="1"/>
  <c r="E321" i="10"/>
  <c r="F321" i="10" s="1"/>
  <c r="E322" i="10"/>
  <c r="E323" i="10"/>
  <c r="E324" i="10"/>
  <c r="F324" i="10" s="1"/>
  <c r="E325" i="10"/>
  <c r="F325" i="10" s="1"/>
  <c r="E326" i="10"/>
  <c r="E327" i="10"/>
  <c r="E328" i="10"/>
  <c r="F328" i="10" s="1"/>
  <c r="E329" i="10"/>
  <c r="F329" i="10" s="1"/>
  <c r="E330" i="10"/>
  <c r="E331" i="10"/>
  <c r="E332" i="10"/>
  <c r="F332" i="10" s="1"/>
  <c r="E333" i="10"/>
  <c r="F333" i="10" s="1"/>
  <c r="E334" i="10"/>
  <c r="E335" i="10"/>
  <c r="E336" i="10"/>
  <c r="F336" i="10" s="1"/>
  <c r="E337" i="10"/>
  <c r="F337" i="10" s="1"/>
  <c r="E338" i="10"/>
  <c r="E339" i="10"/>
  <c r="E340" i="10"/>
  <c r="F340" i="10" s="1"/>
  <c r="E341" i="10"/>
  <c r="F341" i="10" s="1"/>
  <c r="E342" i="10"/>
  <c r="E343" i="10"/>
  <c r="E344" i="10"/>
  <c r="F344" i="10" s="1"/>
  <c r="E345" i="10"/>
  <c r="F345" i="10" s="1"/>
  <c r="E346" i="10"/>
  <c r="E347" i="10"/>
  <c r="E348" i="10"/>
  <c r="F348" i="10" s="1"/>
  <c r="E349" i="10"/>
  <c r="F349" i="10" s="1"/>
  <c r="E350" i="10"/>
  <c r="E351" i="10"/>
  <c r="E352" i="10"/>
  <c r="F352" i="10" s="1"/>
  <c r="E353" i="10"/>
  <c r="F353" i="10" s="1"/>
  <c r="E354" i="10"/>
  <c r="E355" i="10"/>
  <c r="E356" i="10"/>
  <c r="F356" i="10" s="1"/>
  <c r="E357" i="10"/>
  <c r="F357" i="10" s="1"/>
  <c r="E358" i="10"/>
  <c r="E359" i="10"/>
  <c r="E360" i="10"/>
  <c r="F360" i="10" s="1"/>
  <c r="E361" i="10"/>
  <c r="F361" i="10" s="1"/>
  <c r="E362" i="10"/>
  <c r="E363" i="10"/>
  <c r="E364" i="10"/>
  <c r="F364" i="10" s="1"/>
  <c r="E365" i="10"/>
  <c r="F365" i="10" s="1"/>
  <c r="E366" i="10"/>
  <c r="E367" i="10"/>
  <c r="E368" i="10"/>
  <c r="F368" i="10" s="1"/>
  <c r="E369" i="10"/>
  <c r="F369" i="10" s="1"/>
  <c r="E370" i="10"/>
  <c r="E371" i="10"/>
  <c r="E372" i="10"/>
  <c r="F372" i="10" s="1"/>
  <c r="E373" i="10"/>
  <c r="F373" i="10" s="1"/>
  <c r="E374" i="10"/>
  <c r="E375" i="10"/>
  <c r="E376" i="10"/>
  <c r="F376" i="10" s="1"/>
  <c r="E377" i="10"/>
  <c r="F377" i="10" s="1"/>
  <c r="E378" i="10"/>
  <c r="E379" i="10"/>
  <c r="E380" i="10"/>
  <c r="F380" i="10" s="1"/>
  <c r="E381" i="10"/>
  <c r="F381" i="10" s="1"/>
  <c r="E382" i="10"/>
  <c r="E383" i="10"/>
  <c r="E384" i="10"/>
  <c r="F384" i="10" s="1"/>
  <c r="E385" i="10"/>
  <c r="F385" i="10" s="1"/>
  <c r="E386" i="10"/>
  <c r="E387" i="10"/>
  <c r="E388" i="10"/>
  <c r="F388" i="10" s="1"/>
  <c r="E389" i="10"/>
  <c r="F389" i="10" s="1"/>
  <c r="E390" i="10"/>
  <c r="E391" i="10"/>
  <c r="E392" i="10"/>
  <c r="F392" i="10" s="1"/>
  <c r="E393" i="10"/>
  <c r="F393" i="10" s="1"/>
  <c r="E394" i="10"/>
  <c r="E395" i="10"/>
  <c r="E396" i="10"/>
  <c r="F396" i="10" s="1"/>
  <c r="E397" i="10"/>
  <c r="F397" i="10" s="1"/>
  <c r="E398" i="10"/>
  <c r="E399" i="10"/>
  <c r="E400" i="10"/>
  <c r="F400" i="10" s="1"/>
  <c r="E401" i="10"/>
  <c r="F401" i="10" s="1"/>
  <c r="E402" i="10"/>
  <c r="E403" i="10"/>
  <c r="E404" i="10"/>
  <c r="F404" i="10" s="1"/>
  <c r="E406" i="10"/>
  <c r="E407" i="10"/>
  <c r="E408" i="10"/>
  <c r="E409" i="10"/>
  <c r="F409" i="10" s="1"/>
  <c r="E410" i="10"/>
  <c r="F410" i="10" s="1"/>
  <c r="E412" i="10"/>
  <c r="E418" i="10"/>
  <c r="E420" i="10"/>
  <c r="E424" i="10"/>
  <c r="E425" i="10"/>
  <c r="F425" i="10" s="1"/>
  <c r="E427" i="10"/>
  <c r="E431" i="10"/>
  <c r="E434" i="10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2" i="9"/>
  <c r="Q3" i="9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6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5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6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5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4" i="8"/>
  <c r="B440" i="8"/>
  <c r="B438" i="8"/>
  <c r="B439" i="8" s="1"/>
  <c r="B437" i="8"/>
  <c r="K443" i="7"/>
  <c r="C444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1" i="7"/>
  <c r="I42" i="7"/>
  <c r="I43" i="7"/>
  <c r="I44" i="7"/>
  <c r="I45" i="7"/>
  <c r="I31" i="7"/>
  <c r="I32" i="7"/>
  <c r="I33" i="7"/>
  <c r="I34" i="7"/>
  <c r="I35" i="7"/>
  <c r="I36" i="7"/>
  <c r="I37" i="7"/>
  <c r="I38" i="7"/>
  <c r="I39" i="7"/>
  <c r="I40" i="7"/>
  <c r="I22" i="7"/>
  <c r="I23" i="7"/>
  <c r="I24" i="7"/>
  <c r="I25" i="7"/>
  <c r="I26" i="7"/>
  <c r="I27" i="7"/>
  <c r="I28" i="7"/>
  <c r="I29" i="7"/>
  <c r="I30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4" i="7"/>
  <c r="M2" i="7"/>
  <c r="M1" i="7"/>
  <c r="F8" i="7" s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D29" i="7" s="1"/>
  <c r="C30" i="7"/>
  <c r="C31" i="7"/>
  <c r="C32" i="7"/>
  <c r="C33" i="7"/>
  <c r="C34" i="7"/>
  <c r="C35" i="7"/>
  <c r="C36" i="7"/>
  <c r="C37" i="7"/>
  <c r="D37" i="7" s="1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5" i="7"/>
  <c r="C6" i="7"/>
  <c r="C7" i="7"/>
  <c r="C8" i="7"/>
  <c r="C9" i="7"/>
  <c r="C4" i="7"/>
  <c r="D4" i="7" s="1"/>
  <c r="B440" i="7"/>
  <c r="B438" i="7"/>
  <c r="B439" i="7" s="1"/>
  <c r="B437" i="7"/>
  <c r="H25" i="6"/>
  <c r="I25" i="6" s="1"/>
  <c r="D5" i="4"/>
  <c r="E5" i="4" s="1"/>
  <c r="D6" i="4"/>
  <c r="E6" i="4" s="1"/>
  <c r="D7" i="4"/>
  <c r="E7" i="4" s="1"/>
  <c r="D9" i="4"/>
  <c r="E9" i="4" s="1"/>
  <c r="D10" i="4"/>
  <c r="E10" i="4" s="1"/>
  <c r="D11" i="4"/>
  <c r="E11" i="4" s="1"/>
  <c r="D13" i="4"/>
  <c r="E13" i="4" s="1"/>
  <c r="D14" i="4"/>
  <c r="E14" i="4" s="1"/>
  <c r="D15" i="4"/>
  <c r="E15" i="4" s="1"/>
  <c r="D17" i="4"/>
  <c r="E17" i="4" s="1"/>
  <c r="D18" i="4"/>
  <c r="E18" i="4" s="1"/>
  <c r="D19" i="4"/>
  <c r="E19" i="4" s="1"/>
  <c r="D21" i="4"/>
  <c r="E21" i="4" s="1"/>
  <c r="D22" i="4"/>
  <c r="E22" i="4" s="1"/>
  <c r="D23" i="4"/>
  <c r="E23" i="4" s="1"/>
  <c r="D25" i="4"/>
  <c r="E25" i="4" s="1"/>
  <c r="D26" i="4"/>
  <c r="E26" i="4" s="1"/>
  <c r="D27" i="4"/>
  <c r="E27" i="4" s="1"/>
  <c r="D29" i="4"/>
  <c r="E29" i="4" s="1"/>
  <c r="D30" i="4"/>
  <c r="E30" i="4" s="1"/>
  <c r="D31" i="4"/>
  <c r="E31" i="4" s="1"/>
  <c r="D33" i="4"/>
  <c r="E33" i="4" s="1"/>
  <c r="D34" i="4"/>
  <c r="E34" i="4" s="1"/>
  <c r="D35" i="4"/>
  <c r="E35" i="4" s="1"/>
  <c r="D37" i="4"/>
  <c r="E37" i="4" s="1"/>
  <c r="D38" i="4"/>
  <c r="E38" i="4" s="1"/>
  <c r="D39" i="4"/>
  <c r="E39" i="4" s="1"/>
  <c r="D41" i="4"/>
  <c r="E41" i="4" s="1"/>
  <c r="D42" i="4"/>
  <c r="E42" i="4" s="1"/>
  <c r="D43" i="4"/>
  <c r="E43" i="4" s="1"/>
  <c r="D45" i="4"/>
  <c r="E45" i="4" s="1"/>
  <c r="D46" i="4"/>
  <c r="E46" i="4" s="1"/>
  <c r="D47" i="4"/>
  <c r="E47" i="4" s="1"/>
  <c r="D49" i="4"/>
  <c r="E49" i="4" s="1"/>
  <c r="D50" i="4"/>
  <c r="E50" i="4" s="1"/>
  <c r="D51" i="4"/>
  <c r="E51" i="4" s="1"/>
  <c r="D53" i="4"/>
  <c r="E53" i="4" s="1"/>
  <c r="D54" i="4"/>
  <c r="E54" i="4" s="1"/>
  <c r="D55" i="4"/>
  <c r="E55" i="4" s="1"/>
  <c r="D57" i="4"/>
  <c r="E57" i="4" s="1"/>
  <c r="D58" i="4"/>
  <c r="E58" i="4" s="1"/>
  <c r="D59" i="4"/>
  <c r="E59" i="4" s="1"/>
  <c r="D61" i="4"/>
  <c r="E61" i="4" s="1"/>
  <c r="D62" i="4"/>
  <c r="E62" i="4" s="1"/>
  <c r="D63" i="4"/>
  <c r="E63" i="4" s="1"/>
  <c r="D65" i="4"/>
  <c r="E65" i="4" s="1"/>
  <c r="D66" i="4"/>
  <c r="E66" i="4" s="1"/>
  <c r="D67" i="4"/>
  <c r="E67" i="4" s="1"/>
  <c r="D69" i="4"/>
  <c r="E69" i="4" s="1"/>
  <c r="D70" i="4"/>
  <c r="E70" i="4" s="1"/>
  <c r="D71" i="4"/>
  <c r="E71" i="4" s="1"/>
  <c r="D73" i="4"/>
  <c r="E73" i="4" s="1"/>
  <c r="D74" i="4"/>
  <c r="E74" i="4" s="1"/>
  <c r="D75" i="4"/>
  <c r="E75" i="4" s="1"/>
  <c r="D77" i="4"/>
  <c r="E77" i="4" s="1"/>
  <c r="D78" i="4"/>
  <c r="E78" i="4" s="1"/>
  <c r="D79" i="4"/>
  <c r="E79" i="4" s="1"/>
  <c r="D81" i="4"/>
  <c r="E81" i="4" s="1"/>
  <c r="D82" i="4"/>
  <c r="E82" i="4" s="1"/>
  <c r="D83" i="4"/>
  <c r="E83" i="4" s="1"/>
  <c r="D85" i="4"/>
  <c r="E85" i="4" s="1"/>
  <c r="D86" i="4"/>
  <c r="E86" i="4" s="1"/>
  <c r="D87" i="4"/>
  <c r="E87" i="4" s="1"/>
  <c r="D89" i="4"/>
  <c r="E89" i="4" s="1"/>
  <c r="D90" i="4"/>
  <c r="E90" i="4" s="1"/>
  <c r="D91" i="4"/>
  <c r="E91" i="4" s="1"/>
  <c r="D93" i="4"/>
  <c r="E93" i="4" s="1"/>
  <c r="D94" i="4"/>
  <c r="E94" i="4" s="1"/>
  <c r="D95" i="4"/>
  <c r="E95" i="4" s="1"/>
  <c r="D97" i="4"/>
  <c r="E97" i="4" s="1"/>
  <c r="D98" i="4"/>
  <c r="E98" i="4" s="1"/>
  <c r="D99" i="4"/>
  <c r="E99" i="4" s="1"/>
  <c r="D101" i="4"/>
  <c r="E101" i="4" s="1"/>
  <c r="D102" i="4"/>
  <c r="E102" i="4" s="1"/>
  <c r="D103" i="4"/>
  <c r="E103" i="4" s="1"/>
  <c r="D105" i="4"/>
  <c r="E105" i="4" s="1"/>
  <c r="D106" i="4"/>
  <c r="E106" i="4" s="1"/>
  <c r="D107" i="4"/>
  <c r="E107" i="4" s="1"/>
  <c r="D109" i="4"/>
  <c r="E109" i="4" s="1"/>
  <c r="D110" i="4"/>
  <c r="E110" i="4" s="1"/>
  <c r="D111" i="4"/>
  <c r="E111" i="4" s="1"/>
  <c r="D113" i="4"/>
  <c r="E113" i="4" s="1"/>
  <c r="D114" i="4"/>
  <c r="E114" i="4" s="1"/>
  <c r="D115" i="4"/>
  <c r="E115" i="4" s="1"/>
  <c r="D117" i="4"/>
  <c r="E117" i="4" s="1"/>
  <c r="D118" i="4"/>
  <c r="E118" i="4" s="1"/>
  <c r="D119" i="4"/>
  <c r="E119" i="4" s="1"/>
  <c r="D121" i="4"/>
  <c r="E121" i="4" s="1"/>
  <c r="D122" i="4"/>
  <c r="E122" i="4" s="1"/>
  <c r="D123" i="4"/>
  <c r="E123" i="4" s="1"/>
  <c r="D125" i="4"/>
  <c r="E125" i="4" s="1"/>
  <c r="D126" i="4"/>
  <c r="E126" i="4" s="1"/>
  <c r="D127" i="4"/>
  <c r="E127" i="4" s="1"/>
  <c r="D129" i="4"/>
  <c r="E129" i="4" s="1"/>
  <c r="D130" i="4"/>
  <c r="E130" i="4" s="1"/>
  <c r="D131" i="4"/>
  <c r="E131" i="4" s="1"/>
  <c r="D133" i="4"/>
  <c r="E133" i="4" s="1"/>
  <c r="D134" i="4"/>
  <c r="E134" i="4" s="1"/>
  <c r="D135" i="4"/>
  <c r="E135" i="4" s="1"/>
  <c r="D137" i="4"/>
  <c r="E137" i="4" s="1"/>
  <c r="D138" i="4"/>
  <c r="E138" i="4" s="1"/>
  <c r="D139" i="4"/>
  <c r="E139" i="4" s="1"/>
  <c r="D141" i="4"/>
  <c r="E141" i="4" s="1"/>
  <c r="D142" i="4"/>
  <c r="E142" i="4" s="1"/>
  <c r="D143" i="4"/>
  <c r="E143" i="4" s="1"/>
  <c r="D145" i="4"/>
  <c r="E145" i="4" s="1"/>
  <c r="D146" i="4"/>
  <c r="E146" i="4" s="1"/>
  <c r="D147" i="4"/>
  <c r="E147" i="4" s="1"/>
  <c r="D149" i="4"/>
  <c r="E149" i="4" s="1"/>
  <c r="D150" i="4"/>
  <c r="E150" i="4" s="1"/>
  <c r="D151" i="4"/>
  <c r="E151" i="4" s="1"/>
  <c r="D153" i="4"/>
  <c r="E153" i="4" s="1"/>
  <c r="D154" i="4"/>
  <c r="E154" i="4" s="1"/>
  <c r="D155" i="4"/>
  <c r="E155" i="4" s="1"/>
  <c r="D157" i="4"/>
  <c r="E157" i="4" s="1"/>
  <c r="D158" i="4"/>
  <c r="E158" i="4" s="1"/>
  <c r="D159" i="4"/>
  <c r="E159" i="4" s="1"/>
  <c r="D161" i="4"/>
  <c r="E161" i="4" s="1"/>
  <c r="D162" i="4"/>
  <c r="E162" i="4" s="1"/>
  <c r="D163" i="4"/>
  <c r="E163" i="4" s="1"/>
  <c r="D165" i="4"/>
  <c r="E165" i="4" s="1"/>
  <c r="D166" i="4"/>
  <c r="E166" i="4" s="1"/>
  <c r="D167" i="4"/>
  <c r="E167" i="4" s="1"/>
  <c r="D169" i="4"/>
  <c r="E169" i="4" s="1"/>
  <c r="D170" i="4"/>
  <c r="E170" i="4" s="1"/>
  <c r="D171" i="4"/>
  <c r="E171" i="4" s="1"/>
  <c r="D173" i="4"/>
  <c r="E173" i="4" s="1"/>
  <c r="D174" i="4"/>
  <c r="E174" i="4" s="1"/>
  <c r="D175" i="4"/>
  <c r="E175" i="4" s="1"/>
  <c r="D177" i="4"/>
  <c r="E177" i="4" s="1"/>
  <c r="D178" i="4"/>
  <c r="E178" i="4" s="1"/>
  <c r="D179" i="4"/>
  <c r="E179" i="4" s="1"/>
  <c r="D181" i="4"/>
  <c r="E181" i="4" s="1"/>
  <c r="D182" i="4"/>
  <c r="E182" i="4" s="1"/>
  <c r="D183" i="4"/>
  <c r="E183" i="4" s="1"/>
  <c r="D185" i="4"/>
  <c r="E185" i="4" s="1"/>
  <c r="D186" i="4"/>
  <c r="E186" i="4" s="1"/>
  <c r="D187" i="4"/>
  <c r="E187" i="4" s="1"/>
  <c r="D189" i="4"/>
  <c r="E189" i="4" s="1"/>
  <c r="D190" i="4"/>
  <c r="E190" i="4" s="1"/>
  <c r="D191" i="4"/>
  <c r="E191" i="4" s="1"/>
  <c r="D193" i="4"/>
  <c r="E193" i="4" s="1"/>
  <c r="D194" i="4"/>
  <c r="E194" i="4" s="1"/>
  <c r="D195" i="4"/>
  <c r="E195" i="4" s="1"/>
  <c r="D197" i="4"/>
  <c r="E197" i="4" s="1"/>
  <c r="D198" i="4"/>
  <c r="E198" i="4" s="1"/>
  <c r="D199" i="4"/>
  <c r="E199" i="4" s="1"/>
  <c r="D201" i="4"/>
  <c r="E201" i="4" s="1"/>
  <c r="D202" i="4"/>
  <c r="E202" i="4" s="1"/>
  <c r="D203" i="4"/>
  <c r="E203" i="4" s="1"/>
  <c r="D205" i="4"/>
  <c r="E205" i="4" s="1"/>
  <c r="D206" i="4"/>
  <c r="E206" i="4" s="1"/>
  <c r="D207" i="4"/>
  <c r="E207" i="4" s="1"/>
  <c r="D209" i="4"/>
  <c r="E209" i="4" s="1"/>
  <c r="D210" i="4"/>
  <c r="E210" i="4" s="1"/>
  <c r="D211" i="4"/>
  <c r="E211" i="4" s="1"/>
  <c r="D213" i="4"/>
  <c r="E213" i="4" s="1"/>
  <c r="D214" i="4"/>
  <c r="E214" i="4" s="1"/>
  <c r="D215" i="4"/>
  <c r="E215" i="4" s="1"/>
  <c r="D217" i="4"/>
  <c r="E217" i="4" s="1"/>
  <c r="D218" i="4"/>
  <c r="E218" i="4" s="1"/>
  <c r="D219" i="4"/>
  <c r="E219" i="4" s="1"/>
  <c r="D221" i="4"/>
  <c r="E221" i="4" s="1"/>
  <c r="D222" i="4"/>
  <c r="E222" i="4" s="1"/>
  <c r="D223" i="4"/>
  <c r="E223" i="4" s="1"/>
  <c r="D225" i="4"/>
  <c r="E225" i="4" s="1"/>
  <c r="D226" i="4"/>
  <c r="E226" i="4" s="1"/>
  <c r="D227" i="4"/>
  <c r="E227" i="4" s="1"/>
  <c r="D229" i="4"/>
  <c r="E229" i="4" s="1"/>
  <c r="D230" i="4"/>
  <c r="E230" i="4" s="1"/>
  <c r="D231" i="4"/>
  <c r="E231" i="4" s="1"/>
  <c r="D233" i="4"/>
  <c r="E233" i="4" s="1"/>
  <c r="D234" i="4"/>
  <c r="E234" i="4" s="1"/>
  <c r="D235" i="4"/>
  <c r="E235" i="4" s="1"/>
  <c r="D237" i="4"/>
  <c r="E237" i="4" s="1"/>
  <c r="D238" i="4"/>
  <c r="E238" i="4" s="1"/>
  <c r="D239" i="4"/>
  <c r="E239" i="4" s="1"/>
  <c r="D241" i="4"/>
  <c r="E241" i="4" s="1"/>
  <c r="D242" i="4"/>
  <c r="E242" i="4" s="1"/>
  <c r="D243" i="4"/>
  <c r="E243" i="4" s="1"/>
  <c r="D245" i="4"/>
  <c r="E245" i="4" s="1"/>
  <c r="D246" i="4"/>
  <c r="E246" i="4" s="1"/>
  <c r="D247" i="4"/>
  <c r="E247" i="4" s="1"/>
  <c r="D249" i="4"/>
  <c r="E249" i="4" s="1"/>
  <c r="D250" i="4"/>
  <c r="E250" i="4" s="1"/>
  <c r="D251" i="4"/>
  <c r="E251" i="4" s="1"/>
  <c r="D253" i="4"/>
  <c r="E253" i="4" s="1"/>
  <c r="D254" i="4"/>
  <c r="E254" i="4" s="1"/>
  <c r="D255" i="4"/>
  <c r="E255" i="4" s="1"/>
  <c r="D257" i="4"/>
  <c r="E257" i="4" s="1"/>
  <c r="D258" i="4"/>
  <c r="E258" i="4" s="1"/>
  <c r="D259" i="4"/>
  <c r="E259" i="4" s="1"/>
  <c r="D261" i="4"/>
  <c r="E261" i="4" s="1"/>
  <c r="D262" i="4"/>
  <c r="E262" i="4" s="1"/>
  <c r="D263" i="4"/>
  <c r="E263" i="4" s="1"/>
  <c r="D265" i="4"/>
  <c r="E265" i="4" s="1"/>
  <c r="D266" i="4"/>
  <c r="E266" i="4" s="1"/>
  <c r="D267" i="4"/>
  <c r="E267" i="4" s="1"/>
  <c r="D269" i="4"/>
  <c r="E269" i="4" s="1"/>
  <c r="D270" i="4"/>
  <c r="E270" i="4" s="1"/>
  <c r="D271" i="4"/>
  <c r="E271" i="4" s="1"/>
  <c r="D273" i="4"/>
  <c r="E273" i="4" s="1"/>
  <c r="D274" i="4"/>
  <c r="E274" i="4" s="1"/>
  <c r="D275" i="4"/>
  <c r="E275" i="4" s="1"/>
  <c r="D277" i="4"/>
  <c r="E277" i="4" s="1"/>
  <c r="D278" i="4"/>
  <c r="E278" i="4" s="1"/>
  <c r="D279" i="4"/>
  <c r="E279" i="4" s="1"/>
  <c r="D281" i="4"/>
  <c r="E281" i="4" s="1"/>
  <c r="D282" i="4"/>
  <c r="E282" i="4" s="1"/>
  <c r="D283" i="4"/>
  <c r="E283" i="4" s="1"/>
  <c r="D285" i="4"/>
  <c r="E285" i="4" s="1"/>
  <c r="D286" i="4"/>
  <c r="E286" i="4" s="1"/>
  <c r="D287" i="4"/>
  <c r="E287" i="4" s="1"/>
  <c r="D289" i="4"/>
  <c r="E289" i="4" s="1"/>
  <c r="D290" i="4"/>
  <c r="E290" i="4" s="1"/>
  <c r="D291" i="4"/>
  <c r="E291" i="4" s="1"/>
  <c r="D293" i="4"/>
  <c r="E293" i="4" s="1"/>
  <c r="D294" i="4"/>
  <c r="E294" i="4" s="1"/>
  <c r="D295" i="4"/>
  <c r="E295" i="4" s="1"/>
  <c r="D297" i="4"/>
  <c r="E297" i="4" s="1"/>
  <c r="D298" i="4"/>
  <c r="E298" i="4" s="1"/>
  <c r="D299" i="4"/>
  <c r="E299" i="4" s="1"/>
  <c r="D301" i="4"/>
  <c r="E301" i="4" s="1"/>
  <c r="D302" i="4"/>
  <c r="E302" i="4" s="1"/>
  <c r="D303" i="4"/>
  <c r="E303" i="4" s="1"/>
  <c r="D305" i="4"/>
  <c r="E305" i="4" s="1"/>
  <c r="D306" i="4"/>
  <c r="E306" i="4" s="1"/>
  <c r="D307" i="4"/>
  <c r="E307" i="4" s="1"/>
  <c r="D309" i="4"/>
  <c r="E309" i="4" s="1"/>
  <c r="D310" i="4"/>
  <c r="E310" i="4" s="1"/>
  <c r="D311" i="4"/>
  <c r="E311" i="4" s="1"/>
  <c r="D313" i="4"/>
  <c r="E313" i="4" s="1"/>
  <c r="D314" i="4"/>
  <c r="E314" i="4" s="1"/>
  <c r="D315" i="4"/>
  <c r="E315" i="4" s="1"/>
  <c r="D317" i="4"/>
  <c r="E317" i="4" s="1"/>
  <c r="D318" i="4"/>
  <c r="E318" i="4" s="1"/>
  <c r="D319" i="4"/>
  <c r="E319" i="4" s="1"/>
  <c r="D321" i="4"/>
  <c r="E321" i="4" s="1"/>
  <c r="D322" i="4"/>
  <c r="E322" i="4" s="1"/>
  <c r="D323" i="4"/>
  <c r="E323" i="4" s="1"/>
  <c r="D325" i="4"/>
  <c r="E325" i="4" s="1"/>
  <c r="D326" i="4"/>
  <c r="E326" i="4" s="1"/>
  <c r="D327" i="4"/>
  <c r="E327" i="4" s="1"/>
  <c r="D329" i="4"/>
  <c r="E329" i="4" s="1"/>
  <c r="D330" i="4"/>
  <c r="E330" i="4" s="1"/>
  <c r="D331" i="4"/>
  <c r="E331" i="4" s="1"/>
  <c r="D333" i="4"/>
  <c r="E333" i="4" s="1"/>
  <c r="D334" i="4"/>
  <c r="E334" i="4" s="1"/>
  <c r="D335" i="4"/>
  <c r="E335" i="4" s="1"/>
  <c r="D337" i="4"/>
  <c r="E337" i="4" s="1"/>
  <c r="D338" i="4"/>
  <c r="E338" i="4" s="1"/>
  <c r="D339" i="4"/>
  <c r="E339" i="4" s="1"/>
  <c r="D341" i="4"/>
  <c r="E341" i="4" s="1"/>
  <c r="D342" i="4"/>
  <c r="E342" i="4" s="1"/>
  <c r="D343" i="4"/>
  <c r="E343" i="4" s="1"/>
  <c r="D345" i="4"/>
  <c r="E345" i="4" s="1"/>
  <c r="D346" i="4"/>
  <c r="E346" i="4" s="1"/>
  <c r="D347" i="4"/>
  <c r="E347" i="4" s="1"/>
  <c r="D349" i="4"/>
  <c r="E349" i="4" s="1"/>
  <c r="D350" i="4"/>
  <c r="E350" i="4" s="1"/>
  <c r="D351" i="4"/>
  <c r="E351" i="4" s="1"/>
  <c r="D353" i="4"/>
  <c r="E353" i="4" s="1"/>
  <c r="D354" i="4"/>
  <c r="E354" i="4" s="1"/>
  <c r="D355" i="4"/>
  <c r="E355" i="4" s="1"/>
  <c r="D357" i="4"/>
  <c r="E357" i="4" s="1"/>
  <c r="D358" i="4"/>
  <c r="E358" i="4" s="1"/>
  <c r="D359" i="4"/>
  <c r="E359" i="4" s="1"/>
  <c r="D361" i="4"/>
  <c r="E361" i="4" s="1"/>
  <c r="D362" i="4"/>
  <c r="E362" i="4" s="1"/>
  <c r="D363" i="4"/>
  <c r="E363" i="4" s="1"/>
  <c r="D365" i="4"/>
  <c r="E365" i="4" s="1"/>
  <c r="D366" i="4"/>
  <c r="E366" i="4" s="1"/>
  <c r="D367" i="4"/>
  <c r="E367" i="4" s="1"/>
  <c r="D369" i="4"/>
  <c r="E369" i="4" s="1"/>
  <c r="D370" i="4"/>
  <c r="E370" i="4" s="1"/>
  <c r="D371" i="4"/>
  <c r="E371" i="4" s="1"/>
  <c r="D373" i="4"/>
  <c r="E373" i="4" s="1"/>
  <c r="D374" i="4"/>
  <c r="E374" i="4" s="1"/>
  <c r="D375" i="4"/>
  <c r="E375" i="4" s="1"/>
  <c r="D377" i="4"/>
  <c r="E377" i="4" s="1"/>
  <c r="D378" i="4"/>
  <c r="E378" i="4" s="1"/>
  <c r="D379" i="4"/>
  <c r="E379" i="4" s="1"/>
  <c r="D381" i="4"/>
  <c r="E381" i="4" s="1"/>
  <c r="D382" i="4"/>
  <c r="E382" i="4" s="1"/>
  <c r="D383" i="4"/>
  <c r="E383" i="4" s="1"/>
  <c r="D385" i="4"/>
  <c r="E385" i="4" s="1"/>
  <c r="D386" i="4"/>
  <c r="E386" i="4" s="1"/>
  <c r="D387" i="4"/>
  <c r="E387" i="4" s="1"/>
  <c r="D389" i="4"/>
  <c r="E389" i="4" s="1"/>
  <c r="D390" i="4"/>
  <c r="E390" i="4" s="1"/>
  <c r="D391" i="4"/>
  <c r="E391" i="4" s="1"/>
  <c r="D393" i="4"/>
  <c r="E393" i="4" s="1"/>
  <c r="D394" i="4"/>
  <c r="E394" i="4" s="1"/>
  <c r="D395" i="4"/>
  <c r="E395" i="4" s="1"/>
  <c r="D397" i="4"/>
  <c r="E397" i="4" s="1"/>
  <c r="D398" i="4"/>
  <c r="E398" i="4" s="1"/>
  <c r="D399" i="4"/>
  <c r="E399" i="4" s="1"/>
  <c r="D401" i="4"/>
  <c r="E401" i="4" s="1"/>
  <c r="D402" i="4"/>
  <c r="E402" i="4" s="1"/>
  <c r="D403" i="4"/>
  <c r="E403" i="4" s="1"/>
  <c r="D405" i="4"/>
  <c r="E405" i="4" s="1"/>
  <c r="D406" i="4"/>
  <c r="E406" i="4" s="1"/>
  <c r="D407" i="4"/>
  <c r="E407" i="4" s="1"/>
  <c r="D409" i="4"/>
  <c r="E409" i="4" s="1"/>
  <c r="D410" i="4"/>
  <c r="E410" i="4" s="1"/>
  <c r="D411" i="4"/>
  <c r="E411" i="4" s="1"/>
  <c r="D413" i="4"/>
  <c r="E413" i="4" s="1"/>
  <c r="D414" i="4"/>
  <c r="E414" i="4" s="1"/>
  <c r="D415" i="4"/>
  <c r="E415" i="4" s="1"/>
  <c r="D417" i="4"/>
  <c r="E417" i="4" s="1"/>
  <c r="D418" i="4"/>
  <c r="E418" i="4" s="1"/>
  <c r="D419" i="4"/>
  <c r="E419" i="4" s="1"/>
  <c r="D421" i="4"/>
  <c r="E421" i="4" s="1"/>
  <c r="D422" i="4"/>
  <c r="E422" i="4" s="1"/>
  <c r="D423" i="4"/>
  <c r="E423" i="4" s="1"/>
  <c r="D425" i="4"/>
  <c r="E425" i="4" s="1"/>
  <c r="D426" i="4"/>
  <c r="E426" i="4" s="1"/>
  <c r="D427" i="4"/>
  <c r="E427" i="4" s="1"/>
  <c r="D429" i="4"/>
  <c r="E429" i="4" s="1"/>
  <c r="D430" i="4"/>
  <c r="E430" i="4" s="1"/>
  <c r="D431" i="4"/>
  <c r="E431" i="4" s="1"/>
  <c r="D433" i="4"/>
  <c r="E433" i="4" s="1"/>
  <c r="D434" i="4"/>
  <c r="E434" i="4" s="1"/>
  <c r="D435" i="4"/>
  <c r="E435" i="4" s="1"/>
  <c r="D3" i="4"/>
  <c r="C5" i="4"/>
  <c r="C6" i="4"/>
  <c r="C7" i="4"/>
  <c r="C9" i="4"/>
  <c r="C10" i="4"/>
  <c r="C11" i="4"/>
  <c r="C13" i="4"/>
  <c r="C14" i="4"/>
  <c r="C15" i="4"/>
  <c r="C17" i="4"/>
  <c r="C18" i="4"/>
  <c r="C19" i="4"/>
  <c r="C21" i="4"/>
  <c r="C22" i="4"/>
  <c r="C23" i="4"/>
  <c r="C25" i="4"/>
  <c r="C26" i="4"/>
  <c r="C27" i="4"/>
  <c r="C29" i="4"/>
  <c r="C30" i="4"/>
  <c r="C31" i="4"/>
  <c r="C33" i="4"/>
  <c r="C34" i="4"/>
  <c r="C35" i="4"/>
  <c r="C37" i="4"/>
  <c r="C38" i="4"/>
  <c r="C39" i="4"/>
  <c r="C41" i="4"/>
  <c r="C42" i="4"/>
  <c r="C43" i="4"/>
  <c r="C45" i="4"/>
  <c r="C46" i="4"/>
  <c r="C47" i="4"/>
  <c r="C49" i="4"/>
  <c r="C50" i="4"/>
  <c r="C51" i="4"/>
  <c r="C53" i="4"/>
  <c r="C54" i="4"/>
  <c r="C55" i="4"/>
  <c r="C57" i="4"/>
  <c r="C58" i="4"/>
  <c r="C59" i="4"/>
  <c r="C61" i="4"/>
  <c r="C62" i="4"/>
  <c r="C63" i="4"/>
  <c r="C65" i="4"/>
  <c r="C66" i="4"/>
  <c r="C67" i="4"/>
  <c r="C69" i="4"/>
  <c r="C70" i="4"/>
  <c r="C71" i="4"/>
  <c r="C73" i="4"/>
  <c r="C74" i="4"/>
  <c r="C75" i="4"/>
  <c r="C77" i="4"/>
  <c r="C78" i="4"/>
  <c r="C79" i="4"/>
  <c r="C81" i="4"/>
  <c r="C82" i="4"/>
  <c r="C83" i="4"/>
  <c r="C85" i="4"/>
  <c r="C86" i="4"/>
  <c r="C87" i="4"/>
  <c r="C89" i="4"/>
  <c r="C90" i="4"/>
  <c r="C91" i="4"/>
  <c r="C93" i="4"/>
  <c r="C94" i="4"/>
  <c r="C95" i="4"/>
  <c r="C97" i="4"/>
  <c r="C98" i="4"/>
  <c r="C99" i="4"/>
  <c r="C101" i="4"/>
  <c r="C102" i="4"/>
  <c r="C103" i="4"/>
  <c r="C105" i="4"/>
  <c r="C106" i="4"/>
  <c r="C107" i="4"/>
  <c r="C109" i="4"/>
  <c r="C110" i="4"/>
  <c r="C111" i="4"/>
  <c r="C113" i="4"/>
  <c r="C114" i="4"/>
  <c r="C115" i="4"/>
  <c r="C117" i="4"/>
  <c r="C118" i="4"/>
  <c r="C119" i="4"/>
  <c r="C121" i="4"/>
  <c r="C122" i="4"/>
  <c r="C123" i="4"/>
  <c r="C125" i="4"/>
  <c r="C126" i="4"/>
  <c r="C127" i="4"/>
  <c r="C129" i="4"/>
  <c r="C130" i="4"/>
  <c r="C131" i="4"/>
  <c r="C133" i="4"/>
  <c r="C134" i="4"/>
  <c r="C135" i="4"/>
  <c r="C137" i="4"/>
  <c r="C138" i="4"/>
  <c r="C139" i="4"/>
  <c r="C141" i="4"/>
  <c r="C142" i="4"/>
  <c r="C143" i="4"/>
  <c r="C145" i="4"/>
  <c r="C146" i="4"/>
  <c r="C147" i="4"/>
  <c r="C149" i="4"/>
  <c r="C150" i="4"/>
  <c r="C151" i="4"/>
  <c r="C153" i="4"/>
  <c r="C154" i="4"/>
  <c r="C155" i="4"/>
  <c r="C157" i="4"/>
  <c r="C158" i="4"/>
  <c r="C159" i="4"/>
  <c r="C161" i="4"/>
  <c r="C162" i="4"/>
  <c r="C163" i="4"/>
  <c r="C165" i="4"/>
  <c r="C166" i="4"/>
  <c r="C167" i="4"/>
  <c r="C169" i="4"/>
  <c r="C170" i="4"/>
  <c r="C171" i="4"/>
  <c r="C173" i="4"/>
  <c r="C174" i="4"/>
  <c r="C175" i="4"/>
  <c r="C177" i="4"/>
  <c r="C178" i="4"/>
  <c r="C179" i="4"/>
  <c r="C181" i="4"/>
  <c r="C182" i="4"/>
  <c r="C183" i="4"/>
  <c r="C185" i="4"/>
  <c r="C186" i="4"/>
  <c r="C187" i="4"/>
  <c r="C189" i="4"/>
  <c r="C190" i="4"/>
  <c r="C191" i="4"/>
  <c r="C193" i="4"/>
  <c r="C194" i="4"/>
  <c r="C195" i="4"/>
  <c r="C197" i="4"/>
  <c r="C198" i="4"/>
  <c r="C199" i="4"/>
  <c r="C201" i="4"/>
  <c r="C202" i="4"/>
  <c r="C203" i="4"/>
  <c r="C205" i="4"/>
  <c r="C206" i="4"/>
  <c r="C207" i="4"/>
  <c r="C209" i="4"/>
  <c r="C210" i="4"/>
  <c r="C211" i="4"/>
  <c r="C213" i="4"/>
  <c r="C214" i="4"/>
  <c r="C215" i="4"/>
  <c r="C217" i="4"/>
  <c r="C218" i="4"/>
  <c r="C219" i="4"/>
  <c r="C221" i="4"/>
  <c r="C222" i="4"/>
  <c r="C223" i="4"/>
  <c r="C225" i="4"/>
  <c r="C226" i="4"/>
  <c r="C227" i="4"/>
  <c r="C229" i="4"/>
  <c r="C230" i="4"/>
  <c r="C231" i="4"/>
  <c r="C233" i="4"/>
  <c r="C234" i="4"/>
  <c r="C235" i="4"/>
  <c r="C237" i="4"/>
  <c r="C238" i="4"/>
  <c r="C239" i="4"/>
  <c r="C241" i="4"/>
  <c r="C242" i="4"/>
  <c r="C243" i="4"/>
  <c r="C245" i="4"/>
  <c r="C246" i="4"/>
  <c r="C247" i="4"/>
  <c r="C249" i="4"/>
  <c r="C250" i="4"/>
  <c r="C251" i="4"/>
  <c r="C253" i="4"/>
  <c r="C254" i="4"/>
  <c r="C255" i="4"/>
  <c r="C257" i="4"/>
  <c r="C258" i="4"/>
  <c r="C259" i="4"/>
  <c r="C261" i="4"/>
  <c r="C262" i="4"/>
  <c r="C263" i="4"/>
  <c r="C265" i="4"/>
  <c r="C266" i="4"/>
  <c r="C267" i="4"/>
  <c r="C269" i="4"/>
  <c r="C270" i="4"/>
  <c r="C271" i="4"/>
  <c r="C273" i="4"/>
  <c r="C274" i="4"/>
  <c r="C275" i="4"/>
  <c r="C277" i="4"/>
  <c r="C278" i="4"/>
  <c r="C279" i="4"/>
  <c r="C281" i="4"/>
  <c r="C282" i="4"/>
  <c r="C283" i="4"/>
  <c r="C285" i="4"/>
  <c r="C286" i="4"/>
  <c r="C287" i="4"/>
  <c r="C289" i="4"/>
  <c r="C290" i="4"/>
  <c r="C291" i="4"/>
  <c r="C293" i="4"/>
  <c r="C294" i="4"/>
  <c r="C295" i="4"/>
  <c r="C297" i="4"/>
  <c r="C298" i="4"/>
  <c r="C299" i="4"/>
  <c r="C301" i="4"/>
  <c r="C302" i="4"/>
  <c r="C303" i="4"/>
  <c r="C305" i="4"/>
  <c r="C306" i="4"/>
  <c r="C307" i="4"/>
  <c r="C309" i="4"/>
  <c r="C310" i="4"/>
  <c r="C311" i="4"/>
  <c r="C313" i="4"/>
  <c r="C314" i="4"/>
  <c r="C315" i="4"/>
  <c r="C317" i="4"/>
  <c r="C318" i="4"/>
  <c r="C319" i="4"/>
  <c r="C321" i="4"/>
  <c r="C322" i="4"/>
  <c r="C323" i="4"/>
  <c r="C325" i="4"/>
  <c r="C326" i="4"/>
  <c r="C327" i="4"/>
  <c r="C329" i="4"/>
  <c r="C330" i="4"/>
  <c r="C331" i="4"/>
  <c r="C333" i="4"/>
  <c r="C334" i="4"/>
  <c r="C335" i="4"/>
  <c r="C337" i="4"/>
  <c r="C338" i="4"/>
  <c r="C339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3" i="4"/>
  <c r="H34" i="4"/>
  <c r="I34" i="4" s="1"/>
  <c r="H35" i="4"/>
  <c r="I35" i="4" s="1"/>
  <c r="H38" i="4"/>
  <c r="I38" i="4" s="1"/>
  <c r="H39" i="4"/>
  <c r="I39" i="4" s="1"/>
  <c r="H42" i="4"/>
  <c r="I42" i="4" s="1"/>
  <c r="H43" i="4"/>
  <c r="I43" i="4" s="1"/>
  <c r="H46" i="4"/>
  <c r="I46" i="4" s="1"/>
  <c r="H47" i="4"/>
  <c r="I47" i="4" s="1"/>
  <c r="H50" i="4"/>
  <c r="I50" i="4" s="1"/>
  <c r="H51" i="4"/>
  <c r="I51" i="4" s="1"/>
  <c r="H54" i="4"/>
  <c r="I54" i="4" s="1"/>
  <c r="H55" i="4"/>
  <c r="I55" i="4" s="1"/>
  <c r="H58" i="4"/>
  <c r="I58" i="4" s="1"/>
  <c r="H59" i="4"/>
  <c r="I59" i="4" s="1"/>
  <c r="H62" i="4"/>
  <c r="I62" i="4" s="1"/>
  <c r="H63" i="4"/>
  <c r="I63" i="4" s="1"/>
  <c r="H66" i="4"/>
  <c r="I66" i="4" s="1"/>
  <c r="H67" i="4"/>
  <c r="I67" i="4" s="1"/>
  <c r="H70" i="4"/>
  <c r="I70" i="4" s="1"/>
  <c r="H71" i="4"/>
  <c r="I71" i="4" s="1"/>
  <c r="H74" i="4"/>
  <c r="I74" i="4" s="1"/>
  <c r="H75" i="4"/>
  <c r="I75" i="4" s="1"/>
  <c r="H78" i="4"/>
  <c r="I78" i="4" s="1"/>
  <c r="H79" i="4"/>
  <c r="I79" i="4" s="1"/>
  <c r="H82" i="4"/>
  <c r="I82" i="4" s="1"/>
  <c r="H83" i="4"/>
  <c r="I83" i="4" s="1"/>
  <c r="H86" i="4"/>
  <c r="I86" i="4" s="1"/>
  <c r="H87" i="4"/>
  <c r="I87" i="4" s="1"/>
  <c r="H90" i="4"/>
  <c r="I90" i="4" s="1"/>
  <c r="H91" i="4"/>
  <c r="I91" i="4" s="1"/>
  <c r="H94" i="4"/>
  <c r="I94" i="4" s="1"/>
  <c r="H95" i="4"/>
  <c r="I95" i="4" s="1"/>
  <c r="H96" i="4"/>
  <c r="I96" i="4" s="1"/>
  <c r="H98" i="4"/>
  <c r="I98" i="4" s="1"/>
  <c r="H99" i="4"/>
  <c r="I99" i="4" s="1"/>
  <c r="H102" i="4"/>
  <c r="I102" i="4" s="1"/>
  <c r="H103" i="4"/>
  <c r="I103" i="4" s="1"/>
  <c r="H106" i="4"/>
  <c r="I106" i="4" s="1"/>
  <c r="H107" i="4"/>
  <c r="I107" i="4" s="1"/>
  <c r="H110" i="4"/>
  <c r="I110" i="4" s="1"/>
  <c r="H111" i="4"/>
  <c r="I111" i="4" s="1"/>
  <c r="H114" i="4"/>
  <c r="I114" i="4" s="1"/>
  <c r="H115" i="4"/>
  <c r="I115" i="4" s="1"/>
  <c r="H118" i="4"/>
  <c r="I118" i="4" s="1"/>
  <c r="H119" i="4"/>
  <c r="I119" i="4" s="1"/>
  <c r="H122" i="4"/>
  <c r="I122" i="4" s="1"/>
  <c r="H123" i="4"/>
  <c r="I123" i="4" s="1"/>
  <c r="H126" i="4"/>
  <c r="I126" i="4" s="1"/>
  <c r="H127" i="4"/>
  <c r="I127" i="4" s="1"/>
  <c r="H130" i="4"/>
  <c r="I130" i="4" s="1"/>
  <c r="H131" i="4"/>
  <c r="I131" i="4" s="1"/>
  <c r="H134" i="4"/>
  <c r="I134" i="4" s="1"/>
  <c r="H135" i="4"/>
  <c r="I135" i="4" s="1"/>
  <c r="H138" i="4"/>
  <c r="I138" i="4" s="1"/>
  <c r="H139" i="4"/>
  <c r="I139" i="4" s="1"/>
  <c r="H142" i="4"/>
  <c r="I142" i="4" s="1"/>
  <c r="H143" i="4"/>
  <c r="I143" i="4" s="1"/>
  <c r="H146" i="4"/>
  <c r="I146" i="4" s="1"/>
  <c r="H147" i="4"/>
  <c r="I147" i="4" s="1"/>
  <c r="H150" i="4"/>
  <c r="I150" i="4" s="1"/>
  <c r="H151" i="4"/>
  <c r="I151" i="4" s="1"/>
  <c r="H154" i="4"/>
  <c r="I154" i="4" s="1"/>
  <c r="H155" i="4"/>
  <c r="I155" i="4" s="1"/>
  <c r="H158" i="4"/>
  <c r="I158" i="4" s="1"/>
  <c r="H159" i="4"/>
  <c r="I159" i="4" s="1"/>
  <c r="H162" i="4"/>
  <c r="I162" i="4" s="1"/>
  <c r="H163" i="4"/>
  <c r="I163" i="4" s="1"/>
  <c r="H166" i="4"/>
  <c r="I166" i="4" s="1"/>
  <c r="H167" i="4"/>
  <c r="I167" i="4" s="1"/>
  <c r="H168" i="4"/>
  <c r="I168" i="4" s="1"/>
  <c r="H170" i="4"/>
  <c r="I170" i="4" s="1"/>
  <c r="H171" i="4"/>
  <c r="I171" i="4" s="1"/>
  <c r="H174" i="4"/>
  <c r="I174" i="4" s="1"/>
  <c r="H175" i="4"/>
  <c r="I175" i="4" s="1"/>
  <c r="H178" i="4"/>
  <c r="I178" i="4" s="1"/>
  <c r="H179" i="4"/>
  <c r="I179" i="4" s="1"/>
  <c r="H182" i="4"/>
  <c r="I182" i="4" s="1"/>
  <c r="H183" i="4"/>
  <c r="I183" i="4" s="1"/>
  <c r="H186" i="4"/>
  <c r="I186" i="4" s="1"/>
  <c r="H187" i="4"/>
  <c r="I187" i="4" s="1"/>
  <c r="H190" i="4"/>
  <c r="I190" i="4" s="1"/>
  <c r="H191" i="4"/>
  <c r="I191" i="4" s="1"/>
  <c r="H194" i="4"/>
  <c r="I194" i="4" s="1"/>
  <c r="H195" i="4"/>
  <c r="I195" i="4" s="1"/>
  <c r="H198" i="4"/>
  <c r="I198" i="4" s="1"/>
  <c r="H199" i="4"/>
  <c r="I199" i="4" s="1"/>
  <c r="H200" i="4"/>
  <c r="I200" i="4" s="1"/>
  <c r="H202" i="4"/>
  <c r="I202" i="4" s="1"/>
  <c r="H203" i="4"/>
  <c r="I203" i="4" s="1"/>
  <c r="H206" i="4"/>
  <c r="I206" i="4" s="1"/>
  <c r="H207" i="4"/>
  <c r="I207" i="4" s="1"/>
  <c r="H210" i="4"/>
  <c r="I210" i="4" s="1"/>
  <c r="H211" i="4"/>
  <c r="I211" i="4" s="1"/>
  <c r="H214" i="4"/>
  <c r="I214" i="4" s="1"/>
  <c r="H215" i="4"/>
  <c r="I215" i="4" s="1"/>
  <c r="H218" i="4"/>
  <c r="I218" i="4" s="1"/>
  <c r="H219" i="4"/>
  <c r="I219" i="4" s="1"/>
  <c r="H220" i="4"/>
  <c r="I220" i="4" s="1"/>
  <c r="H222" i="4"/>
  <c r="I222" i="4" s="1"/>
  <c r="H223" i="4"/>
  <c r="I223" i="4" s="1"/>
  <c r="H226" i="4"/>
  <c r="I226" i="4" s="1"/>
  <c r="H227" i="4"/>
  <c r="I227" i="4" s="1"/>
  <c r="H228" i="4"/>
  <c r="I228" i="4" s="1"/>
  <c r="H230" i="4"/>
  <c r="I230" i="4" s="1"/>
  <c r="H231" i="4"/>
  <c r="I231" i="4" s="1"/>
  <c r="H234" i="4"/>
  <c r="I234" i="4" s="1"/>
  <c r="H235" i="4"/>
  <c r="I235" i="4" s="1"/>
  <c r="H236" i="4"/>
  <c r="I236" i="4" s="1"/>
  <c r="H238" i="4"/>
  <c r="I238" i="4" s="1"/>
  <c r="H239" i="4"/>
  <c r="I239" i="4" s="1"/>
  <c r="H242" i="4"/>
  <c r="I242" i="4" s="1"/>
  <c r="H243" i="4"/>
  <c r="I243" i="4" s="1"/>
  <c r="H244" i="4"/>
  <c r="I244" i="4" s="1"/>
  <c r="H246" i="4"/>
  <c r="I246" i="4" s="1"/>
  <c r="H247" i="4"/>
  <c r="I247" i="4" s="1"/>
  <c r="H250" i="4"/>
  <c r="I250" i="4" s="1"/>
  <c r="H251" i="4"/>
  <c r="I251" i="4" s="1"/>
  <c r="H252" i="4"/>
  <c r="I252" i="4" s="1"/>
  <c r="H254" i="4"/>
  <c r="I254" i="4" s="1"/>
  <c r="H255" i="4"/>
  <c r="I255" i="4" s="1"/>
  <c r="H258" i="4"/>
  <c r="I258" i="4" s="1"/>
  <c r="H259" i="4"/>
  <c r="I259" i="4" s="1"/>
  <c r="H260" i="4"/>
  <c r="I260" i="4" s="1"/>
  <c r="H262" i="4"/>
  <c r="I262" i="4" s="1"/>
  <c r="H263" i="4"/>
  <c r="I263" i="4" s="1"/>
  <c r="H266" i="4"/>
  <c r="I266" i="4" s="1"/>
  <c r="H267" i="4"/>
  <c r="I267" i="4" s="1"/>
  <c r="H268" i="4"/>
  <c r="I268" i="4" s="1"/>
  <c r="H270" i="4"/>
  <c r="I270" i="4" s="1"/>
  <c r="H271" i="4"/>
  <c r="I271" i="4" s="1"/>
  <c r="H274" i="4"/>
  <c r="I274" i="4" s="1"/>
  <c r="H275" i="4"/>
  <c r="I275" i="4" s="1"/>
  <c r="H276" i="4"/>
  <c r="I276" i="4" s="1"/>
  <c r="H278" i="4"/>
  <c r="I278" i="4" s="1"/>
  <c r="H279" i="4"/>
  <c r="I279" i="4" s="1"/>
  <c r="H282" i="4"/>
  <c r="I282" i="4" s="1"/>
  <c r="H283" i="4"/>
  <c r="I283" i="4" s="1"/>
  <c r="H284" i="4"/>
  <c r="I284" i="4" s="1"/>
  <c r="H286" i="4"/>
  <c r="I286" i="4" s="1"/>
  <c r="H287" i="4"/>
  <c r="I287" i="4" s="1"/>
  <c r="H290" i="4"/>
  <c r="I290" i="4" s="1"/>
  <c r="H291" i="4"/>
  <c r="I291" i="4" s="1"/>
  <c r="H292" i="4"/>
  <c r="I292" i="4" s="1"/>
  <c r="H294" i="4"/>
  <c r="I294" i="4" s="1"/>
  <c r="H295" i="4"/>
  <c r="I295" i="4" s="1"/>
  <c r="H298" i="4"/>
  <c r="I298" i="4" s="1"/>
  <c r="H299" i="4"/>
  <c r="I299" i="4" s="1"/>
  <c r="H300" i="4"/>
  <c r="I300" i="4" s="1"/>
  <c r="H302" i="4"/>
  <c r="I302" i="4" s="1"/>
  <c r="H303" i="4"/>
  <c r="I303" i="4" s="1"/>
  <c r="H306" i="4"/>
  <c r="I306" i="4" s="1"/>
  <c r="H307" i="4"/>
  <c r="I307" i="4" s="1"/>
  <c r="H308" i="4"/>
  <c r="I308" i="4" s="1"/>
  <c r="H310" i="4"/>
  <c r="I310" i="4" s="1"/>
  <c r="H311" i="4"/>
  <c r="I311" i="4" s="1"/>
  <c r="H312" i="4"/>
  <c r="I312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H373" i="4"/>
  <c r="I373" i="4" s="1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I388" i="4" s="1"/>
  <c r="H389" i="4"/>
  <c r="I389" i="4" s="1"/>
  <c r="H390" i="4"/>
  <c r="I390" i="4" s="1"/>
  <c r="H391" i="4"/>
  <c r="I391" i="4" s="1"/>
  <c r="H392" i="4"/>
  <c r="I392" i="4" s="1"/>
  <c r="H393" i="4"/>
  <c r="I393" i="4" s="1"/>
  <c r="H394" i="4"/>
  <c r="I394" i="4" s="1"/>
  <c r="H395" i="4"/>
  <c r="I395" i="4" s="1"/>
  <c r="H396" i="4"/>
  <c r="I396" i="4" s="1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I402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3" i="4"/>
  <c r="H30" i="4"/>
  <c r="I30" i="4" s="1"/>
  <c r="H31" i="4"/>
  <c r="I31" i="4" s="1"/>
  <c r="H6" i="4"/>
  <c r="I6" i="4" s="1"/>
  <c r="H7" i="4"/>
  <c r="I7" i="4" s="1"/>
  <c r="H10" i="4"/>
  <c r="I10" i="4" s="1"/>
  <c r="H11" i="4"/>
  <c r="I11" i="4" s="1"/>
  <c r="H14" i="4"/>
  <c r="I14" i="4" s="1"/>
  <c r="H15" i="4"/>
  <c r="I15" i="4" s="1"/>
  <c r="H18" i="4"/>
  <c r="I18" i="4" s="1"/>
  <c r="H19" i="4"/>
  <c r="I19" i="4" s="1"/>
  <c r="H22" i="4"/>
  <c r="I22" i="4" s="1"/>
  <c r="H23" i="4"/>
  <c r="I23" i="4" s="1"/>
  <c r="H26" i="4"/>
  <c r="I26" i="4" s="1"/>
  <c r="H27" i="4"/>
  <c r="I27" i="4" s="1"/>
  <c r="G38" i="4"/>
  <c r="G39" i="4"/>
  <c r="G42" i="4"/>
  <c r="G43" i="4"/>
  <c r="G46" i="4"/>
  <c r="G47" i="4"/>
  <c r="G48" i="4"/>
  <c r="G50" i="4"/>
  <c r="G51" i="4"/>
  <c r="G54" i="4"/>
  <c r="G55" i="4"/>
  <c r="G58" i="4"/>
  <c r="G59" i="4"/>
  <c r="G62" i="4"/>
  <c r="G63" i="4"/>
  <c r="G66" i="4"/>
  <c r="G67" i="4"/>
  <c r="G70" i="4"/>
  <c r="G71" i="4"/>
  <c r="G74" i="4"/>
  <c r="G75" i="4"/>
  <c r="G78" i="4"/>
  <c r="G79" i="4"/>
  <c r="G82" i="4"/>
  <c r="G83" i="4"/>
  <c r="G86" i="4"/>
  <c r="G87" i="4"/>
  <c r="G90" i="4"/>
  <c r="G91" i="4"/>
  <c r="G94" i="4"/>
  <c r="G95" i="4"/>
  <c r="G98" i="4"/>
  <c r="G99" i="4"/>
  <c r="G102" i="4"/>
  <c r="G103" i="4"/>
  <c r="G106" i="4"/>
  <c r="G107" i="4"/>
  <c r="G110" i="4"/>
  <c r="G111" i="4"/>
  <c r="G114" i="4"/>
  <c r="G115" i="4"/>
  <c r="G118" i="4"/>
  <c r="G119" i="4"/>
  <c r="G122" i="4"/>
  <c r="G123" i="4"/>
  <c r="G126" i="4"/>
  <c r="G127" i="4"/>
  <c r="G130" i="4"/>
  <c r="G131" i="4"/>
  <c r="G134" i="4"/>
  <c r="G135" i="4"/>
  <c r="G138" i="4"/>
  <c r="G139" i="4"/>
  <c r="G142" i="4"/>
  <c r="G143" i="4"/>
  <c r="G146" i="4"/>
  <c r="G147" i="4"/>
  <c r="G150" i="4"/>
  <c r="G151" i="4"/>
  <c r="G154" i="4"/>
  <c r="G155" i="4"/>
  <c r="G158" i="4"/>
  <c r="G159" i="4"/>
  <c r="G160" i="4"/>
  <c r="G162" i="4"/>
  <c r="G163" i="4"/>
  <c r="G166" i="4"/>
  <c r="G167" i="4"/>
  <c r="G170" i="4"/>
  <c r="G171" i="4"/>
  <c r="G174" i="4"/>
  <c r="G175" i="4"/>
  <c r="G178" i="4"/>
  <c r="G179" i="4"/>
  <c r="G182" i="4"/>
  <c r="G183" i="4"/>
  <c r="G186" i="4"/>
  <c r="G187" i="4"/>
  <c r="G190" i="4"/>
  <c r="G191" i="4"/>
  <c r="G192" i="4"/>
  <c r="G194" i="4"/>
  <c r="G195" i="4"/>
  <c r="G198" i="4"/>
  <c r="G199" i="4"/>
  <c r="G202" i="4"/>
  <c r="G203" i="4"/>
  <c r="G206" i="4"/>
  <c r="G207" i="4"/>
  <c r="G210" i="4"/>
  <c r="G211" i="4"/>
  <c r="G214" i="4"/>
  <c r="G215" i="4"/>
  <c r="G216" i="4"/>
  <c r="G218" i="4"/>
  <c r="G219" i="4"/>
  <c r="G222" i="4"/>
  <c r="G223" i="4"/>
  <c r="G224" i="4"/>
  <c r="G226" i="4"/>
  <c r="G227" i="4"/>
  <c r="G230" i="4"/>
  <c r="G231" i="4"/>
  <c r="G232" i="4"/>
  <c r="G234" i="4"/>
  <c r="G235" i="4"/>
  <c r="G236" i="4"/>
  <c r="G238" i="4"/>
  <c r="G239" i="4"/>
  <c r="G240" i="4"/>
  <c r="G242" i="4"/>
  <c r="G243" i="4"/>
  <c r="G244" i="4"/>
  <c r="G246" i="4"/>
  <c r="G247" i="4"/>
  <c r="G248" i="4"/>
  <c r="G250" i="4"/>
  <c r="G251" i="4"/>
  <c r="G252" i="4"/>
  <c r="G254" i="4"/>
  <c r="G255" i="4"/>
  <c r="G256" i="4"/>
  <c r="G258" i="4"/>
  <c r="G259" i="4"/>
  <c r="G260" i="4"/>
  <c r="G262" i="4"/>
  <c r="G263" i="4"/>
  <c r="G264" i="4"/>
  <c r="G266" i="4"/>
  <c r="G267" i="4"/>
  <c r="G268" i="4"/>
  <c r="G270" i="4"/>
  <c r="G271" i="4"/>
  <c r="G272" i="4"/>
  <c r="G274" i="4"/>
  <c r="G275" i="4"/>
  <c r="G276" i="4"/>
  <c r="G278" i="4"/>
  <c r="G279" i="4"/>
  <c r="G280" i="4"/>
  <c r="G282" i="4"/>
  <c r="G283" i="4"/>
  <c r="G284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14" i="4"/>
  <c r="G15" i="4"/>
  <c r="G18" i="4"/>
  <c r="G19" i="4"/>
  <c r="G22" i="4"/>
  <c r="G23" i="4"/>
  <c r="G26" i="4"/>
  <c r="G27" i="4"/>
  <c r="G30" i="4"/>
  <c r="G31" i="4"/>
  <c r="G33" i="4"/>
  <c r="G34" i="4"/>
  <c r="G35" i="4"/>
  <c r="G6" i="4"/>
  <c r="G7" i="4"/>
  <c r="G10" i="4"/>
  <c r="G11" i="4"/>
  <c r="G3" i="4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36" i="2"/>
  <c r="D420" i="7" l="1"/>
  <c r="D400" i="7"/>
  <c r="D384" i="7"/>
  <c r="D364" i="7"/>
  <c r="D236" i="7"/>
  <c r="D224" i="7"/>
  <c r="D196" i="7"/>
  <c r="D188" i="7"/>
  <c r="D184" i="7"/>
  <c r="D180" i="7"/>
  <c r="D176" i="7"/>
  <c r="D148" i="7"/>
  <c r="D116" i="7"/>
  <c r="D80" i="7"/>
  <c r="D76" i="7"/>
  <c r="D68" i="7"/>
  <c r="D64" i="7"/>
  <c r="D52" i="7"/>
  <c r="D40" i="7"/>
  <c r="D36" i="7"/>
  <c r="E36" i="7" s="1"/>
  <c r="D427" i="7"/>
  <c r="D428" i="7" s="1"/>
  <c r="E427" i="7" s="1"/>
  <c r="D423" i="7"/>
  <c r="D419" i="7"/>
  <c r="D327" i="7"/>
  <c r="D315" i="7"/>
  <c r="D311" i="7"/>
  <c r="D287" i="7"/>
  <c r="D288" i="7" s="1"/>
  <c r="D283" i="7"/>
  <c r="D251" i="7"/>
  <c r="D252" i="7" s="1"/>
  <c r="D243" i="7"/>
  <c r="D235" i="7"/>
  <c r="D203" i="7"/>
  <c r="D179" i="7"/>
  <c r="D167" i="7"/>
  <c r="D155" i="7"/>
  <c r="D156" i="7" s="1"/>
  <c r="E155" i="7" s="1"/>
  <c r="D151" i="7"/>
  <c r="D147" i="7"/>
  <c r="D143" i="7"/>
  <c r="D144" i="7" s="1"/>
  <c r="D135" i="7"/>
  <c r="D127" i="7"/>
  <c r="D83" i="7"/>
  <c r="D84" i="7" s="1"/>
  <c r="F432" i="7"/>
  <c r="F424" i="7"/>
  <c r="F416" i="7"/>
  <c r="F408" i="7"/>
  <c r="F400" i="7"/>
  <c r="F392" i="7"/>
  <c r="F384" i="7"/>
  <c r="F376" i="7"/>
  <c r="F368" i="7"/>
  <c r="F360" i="7"/>
  <c r="F352" i="7"/>
  <c r="F344" i="7"/>
  <c r="F336" i="7"/>
  <c r="F328" i="7"/>
  <c r="F320" i="7"/>
  <c r="F312" i="7"/>
  <c r="F304" i="7"/>
  <c r="F296" i="7"/>
  <c r="F288" i="7"/>
  <c r="F280" i="7"/>
  <c r="F272" i="7"/>
  <c r="F264" i="7"/>
  <c r="F256" i="7"/>
  <c r="F248" i="7"/>
  <c r="F240" i="7"/>
  <c r="F232" i="7"/>
  <c r="F224" i="7"/>
  <c r="F216" i="7"/>
  <c r="F208" i="7"/>
  <c r="F200" i="7"/>
  <c r="F192" i="7"/>
  <c r="F184" i="7"/>
  <c r="F176" i="7"/>
  <c r="F168" i="7"/>
  <c r="F160" i="7"/>
  <c r="F152" i="7"/>
  <c r="F144" i="7"/>
  <c r="F136" i="7"/>
  <c r="F128" i="7"/>
  <c r="F120" i="7"/>
  <c r="F112" i="7"/>
  <c r="F104" i="7"/>
  <c r="F96" i="7"/>
  <c r="F88" i="7"/>
  <c r="F80" i="7"/>
  <c r="F72" i="7"/>
  <c r="F62" i="7"/>
  <c r="F48" i="7"/>
  <c r="F26" i="7"/>
  <c r="F5" i="7"/>
  <c r="D5" i="7"/>
  <c r="D6" i="7" s="1"/>
  <c r="F429" i="7"/>
  <c r="F421" i="7"/>
  <c r="F413" i="7"/>
  <c r="F405" i="7"/>
  <c r="F397" i="7"/>
  <c r="F389" i="7"/>
  <c r="F381" i="7"/>
  <c r="F373" i="7"/>
  <c r="F365" i="7"/>
  <c r="F357" i="7"/>
  <c r="F349" i="7"/>
  <c r="F341" i="7"/>
  <c r="F333" i="7"/>
  <c r="F325" i="7"/>
  <c r="F317" i="7"/>
  <c r="F309" i="7"/>
  <c r="F301" i="7"/>
  <c r="F293" i="7"/>
  <c r="F285" i="7"/>
  <c r="F277" i="7"/>
  <c r="F269" i="7"/>
  <c r="F261" i="7"/>
  <c r="F253" i="7"/>
  <c r="F245" i="7"/>
  <c r="F237" i="7"/>
  <c r="F229" i="7"/>
  <c r="F221" i="7"/>
  <c r="F213" i="7"/>
  <c r="F205" i="7"/>
  <c r="F197" i="7"/>
  <c r="F189" i="7"/>
  <c r="F181" i="7"/>
  <c r="F173" i="7"/>
  <c r="F165" i="7"/>
  <c r="F157" i="7"/>
  <c r="F149" i="7"/>
  <c r="F141" i="7"/>
  <c r="F133" i="7"/>
  <c r="F125" i="7"/>
  <c r="F117" i="7"/>
  <c r="F109" i="7"/>
  <c r="F101" i="7"/>
  <c r="F93" i="7"/>
  <c r="F85" i="7"/>
  <c r="F77" i="7"/>
  <c r="F69" i="7"/>
  <c r="F58" i="7"/>
  <c r="F42" i="7"/>
  <c r="F21" i="7"/>
  <c r="D75" i="7"/>
  <c r="E75" i="7" s="1"/>
  <c r="D71" i="7"/>
  <c r="D72" i="7" s="1"/>
  <c r="E71" i="7" s="1"/>
  <c r="D67" i="7"/>
  <c r="D55" i="7"/>
  <c r="D56" i="7" s="1"/>
  <c r="E55" i="7" s="1"/>
  <c r="D43" i="7"/>
  <c r="D44" i="7" s="1"/>
  <c r="E43" i="7" s="1"/>
  <c r="D39" i="7"/>
  <c r="E39" i="7" s="1"/>
  <c r="F4" i="7"/>
  <c r="G4" i="7" s="1"/>
  <c r="F436" i="7"/>
  <c r="F428" i="7"/>
  <c r="F420" i="7"/>
  <c r="F412" i="7"/>
  <c r="F404" i="7"/>
  <c r="F396" i="7"/>
  <c r="F388" i="7"/>
  <c r="F380" i="7"/>
  <c r="F372" i="7"/>
  <c r="F364" i="7"/>
  <c r="F356" i="7"/>
  <c r="F348" i="7"/>
  <c r="F340" i="7"/>
  <c r="F332" i="7"/>
  <c r="F324" i="7"/>
  <c r="F316" i="7"/>
  <c r="F308" i="7"/>
  <c r="F300" i="7"/>
  <c r="F292" i="7"/>
  <c r="F284" i="7"/>
  <c r="F276" i="7"/>
  <c r="F268" i="7"/>
  <c r="F260" i="7"/>
  <c r="F252" i="7"/>
  <c r="F244" i="7"/>
  <c r="F236" i="7"/>
  <c r="F228" i="7"/>
  <c r="F220" i="7"/>
  <c r="F212" i="7"/>
  <c r="F204" i="7"/>
  <c r="F196" i="7"/>
  <c r="F188" i="7"/>
  <c r="F180" i="7"/>
  <c r="F172" i="7"/>
  <c r="F164" i="7"/>
  <c r="F156" i="7"/>
  <c r="F148" i="7"/>
  <c r="F140" i="7"/>
  <c r="F132" i="7"/>
  <c r="F124" i="7"/>
  <c r="F116" i="7"/>
  <c r="F108" i="7"/>
  <c r="F100" i="7"/>
  <c r="F92" i="7"/>
  <c r="F84" i="7"/>
  <c r="F76" i="7"/>
  <c r="F68" i="7"/>
  <c r="F57" i="7"/>
  <c r="F37" i="7"/>
  <c r="F16" i="7"/>
  <c r="F433" i="7"/>
  <c r="F425" i="7"/>
  <c r="F417" i="7"/>
  <c r="F409" i="7"/>
  <c r="F401" i="7"/>
  <c r="F393" i="7"/>
  <c r="F385" i="7"/>
  <c r="F377" i="7"/>
  <c r="F369" i="7"/>
  <c r="F361" i="7"/>
  <c r="F353" i="7"/>
  <c r="F345" i="7"/>
  <c r="F337" i="7"/>
  <c r="F329" i="7"/>
  <c r="F321" i="7"/>
  <c r="F313" i="7"/>
  <c r="F305" i="7"/>
  <c r="F297" i="7"/>
  <c r="F289" i="7"/>
  <c r="F281" i="7"/>
  <c r="F273" i="7"/>
  <c r="F265" i="7"/>
  <c r="F257" i="7"/>
  <c r="F249" i="7"/>
  <c r="F241" i="7"/>
  <c r="F233" i="7"/>
  <c r="F225" i="7"/>
  <c r="F217" i="7"/>
  <c r="F209" i="7"/>
  <c r="F201" i="7"/>
  <c r="F193" i="7"/>
  <c r="F185" i="7"/>
  <c r="F177" i="7"/>
  <c r="F169" i="7"/>
  <c r="F161" i="7"/>
  <c r="F153" i="7"/>
  <c r="F145" i="7"/>
  <c r="F137" i="7"/>
  <c r="F129" i="7"/>
  <c r="F121" i="7"/>
  <c r="F113" i="7"/>
  <c r="F105" i="7"/>
  <c r="F97" i="7"/>
  <c r="F89" i="7"/>
  <c r="F81" i="7"/>
  <c r="F73" i="7"/>
  <c r="F64" i="7"/>
  <c r="F53" i="7"/>
  <c r="F32" i="7"/>
  <c r="F10" i="7"/>
  <c r="G18" i="6"/>
  <c r="J18" i="6" s="1"/>
  <c r="G19" i="6"/>
  <c r="J19" i="6" s="1"/>
  <c r="H29" i="6"/>
  <c r="I29" i="6" s="1"/>
  <c r="H21" i="6"/>
  <c r="I21" i="6" s="1"/>
  <c r="H32" i="6"/>
  <c r="I32" i="6" s="1"/>
  <c r="G20" i="6"/>
  <c r="J20" i="6" s="1"/>
  <c r="H18" i="6"/>
  <c r="I18" i="6" s="1"/>
  <c r="H19" i="6"/>
  <c r="I19" i="6" s="1"/>
  <c r="H23" i="6"/>
  <c r="I23" i="6" s="1"/>
  <c r="H20" i="6"/>
  <c r="I20" i="6" s="1"/>
  <c r="H24" i="6"/>
  <c r="I24" i="6" s="1"/>
  <c r="H27" i="6"/>
  <c r="I27" i="6" s="1"/>
  <c r="H28" i="6"/>
  <c r="I28" i="6" s="1"/>
  <c r="H31" i="6"/>
  <c r="I31" i="6" s="1"/>
  <c r="G19" i="5"/>
  <c r="G18" i="5"/>
  <c r="J18" i="5"/>
  <c r="J19" i="5"/>
  <c r="H37" i="2"/>
  <c r="I37" i="2" s="1"/>
  <c r="H25" i="2"/>
  <c r="G19" i="3"/>
  <c r="J19" i="3" s="1"/>
  <c r="J18" i="2"/>
  <c r="B407" i="2"/>
  <c r="H18" i="2"/>
  <c r="H33" i="2"/>
  <c r="H22" i="2"/>
  <c r="H45" i="2"/>
  <c r="I45" i="2" s="1"/>
  <c r="H29" i="2"/>
  <c r="H41" i="2"/>
  <c r="F430" i="10"/>
  <c r="F431" i="10"/>
  <c r="F419" i="10"/>
  <c r="F420" i="10"/>
  <c r="F426" i="10"/>
  <c r="F427" i="10"/>
  <c r="F417" i="10"/>
  <c r="F418" i="10"/>
  <c r="F408" i="10"/>
  <c r="F403" i="10"/>
  <c r="F399" i="10"/>
  <c r="F395" i="10"/>
  <c r="F391" i="10"/>
  <c r="F387" i="10"/>
  <c r="F383" i="10"/>
  <c r="F379" i="10"/>
  <c r="F375" i="10"/>
  <c r="F371" i="10"/>
  <c r="F367" i="10"/>
  <c r="F363" i="10"/>
  <c r="F359" i="10"/>
  <c r="F355" i="10"/>
  <c r="F351" i="10"/>
  <c r="F347" i="10"/>
  <c r="F343" i="10"/>
  <c r="F339" i="10"/>
  <c r="F335" i="10"/>
  <c r="F331" i="10"/>
  <c r="F327" i="10"/>
  <c r="F323" i="10"/>
  <c r="F319" i="10"/>
  <c r="F315" i="10"/>
  <c r="F311" i="10"/>
  <c r="F307" i="10"/>
  <c r="F303" i="10"/>
  <c r="F299" i="10"/>
  <c r="F295" i="10"/>
  <c r="F291" i="10"/>
  <c r="F287" i="10"/>
  <c r="F283" i="10"/>
  <c r="F279" i="10"/>
  <c r="F275" i="10"/>
  <c r="F271" i="10"/>
  <c r="F267" i="10"/>
  <c r="F263" i="10"/>
  <c r="F259" i="10"/>
  <c r="F255" i="10"/>
  <c r="F251" i="10"/>
  <c r="F247" i="10"/>
  <c r="F243" i="10"/>
  <c r="F239" i="10"/>
  <c r="F235" i="10"/>
  <c r="F231" i="10"/>
  <c r="F227" i="10"/>
  <c r="F223" i="10"/>
  <c r="F219" i="10"/>
  <c r="F215" i="10"/>
  <c r="F211" i="10"/>
  <c r="F207" i="10"/>
  <c r="F203" i="10"/>
  <c r="F199" i="10"/>
  <c r="F195" i="10"/>
  <c r="F191" i="10"/>
  <c r="F187" i="10"/>
  <c r="F183" i="10"/>
  <c r="F179" i="10"/>
  <c r="F175" i="10"/>
  <c r="F171" i="10"/>
  <c r="F167" i="10"/>
  <c r="F163" i="10"/>
  <c r="F411" i="10"/>
  <c r="F412" i="10"/>
  <c r="F407" i="10"/>
  <c r="F402" i="10"/>
  <c r="F398" i="10"/>
  <c r="F394" i="10"/>
  <c r="F390" i="10"/>
  <c r="F386" i="10"/>
  <c r="F382" i="10"/>
  <c r="F378" i="10"/>
  <c r="F374" i="10"/>
  <c r="F370" i="10"/>
  <c r="F366" i="10"/>
  <c r="F362" i="10"/>
  <c r="F358" i="10"/>
  <c r="F354" i="10"/>
  <c r="F350" i="10"/>
  <c r="F346" i="10"/>
  <c r="F342" i="10"/>
  <c r="F338" i="10"/>
  <c r="F334" i="10"/>
  <c r="F330" i="10"/>
  <c r="F326" i="10"/>
  <c r="F322" i="10"/>
  <c r="F318" i="10"/>
  <c r="F314" i="10"/>
  <c r="F310" i="10"/>
  <c r="F306" i="10"/>
  <c r="F302" i="10"/>
  <c r="F298" i="10"/>
  <c r="F294" i="10"/>
  <c r="F290" i="10"/>
  <c r="F286" i="10"/>
  <c r="F282" i="10"/>
  <c r="F278" i="10"/>
  <c r="F274" i="10"/>
  <c r="F270" i="10"/>
  <c r="F266" i="10"/>
  <c r="F262" i="10"/>
  <c r="F258" i="10"/>
  <c r="F254" i="10"/>
  <c r="F250" i="10"/>
  <c r="F246" i="10"/>
  <c r="F242" i="10"/>
  <c r="F238" i="10"/>
  <c r="F234" i="10"/>
  <c r="F230" i="10"/>
  <c r="F226" i="10"/>
  <c r="F222" i="10"/>
  <c r="F218" i="10"/>
  <c r="F214" i="10"/>
  <c r="F210" i="10"/>
  <c r="F206" i="10"/>
  <c r="F202" i="10"/>
  <c r="F198" i="10"/>
  <c r="F194" i="10"/>
  <c r="F190" i="10"/>
  <c r="F186" i="10"/>
  <c r="F182" i="10"/>
  <c r="F178" i="10"/>
  <c r="F174" i="10"/>
  <c r="F433" i="10"/>
  <c r="F434" i="10"/>
  <c r="F423" i="10"/>
  <c r="F424" i="10"/>
  <c r="F405" i="10"/>
  <c r="F406" i="10"/>
  <c r="F170" i="10"/>
  <c r="F166" i="10"/>
  <c r="F162" i="10"/>
  <c r="F158" i="10"/>
  <c r="F154" i="10"/>
  <c r="F150" i="10"/>
  <c r="F146" i="10"/>
  <c r="F142" i="10"/>
  <c r="F138" i="10"/>
  <c r="F134" i="10"/>
  <c r="F130" i="10"/>
  <c r="F126" i="10"/>
  <c r="F122" i="10"/>
  <c r="F118" i="10"/>
  <c r="F114" i="10"/>
  <c r="F110" i="10"/>
  <c r="F106" i="10"/>
  <c r="F102" i="10"/>
  <c r="F98" i="10"/>
  <c r="F94" i="10"/>
  <c r="F90" i="10"/>
  <c r="F86" i="10"/>
  <c r="F82" i="10"/>
  <c r="F78" i="10"/>
  <c r="F74" i="10"/>
  <c r="F70" i="10"/>
  <c r="F66" i="10"/>
  <c r="F62" i="10"/>
  <c r="F58" i="10"/>
  <c r="F54" i="10"/>
  <c r="F50" i="10"/>
  <c r="F46" i="10"/>
  <c r="F42" i="10"/>
  <c r="F38" i="10"/>
  <c r="F34" i="10"/>
  <c r="F30" i="10"/>
  <c r="F26" i="10"/>
  <c r="F22" i="10"/>
  <c r="F18" i="10"/>
  <c r="F14" i="10"/>
  <c r="F10" i="10"/>
  <c r="F6" i="10"/>
  <c r="D216" i="4"/>
  <c r="E216" i="4" s="1"/>
  <c r="H217" i="4"/>
  <c r="I217" i="4" s="1"/>
  <c r="G217" i="4"/>
  <c r="J217" i="4" s="1"/>
  <c r="D220" i="4"/>
  <c r="E220" i="4" s="1"/>
  <c r="H221" i="4"/>
  <c r="I221" i="4" s="1"/>
  <c r="G221" i="4"/>
  <c r="G225" i="4"/>
  <c r="J225" i="4" s="1"/>
  <c r="D224" i="4"/>
  <c r="E224" i="4" s="1"/>
  <c r="H225" i="4"/>
  <c r="I225" i="4" s="1"/>
  <c r="D228" i="4"/>
  <c r="E228" i="4" s="1"/>
  <c r="H229" i="4"/>
  <c r="I229" i="4" s="1"/>
  <c r="D232" i="4"/>
  <c r="E232" i="4" s="1"/>
  <c r="H233" i="4"/>
  <c r="I233" i="4" s="1"/>
  <c r="D236" i="4"/>
  <c r="E236" i="4" s="1"/>
  <c r="H237" i="4"/>
  <c r="I237" i="4" s="1"/>
  <c r="D240" i="4"/>
  <c r="E240" i="4" s="1"/>
  <c r="H241" i="4"/>
  <c r="I241" i="4" s="1"/>
  <c r="D244" i="4"/>
  <c r="E244" i="4" s="1"/>
  <c r="H245" i="4"/>
  <c r="I245" i="4" s="1"/>
  <c r="D248" i="4"/>
  <c r="E248" i="4" s="1"/>
  <c r="H249" i="4"/>
  <c r="I249" i="4" s="1"/>
  <c r="D252" i="4"/>
  <c r="E252" i="4" s="1"/>
  <c r="H253" i="4"/>
  <c r="I253" i="4" s="1"/>
  <c r="D256" i="4"/>
  <c r="E256" i="4" s="1"/>
  <c r="H257" i="4"/>
  <c r="I257" i="4" s="1"/>
  <c r="D264" i="4"/>
  <c r="E264" i="4" s="1"/>
  <c r="H265" i="4"/>
  <c r="I265" i="4" s="1"/>
  <c r="D268" i="4"/>
  <c r="E268" i="4" s="1"/>
  <c r="H269" i="4"/>
  <c r="I269" i="4" s="1"/>
  <c r="D272" i="4"/>
  <c r="E272" i="4" s="1"/>
  <c r="H273" i="4"/>
  <c r="I273" i="4" s="1"/>
  <c r="D276" i="4"/>
  <c r="E276" i="4" s="1"/>
  <c r="H277" i="4"/>
  <c r="I277" i="4" s="1"/>
  <c r="D280" i="4"/>
  <c r="E280" i="4" s="1"/>
  <c r="H281" i="4"/>
  <c r="I281" i="4" s="1"/>
  <c r="D284" i="4"/>
  <c r="E284" i="4" s="1"/>
  <c r="H285" i="4"/>
  <c r="I285" i="4" s="1"/>
  <c r="D288" i="4"/>
  <c r="E288" i="4" s="1"/>
  <c r="H289" i="4"/>
  <c r="I289" i="4" s="1"/>
  <c r="D292" i="4"/>
  <c r="E292" i="4" s="1"/>
  <c r="H293" i="4"/>
  <c r="I293" i="4" s="1"/>
  <c r="D296" i="4"/>
  <c r="E296" i="4" s="1"/>
  <c r="H297" i="4"/>
  <c r="I297" i="4" s="1"/>
  <c r="D300" i="4"/>
  <c r="E300" i="4" s="1"/>
  <c r="H301" i="4"/>
  <c r="I301" i="4" s="1"/>
  <c r="D304" i="4"/>
  <c r="E304" i="4" s="1"/>
  <c r="H305" i="4"/>
  <c r="I305" i="4" s="1"/>
  <c r="D260" i="4"/>
  <c r="E260" i="4" s="1"/>
  <c r="H261" i="4"/>
  <c r="I261" i="4" s="1"/>
  <c r="G285" i="4"/>
  <c r="J285" i="4" s="1"/>
  <c r="G281" i="4"/>
  <c r="J282" i="4" s="1"/>
  <c r="G277" i="4"/>
  <c r="J277" i="4" s="1"/>
  <c r="G273" i="4"/>
  <c r="J274" i="4" s="1"/>
  <c r="G269" i="4"/>
  <c r="G265" i="4"/>
  <c r="J266" i="4" s="1"/>
  <c r="G261" i="4"/>
  <c r="J261" i="4" s="1"/>
  <c r="G257" i="4"/>
  <c r="J257" i="4" s="1"/>
  <c r="G253" i="4"/>
  <c r="G249" i="4"/>
  <c r="J249" i="4" s="1"/>
  <c r="G245" i="4"/>
  <c r="J246" i="4" s="1"/>
  <c r="G241" i="4"/>
  <c r="J242" i="4" s="1"/>
  <c r="G237" i="4"/>
  <c r="G233" i="4"/>
  <c r="J234" i="4" s="1"/>
  <c r="G228" i="4"/>
  <c r="J228" i="4" s="1"/>
  <c r="G176" i="4"/>
  <c r="J176" i="4" s="1"/>
  <c r="H296" i="4"/>
  <c r="I296" i="4" s="1"/>
  <c r="H280" i="4"/>
  <c r="I280" i="4" s="1"/>
  <c r="H264" i="4"/>
  <c r="I264" i="4" s="1"/>
  <c r="H248" i="4"/>
  <c r="I248" i="4" s="1"/>
  <c r="H232" i="4"/>
  <c r="I232" i="4" s="1"/>
  <c r="H216" i="4"/>
  <c r="I216" i="4" s="1"/>
  <c r="G229" i="4"/>
  <c r="J229" i="4" s="1"/>
  <c r="G220" i="4"/>
  <c r="J220" i="4" s="1"/>
  <c r="G208" i="4"/>
  <c r="G112" i="4"/>
  <c r="J112" i="4" s="1"/>
  <c r="H313" i="4"/>
  <c r="I313" i="4" s="1"/>
  <c r="H309" i="4"/>
  <c r="I309" i="4" s="1"/>
  <c r="H304" i="4"/>
  <c r="I304" i="4" s="1"/>
  <c r="H288" i="4"/>
  <c r="I288" i="4" s="1"/>
  <c r="H272" i="4"/>
  <c r="I272" i="4" s="1"/>
  <c r="H256" i="4"/>
  <c r="I256" i="4" s="1"/>
  <c r="H240" i="4"/>
  <c r="I240" i="4" s="1"/>
  <c r="H224" i="4"/>
  <c r="I224" i="4" s="1"/>
  <c r="C340" i="4"/>
  <c r="F340" i="4" s="1"/>
  <c r="C336" i="4"/>
  <c r="F336" i="4" s="1"/>
  <c r="C332" i="4"/>
  <c r="C328" i="4"/>
  <c r="F328" i="4" s="1"/>
  <c r="C324" i="4"/>
  <c r="C320" i="4"/>
  <c r="F320" i="4" s="1"/>
  <c r="C316" i="4"/>
  <c r="C312" i="4"/>
  <c r="F312" i="4" s="1"/>
  <c r="C308" i="4"/>
  <c r="C304" i="4"/>
  <c r="C300" i="4"/>
  <c r="C296" i="4"/>
  <c r="F296" i="4" s="1"/>
  <c r="C292" i="4"/>
  <c r="F292" i="4" s="1"/>
  <c r="C288" i="4"/>
  <c r="F288" i="4" s="1"/>
  <c r="C284" i="4"/>
  <c r="C280" i="4"/>
  <c r="F280" i="4" s="1"/>
  <c r="C276" i="4"/>
  <c r="F276" i="4" s="1"/>
  <c r="C272" i="4"/>
  <c r="F272" i="4" s="1"/>
  <c r="C268" i="4"/>
  <c r="C264" i="4"/>
  <c r="F264" i="4" s="1"/>
  <c r="C260" i="4"/>
  <c r="C256" i="4"/>
  <c r="F256" i="4" s="1"/>
  <c r="C252" i="4"/>
  <c r="C248" i="4"/>
  <c r="F248" i="4" s="1"/>
  <c r="C244" i="4"/>
  <c r="C240" i="4"/>
  <c r="F240" i="4" s="1"/>
  <c r="C236" i="4"/>
  <c r="C232" i="4"/>
  <c r="F232" i="4" s="1"/>
  <c r="C228" i="4"/>
  <c r="F228" i="4" s="1"/>
  <c r="C224" i="4"/>
  <c r="F224" i="4" s="1"/>
  <c r="C220" i="4"/>
  <c r="C216" i="4"/>
  <c r="F216" i="4" s="1"/>
  <c r="J433" i="4"/>
  <c r="J429" i="4"/>
  <c r="J425" i="4"/>
  <c r="J421" i="4"/>
  <c r="J417" i="4"/>
  <c r="J413" i="4"/>
  <c r="J409" i="4"/>
  <c r="J405" i="4"/>
  <c r="J401" i="4"/>
  <c r="J397" i="4"/>
  <c r="J393" i="4"/>
  <c r="J389" i="4"/>
  <c r="J385" i="4"/>
  <c r="J381" i="4"/>
  <c r="J377" i="4"/>
  <c r="J373" i="4"/>
  <c r="J369" i="4"/>
  <c r="J365" i="4"/>
  <c r="J361" i="4"/>
  <c r="J357" i="4"/>
  <c r="J353" i="4"/>
  <c r="J349" i="4"/>
  <c r="J345" i="4"/>
  <c r="J341" i="4"/>
  <c r="J337" i="4"/>
  <c r="J333" i="4"/>
  <c r="J329" i="4"/>
  <c r="J325" i="4"/>
  <c r="J321" i="4"/>
  <c r="J317" i="4"/>
  <c r="J313" i="4"/>
  <c r="J309" i="4"/>
  <c r="J305" i="4"/>
  <c r="J301" i="4"/>
  <c r="J297" i="4"/>
  <c r="B437" i="4"/>
  <c r="B438" i="4" s="1"/>
  <c r="B439" i="4"/>
  <c r="H5" i="4"/>
  <c r="I5" i="4" s="1"/>
  <c r="B436" i="4"/>
  <c r="D4" i="4"/>
  <c r="E4" i="4" s="1"/>
  <c r="C4" i="4"/>
  <c r="G4" i="4"/>
  <c r="J4" i="4" s="1"/>
  <c r="H4" i="4"/>
  <c r="I4" i="4" s="1"/>
  <c r="H12" i="4"/>
  <c r="I12" i="4" s="1"/>
  <c r="H13" i="4"/>
  <c r="I13" i="4" s="1"/>
  <c r="D12" i="4"/>
  <c r="E12" i="4" s="1"/>
  <c r="C12" i="4"/>
  <c r="G12" i="4"/>
  <c r="J12" i="4" s="1"/>
  <c r="H20" i="4"/>
  <c r="I20" i="4" s="1"/>
  <c r="H21" i="4"/>
  <c r="I21" i="4" s="1"/>
  <c r="D20" i="4"/>
  <c r="E20" i="4" s="1"/>
  <c r="C20" i="4"/>
  <c r="G20" i="4"/>
  <c r="J20" i="4" s="1"/>
  <c r="H28" i="4"/>
  <c r="I28" i="4" s="1"/>
  <c r="H29" i="4"/>
  <c r="I29" i="4" s="1"/>
  <c r="D28" i="4"/>
  <c r="E28" i="4" s="1"/>
  <c r="C28" i="4"/>
  <c r="G28" i="4"/>
  <c r="J28" i="4" s="1"/>
  <c r="G37" i="4"/>
  <c r="J38" i="4" s="1"/>
  <c r="D36" i="4"/>
  <c r="E36" i="4" s="1"/>
  <c r="C36" i="4"/>
  <c r="F36" i="4" s="1"/>
  <c r="H37" i="4"/>
  <c r="I37" i="4" s="1"/>
  <c r="G36" i="4"/>
  <c r="G45" i="4"/>
  <c r="J46" i="4" s="1"/>
  <c r="D44" i="4"/>
  <c r="E44" i="4" s="1"/>
  <c r="C44" i="4"/>
  <c r="F44" i="4" s="1"/>
  <c r="H45" i="4"/>
  <c r="I45" i="4" s="1"/>
  <c r="G44" i="4"/>
  <c r="J44" i="4" s="1"/>
  <c r="G53" i="4"/>
  <c r="J54" i="4" s="1"/>
  <c r="D52" i="4"/>
  <c r="E52" i="4" s="1"/>
  <c r="C52" i="4"/>
  <c r="H53" i="4"/>
  <c r="I53" i="4" s="1"/>
  <c r="G52" i="4"/>
  <c r="J52" i="4" s="1"/>
  <c r="G69" i="4"/>
  <c r="J70" i="4" s="1"/>
  <c r="D68" i="4"/>
  <c r="E68" i="4" s="1"/>
  <c r="C68" i="4"/>
  <c r="H69" i="4"/>
  <c r="I69" i="4" s="1"/>
  <c r="G68" i="4"/>
  <c r="J68" i="4" s="1"/>
  <c r="G77" i="4"/>
  <c r="J78" i="4" s="1"/>
  <c r="D76" i="4"/>
  <c r="E76" i="4" s="1"/>
  <c r="C76" i="4"/>
  <c r="F76" i="4" s="1"/>
  <c r="H77" i="4"/>
  <c r="I77" i="4" s="1"/>
  <c r="G76" i="4"/>
  <c r="G81" i="4"/>
  <c r="D80" i="4"/>
  <c r="E80" i="4" s="1"/>
  <c r="C80" i="4"/>
  <c r="F80" i="4" s="1"/>
  <c r="H81" i="4"/>
  <c r="I81" i="4" s="1"/>
  <c r="G85" i="4"/>
  <c r="J86" i="4" s="1"/>
  <c r="D84" i="4"/>
  <c r="E84" i="4" s="1"/>
  <c r="C84" i="4"/>
  <c r="F84" i="4" s="1"/>
  <c r="H85" i="4"/>
  <c r="I85" i="4" s="1"/>
  <c r="G84" i="4"/>
  <c r="G89" i="4"/>
  <c r="J90" i="4" s="1"/>
  <c r="D88" i="4"/>
  <c r="E88" i="4" s="1"/>
  <c r="C88" i="4"/>
  <c r="H89" i="4"/>
  <c r="I89" i="4" s="1"/>
  <c r="G88" i="4"/>
  <c r="J88" i="4" s="1"/>
  <c r="G93" i="4"/>
  <c r="J94" i="4" s="1"/>
  <c r="D92" i="4"/>
  <c r="E92" i="4" s="1"/>
  <c r="C92" i="4"/>
  <c r="F92" i="4" s="1"/>
  <c r="H93" i="4"/>
  <c r="I93" i="4" s="1"/>
  <c r="G92" i="4"/>
  <c r="J92" i="4" s="1"/>
  <c r="G97" i="4"/>
  <c r="J98" i="4" s="1"/>
  <c r="D96" i="4"/>
  <c r="E96" i="4" s="1"/>
  <c r="C96" i="4"/>
  <c r="F96" i="4" s="1"/>
  <c r="H97" i="4"/>
  <c r="I97" i="4" s="1"/>
  <c r="G101" i="4"/>
  <c r="D100" i="4"/>
  <c r="E100" i="4" s="1"/>
  <c r="C100" i="4"/>
  <c r="H101" i="4"/>
  <c r="I101" i="4" s="1"/>
  <c r="G100" i="4"/>
  <c r="G105" i="4"/>
  <c r="J106" i="4" s="1"/>
  <c r="D104" i="4"/>
  <c r="E104" i="4" s="1"/>
  <c r="C104" i="4"/>
  <c r="F104" i="4" s="1"/>
  <c r="H105" i="4"/>
  <c r="I105" i="4" s="1"/>
  <c r="G104" i="4"/>
  <c r="J104" i="4" s="1"/>
  <c r="G109" i="4"/>
  <c r="J110" i="4" s="1"/>
  <c r="D108" i="4"/>
  <c r="E108" i="4" s="1"/>
  <c r="C108" i="4"/>
  <c r="H109" i="4"/>
  <c r="I109" i="4" s="1"/>
  <c r="G108" i="4"/>
  <c r="J108" i="4" s="1"/>
  <c r="G113" i="4"/>
  <c r="J114" i="4" s="1"/>
  <c r="D112" i="4"/>
  <c r="E112" i="4" s="1"/>
  <c r="C112" i="4"/>
  <c r="F112" i="4" s="1"/>
  <c r="H113" i="4"/>
  <c r="I113" i="4" s="1"/>
  <c r="G117" i="4"/>
  <c r="J118" i="4" s="1"/>
  <c r="D116" i="4"/>
  <c r="E116" i="4" s="1"/>
  <c r="C116" i="4"/>
  <c r="H117" i="4"/>
  <c r="I117" i="4" s="1"/>
  <c r="G116" i="4"/>
  <c r="J116" i="4" s="1"/>
  <c r="G121" i="4"/>
  <c r="D120" i="4"/>
  <c r="E120" i="4" s="1"/>
  <c r="C120" i="4"/>
  <c r="H121" i="4"/>
  <c r="I121" i="4" s="1"/>
  <c r="G120" i="4"/>
  <c r="G125" i="4"/>
  <c r="J126" i="4" s="1"/>
  <c r="D124" i="4"/>
  <c r="E124" i="4" s="1"/>
  <c r="C124" i="4"/>
  <c r="F124" i="4" s="1"/>
  <c r="H125" i="4"/>
  <c r="I125" i="4" s="1"/>
  <c r="G124" i="4"/>
  <c r="J124" i="4" s="1"/>
  <c r="G129" i="4"/>
  <c r="J130" i="4" s="1"/>
  <c r="D128" i="4"/>
  <c r="E128" i="4" s="1"/>
  <c r="C128" i="4"/>
  <c r="H129" i="4"/>
  <c r="I129" i="4" s="1"/>
  <c r="G133" i="4"/>
  <c r="J134" i="4" s="1"/>
  <c r="D132" i="4"/>
  <c r="E132" i="4" s="1"/>
  <c r="C132" i="4"/>
  <c r="H133" i="4"/>
  <c r="I133" i="4" s="1"/>
  <c r="G132" i="4"/>
  <c r="J132" i="4" s="1"/>
  <c r="G137" i="4"/>
  <c r="J138" i="4" s="1"/>
  <c r="D136" i="4"/>
  <c r="E136" i="4" s="1"/>
  <c r="C136" i="4"/>
  <c r="F136" i="4" s="1"/>
  <c r="H137" i="4"/>
  <c r="I137" i="4" s="1"/>
  <c r="G136" i="4"/>
  <c r="J136" i="4" s="1"/>
  <c r="G141" i="4"/>
  <c r="D140" i="4"/>
  <c r="E140" i="4" s="1"/>
  <c r="C140" i="4"/>
  <c r="H141" i="4"/>
  <c r="I141" i="4" s="1"/>
  <c r="G140" i="4"/>
  <c r="G149" i="4"/>
  <c r="D148" i="4"/>
  <c r="E148" i="4" s="1"/>
  <c r="C148" i="4"/>
  <c r="F148" i="4" s="1"/>
  <c r="H149" i="4"/>
  <c r="I149" i="4" s="1"/>
  <c r="G148" i="4"/>
  <c r="G153" i="4"/>
  <c r="D152" i="4"/>
  <c r="E152" i="4" s="1"/>
  <c r="C152" i="4"/>
  <c r="H153" i="4"/>
  <c r="I153" i="4" s="1"/>
  <c r="G152" i="4"/>
  <c r="J152" i="4" s="1"/>
  <c r="G157" i="4"/>
  <c r="J158" i="4" s="1"/>
  <c r="D156" i="4"/>
  <c r="E156" i="4" s="1"/>
  <c r="C156" i="4"/>
  <c r="F156" i="4" s="1"/>
  <c r="H157" i="4"/>
  <c r="I157" i="4" s="1"/>
  <c r="G156" i="4"/>
  <c r="J156" i="4" s="1"/>
  <c r="G161" i="4"/>
  <c r="J161" i="4" s="1"/>
  <c r="D160" i="4"/>
  <c r="E160" i="4" s="1"/>
  <c r="C160" i="4"/>
  <c r="H161" i="4"/>
  <c r="I161" i="4" s="1"/>
  <c r="G165" i="4"/>
  <c r="D164" i="4"/>
  <c r="E164" i="4" s="1"/>
  <c r="C164" i="4"/>
  <c r="H165" i="4"/>
  <c r="I165" i="4" s="1"/>
  <c r="G164" i="4"/>
  <c r="G169" i="4"/>
  <c r="J170" i="4" s="1"/>
  <c r="D168" i="4"/>
  <c r="E168" i="4" s="1"/>
  <c r="C168" i="4"/>
  <c r="F168" i="4" s="1"/>
  <c r="H169" i="4"/>
  <c r="I169" i="4" s="1"/>
  <c r="G168" i="4"/>
  <c r="J168" i="4" s="1"/>
  <c r="G173" i="4"/>
  <c r="D172" i="4"/>
  <c r="E172" i="4" s="1"/>
  <c r="C172" i="4"/>
  <c r="H173" i="4"/>
  <c r="I173" i="4" s="1"/>
  <c r="G172" i="4"/>
  <c r="J172" i="4" s="1"/>
  <c r="G177" i="4"/>
  <c r="J177" i="4" s="1"/>
  <c r="D176" i="4"/>
  <c r="E176" i="4" s="1"/>
  <c r="C176" i="4"/>
  <c r="F176" i="4" s="1"/>
  <c r="H177" i="4"/>
  <c r="I177" i="4" s="1"/>
  <c r="G181" i="4"/>
  <c r="J182" i="4" s="1"/>
  <c r="D180" i="4"/>
  <c r="E180" i="4" s="1"/>
  <c r="C180" i="4"/>
  <c r="H181" i="4"/>
  <c r="I181" i="4" s="1"/>
  <c r="G180" i="4"/>
  <c r="J180" i="4" s="1"/>
  <c r="G185" i="4"/>
  <c r="D184" i="4"/>
  <c r="E184" i="4" s="1"/>
  <c r="C184" i="4"/>
  <c r="H185" i="4"/>
  <c r="I185" i="4" s="1"/>
  <c r="G184" i="4"/>
  <c r="G189" i="4"/>
  <c r="J190" i="4" s="1"/>
  <c r="D188" i="4"/>
  <c r="E188" i="4" s="1"/>
  <c r="C188" i="4"/>
  <c r="F188" i="4" s="1"/>
  <c r="H189" i="4"/>
  <c r="I189" i="4" s="1"/>
  <c r="G188" i="4"/>
  <c r="J188" i="4" s="1"/>
  <c r="G193" i="4"/>
  <c r="J193" i="4" s="1"/>
  <c r="D192" i="4"/>
  <c r="E192" i="4" s="1"/>
  <c r="C192" i="4"/>
  <c r="H193" i="4"/>
  <c r="I193" i="4" s="1"/>
  <c r="G197" i="4"/>
  <c r="J198" i="4" s="1"/>
  <c r="D196" i="4"/>
  <c r="E196" i="4" s="1"/>
  <c r="C196" i="4"/>
  <c r="H197" i="4"/>
  <c r="I197" i="4" s="1"/>
  <c r="G196" i="4"/>
  <c r="G201" i="4"/>
  <c r="J202" i="4" s="1"/>
  <c r="D200" i="4"/>
  <c r="E200" i="4" s="1"/>
  <c r="C200" i="4"/>
  <c r="F200" i="4" s="1"/>
  <c r="H201" i="4"/>
  <c r="I201" i="4" s="1"/>
  <c r="G200" i="4"/>
  <c r="J200" i="4" s="1"/>
  <c r="G205" i="4"/>
  <c r="D204" i="4"/>
  <c r="E204" i="4" s="1"/>
  <c r="C204" i="4"/>
  <c r="H205" i="4"/>
  <c r="I205" i="4" s="1"/>
  <c r="G204" i="4"/>
  <c r="G209" i="4"/>
  <c r="J209" i="4" s="1"/>
  <c r="D208" i="4"/>
  <c r="E208" i="4" s="1"/>
  <c r="C208" i="4"/>
  <c r="F208" i="4" s="1"/>
  <c r="H209" i="4"/>
  <c r="I209" i="4" s="1"/>
  <c r="G213" i="4"/>
  <c r="D212" i="4"/>
  <c r="E212" i="4" s="1"/>
  <c r="C212" i="4"/>
  <c r="F212" i="4" s="1"/>
  <c r="H213" i="4"/>
  <c r="I213" i="4" s="1"/>
  <c r="G212" i="4"/>
  <c r="J212" i="4" s="1"/>
  <c r="H8" i="4"/>
  <c r="I8" i="4" s="1"/>
  <c r="H9" i="4"/>
  <c r="I9" i="4" s="1"/>
  <c r="D8" i="4"/>
  <c r="E8" i="4" s="1"/>
  <c r="C8" i="4"/>
  <c r="G8" i="4"/>
  <c r="J8" i="4" s="1"/>
  <c r="H16" i="4"/>
  <c r="I16" i="4" s="1"/>
  <c r="H17" i="4"/>
  <c r="I17" i="4" s="1"/>
  <c r="D16" i="4"/>
  <c r="E16" i="4" s="1"/>
  <c r="C16" i="4"/>
  <c r="G16" i="4"/>
  <c r="J16" i="4" s="1"/>
  <c r="H24" i="4"/>
  <c r="I24" i="4" s="1"/>
  <c r="H25" i="4"/>
  <c r="I25" i="4" s="1"/>
  <c r="D24" i="4"/>
  <c r="E24" i="4" s="1"/>
  <c r="C24" i="4"/>
  <c r="F24" i="4" s="1"/>
  <c r="G24" i="4"/>
  <c r="J24" i="4" s="1"/>
  <c r="H32" i="4"/>
  <c r="I32" i="4" s="1"/>
  <c r="D32" i="4"/>
  <c r="E32" i="4" s="1"/>
  <c r="C32" i="4"/>
  <c r="F32" i="4" s="1"/>
  <c r="H33" i="4"/>
  <c r="I33" i="4" s="1"/>
  <c r="G32" i="4"/>
  <c r="G41" i="4"/>
  <c r="D40" i="4"/>
  <c r="E40" i="4" s="1"/>
  <c r="C40" i="4"/>
  <c r="F40" i="4" s="1"/>
  <c r="H41" i="4"/>
  <c r="I41" i="4" s="1"/>
  <c r="G40" i="4"/>
  <c r="G49" i="4"/>
  <c r="J49" i="4" s="1"/>
  <c r="D48" i="4"/>
  <c r="E48" i="4" s="1"/>
  <c r="C48" i="4"/>
  <c r="H49" i="4"/>
  <c r="I49" i="4" s="1"/>
  <c r="G57" i="4"/>
  <c r="D56" i="4"/>
  <c r="E56" i="4" s="1"/>
  <c r="C56" i="4"/>
  <c r="H57" i="4"/>
  <c r="I57" i="4" s="1"/>
  <c r="G56" i="4"/>
  <c r="J56" i="4" s="1"/>
  <c r="G73" i="4"/>
  <c r="J74" i="4" s="1"/>
  <c r="D72" i="4"/>
  <c r="E72" i="4" s="1"/>
  <c r="C72" i="4"/>
  <c r="F72" i="4" s="1"/>
  <c r="H73" i="4"/>
  <c r="I73" i="4" s="1"/>
  <c r="G72" i="4"/>
  <c r="J72" i="4" s="1"/>
  <c r="G145" i="4"/>
  <c r="D144" i="4"/>
  <c r="E144" i="4" s="1"/>
  <c r="C144" i="4"/>
  <c r="F144" i="4" s="1"/>
  <c r="H145" i="4"/>
  <c r="I145" i="4" s="1"/>
  <c r="G5" i="4"/>
  <c r="G21" i="4"/>
  <c r="J22" i="4" s="1"/>
  <c r="G96" i="4"/>
  <c r="J96" i="4" s="1"/>
  <c r="H156" i="4"/>
  <c r="I156" i="4" s="1"/>
  <c r="H140" i="4"/>
  <c r="I140" i="4" s="1"/>
  <c r="H124" i="4"/>
  <c r="I124" i="4" s="1"/>
  <c r="H108" i="4"/>
  <c r="I108" i="4" s="1"/>
  <c r="H92" i="4"/>
  <c r="I92" i="4" s="1"/>
  <c r="H76" i="4"/>
  <c r="I76" i="4" s="1"/>
  <c r="H44" i="4"/>
  <c r="I44" i="4" s="1"/>
  <c r="G61" i="4"/>
  <c r="J62" i="4" s="1"/>
  <c r="D60" i="4"/>
  <c r="E60" i="4" s="1"/>
  <c r="C60" i="4"/>
  <c r="H61" i="4"/>
  <c r="I61" i="4" s="1"/>
  <c r="G60" i="4"/>
  <c r="J60" i="4" s="1"/>
  <c r="G25" i="4"/>
  <c r="J26" i="4" s="1"/>
  <c r="G144" i="4"/>
  <c r="H80" i="4"/>
  <c r="I80" i="4" s="1"/>
  <c r="H48" i="4"/>
  <c r="I48" i="4" s="1"/>
  <c r="G65" i="4"/>
  <c r="J66" i="4" s="1"/>
  <c r="D64" i="4"/>
  <c r="E64" i="4" s="1"/>
  <c r="C64" i="4"/>
  <c r="H65" i="4"/>
  <c r="I65" i="4" s="1"/>
  <c r="G9" i="4"/>
  <c r="J10" i="4" s="1"/>
  <c r="G80" i="4"/>
  <c r="H144" i="4"/>
  <c r="I144" i="4" s="1"/>
  <c r="H64" i="4"/>
  <c r="I64" i="4" s="1"/>
  <c r="G13" i="4"/>
  <c r="J14" i="4" s="1"/>
  <c r="G29" i="4"/>
  <c r="J30" i="4" s="1"/>
  <c r="G128" i="4"/>
  <c r="G64" i="4"/>
  <c r="J64" i="4" s="1"/>
  <c r="H164" i="4"/>
  <c r="I164" i="4" s="1"/>
  <c r="H148" i="4"/>
  <c r="I148" i="4" s="1"/>
  <c r="H132" i="4"/>
  <c r="I132" i="4" s="1"/>
  <c r="H116" i="4"/>
  <c r="I116" i="4" s="1"/>
  <c r="H100" i="4"/>
  <c r="I100" i="4" s="1"/>
  <c r="H84" i="4"/>
  <c r="I84" i="4" s="1"/>
  <c r="H68" i="4"/>
  <c r="I68" i="4" s="1"/>
  <c r="H52" i="4"/>
  <c r="I52" i="4" s="1"/>
  <c r="H36" i="4"/>
  <c r="I36" i="4" s="1"/>
  <c r="J82" i="4"/>
  <c r="F434" i="4"/>
  <c r="F430" i="4"/>
  <c r="F426" i="4"/>
  <c r="F422" i="4"/>
  <c r="F418" i="4"/>
  <c r="F414" i="4"/>
  <c r="F410" i="4"/>
  <c r="F406" i="4"/>
  <c r="F402" i="4"/>
  <c r="F398" i="4"/>
  <c r="F394" i="4"/>
  <c r="F390" i="4"/>
  <c r="F386" i="4"/>
  <c r="F382" i="4"/>
  <c r="F378" i="4"/>
  <c r="F374" i="4"/>
  <c r="F370" i="4"/>
  <c r="F366" i="4"/>
  <c r="F362" i="4"/>
  <c r="F358" i="4"/>
  <c r="F354" i="4"/>
  <c r="F350" i="4"/>
  <c r="F346" i="4"/>
  <c r="F342" i="4"/>
  <c r="F38" i="4"/>
  <c r="F34" i="4"/>
  <c r="F30" i="4"/>
  <c r="F26" i="4"/>
  <c r="F22" i="4"/>
  <c r="F18" i="4"/>
  <c r="F14" i="4"/>
  <c r="F10" i="4"/>
  <c r="F6" i="4"/>
  <c r="J293" i="4"/>
  <c r="J289" i="4"/>
  <c r="J269" i="4"/>
  <c r="J253" i="4"/>
  <c r="J245" i="4"/>
  <c r="J237" i="4"/>
  <c r="F433" i="4"/>
  <c r="F429" i="4"/>
  <c r="F425" i="4"/>
  <c r="F421" i="4"/>
  <c r="F417" i="4"/>
  <c r="F413" i="4"/>
  <c r="F409" i="4"/>
  <c r="F405" i="4"/>
  <c r="F401" i="4"/>
  <c r="F397" i="4"/>
  <c r="F393" i="4"/>
  <c r="F389" i="4"/>
  <c r="F385" i="4"/>
  <c r="F381" i="4"/>
  <c r="F377" i="4"/>
  <c r="F373" i="4"/>
  <c r="F369" i="4"/>
  <c r="F365" i="4"/>
  <c r="F361" i="4"/>
  <c r="F357" i="4"/>
  <c r="F353" i="4"/>
  <c r="F349" i="4"/>
  <c r="F345" i="4"/>
  <c r="J6" i="4"/>
  <c r="J34" i="4"/>
  <c r="J18" i="4"/>
  <c r="J435" i="4"/>
  <c r="J431" i="4"/>
  <c r="J427" i="4"/>
  <c r="J423" i="4"/>
  <c r="J419" i="4"/>
  <c r="J415" i="4"/>
  <c r="J411" i="4"/>
  <c r="J407" i="4"/>
  <c r="J403" i="4"/>
  <c r="J399" i="4"/>
  <c r="J395" i="4"/>
  <c r="J391" i="4"/>
  <c r="J387" i="4"/>
  <c r="J383" i="4"/>
  <c r="J379" i="4"/>
  <c r="J375" i="4"/>
  <c r="J371" i="4"/>
  <c r="J367" i="4"/>
  <c r="J363" i="4"/>
  <c r="J359" i="4"/>
  <c r="J355" i="4"/>
  <c r="J351" i="4"/>
  <c r="J347" i="4"/>
  <c r="J343" i="4"/>
  <c r="J339" i="4"/>
  <c r="J335" i="4"/>
  <c r="J331" i="4"/>
  <c r="J327" i="4"/>
  <c r="J323" i="4"/>
  <c r="J319" i="4"/>
  <c r="J315" i="4"/>
  <c r="J311" i="4"/>
  <c r="J307" i="4"/>
  <c r="J303" i="4"/>
  <c r="J299" i="4"/>
  <c r="J295" i="4"/>
  <c r="J291" i="4"/>
  <c r="J287" i="4"/>
  <c r="J283" i="4"/>
  <c r="J279" i="4"/>
  <c r="J275" i="4"/>
  <c r="J271" i="4"/>
  <c r="J267" i="4"/>
  <c r="J263" i="4"/>
  <c r="J259" i="4"/>
  <c r="J255" i="4"/>
  <c r="J251" i="4"/>
  <c r="J247" i="4"/>
  <c r="J243" i="4"/>
  <c r="J239" i="4"/>
  <c r="J235" i="4"/>
  <c r="J231" i="4"/>
  <c r="J227" i="4"/>
  <c r="J223" i="4"/>
  <c r="J219" i="4"/>
  <c r="J215" i="4"/>
  <c r="J211" i="4"/>
  <c r="J207" i="4"/>
  <c r="J203" i="4"/>
  <c r="J199" i="4"/>
  <c r="J195" i="4"/>
  <c r="J191" i="4"/>
  <c r="J187" i="4"/>
  <c r="J183" i="4"/>
  <c r="J179" i="4"/>
  <c r="J175" i="4"/>
  <c r="N17" i="9"/>
  <c r="F5" i="9"/>
  <c r="F4" i="9"/>
  <c r="F13" i="9"/>
  <c r="F12" i="9"/>
  <c r="F10" i="9"/>
  <c r="F11" i="9"/>
  <c r="F6" i="9"/>
  <c r="F9" i="9"/>
  <c r="F7" i="9"/>
  <c r="F8" i="9"/>
  <c r="D7" i="7"/>
  <c r="E5" i="7"/>
  <c r="D429" i="7"/>
  <c r="D421" i="7"/>
  <c r="E419" i="7"/>
  <c r="D401" i="7"/>
  <c r="E400" i="7" s="1"/>
  <c r="D389" i="7"/>
  <c r="D377" i="7"/>
  <c r="D249" i="7"/>
  <c r="D237" i="7"/>
  <c r="E236" i="7" s="1"/>
  <c r="E235" i="7"/>
  <c r="D209" i="7"/>
  <c r="D197" i="7"/>
  <c r="D189" i="7"/>
  <c r="E188" i="7" s="1"/>
  <c r="D157" i="7"/>
  <c r="D158" i="7" s="1"/>
  <c r="D149" i="7"/>
  <c r="E147" i="7"/>
  <c r="D141" i="7"/>
  <c r="D117" i="7"/>
  <c r="E116" i="7" s="1"/>
  <c r="D81" i="7"/>
  <c r="D73" i="7"/>
  <c r="D74" i="7" s="1"/>
  <c r="D69" i="7"/>
  <c r="E68" i="7" s="1"/>
  <c r="E67" i="7"/>
  <c r="D65" i="7"/>
  <c r="E64" i="7" s="1"/>
  <c r="D61" i="7"/>
  <c r="D53" i="7"/>
  <c r="D33" i="7"/>
  <c r="E4" i="7"/>
  <c r="D432" i="7"/>
  <c r="D424" i="7"/>
  <c r="E423" i="7" s="1"/>
  <c r="D328" i="7"/>
  <c r="D316" i="7"/>
  <c r="E315" i="7" s="1"/>
  <c r="D312" i="7"/>
  <c r="E311" i="7" s="1"/>
  <c r="D284" i="7"/>
  <c r="E283" i="7" s="1"/>
  <c r="D244" i="7"/>
  <c r="D204" i="7"/>
  <c r="D200" i="7"/>
  <c r="D434" i="7"/>
  <c r="D390" i="7"/>
  <c r="D358" i="7"/>
  <c r="D338" i="7"/>
  <c r="D334" i="7"/>
  <c r="D330" i="7"/>
  <c r="D318" i="7"/>
  <c r="D306" i="7"/>
  <c r="D290" i="7"/>
  <c r="D242" i="7"/>
  <c r="D238" i="7"/>
  <c r="D226" i="7"/>
  <c r="D210" i="7"/>
  <c r="D211" i="7" s="1"/>
  <c r="D212" i="7" s="1"/>
  <c r="D206" i="7"/>
  <c r="D425" i="7"/>
  <c r="D397" i="7"/>
  <c r="D385" i="7"/>
  <c r="E384" i="7" s="1"/>
  <c r="D381" i="7"/>
  <c r="D365" i="7"/>
  <c r="E364" i="7" s="1"/>
  <c r="D357" i="7"/>
  <c r="D353" i="7"/>
  <c r="D325" i="7"/>
  <c r="D326" i="7" s="1"/>
  <c r="D317" i="7"/>
  <c r="D313" i="7"/>
  <c r="E312" i="7" s="1"/>
  <c r="D297" i="7"/>
  <c r="D285" i="7"/>
  <c r="D241" i="7"/>
  <c r="D225" i="7"/>
  <c r="E224" i="7" s="1"/>
  <c r="D185" i="7"/>
  <c r="E184" i="7" s="1"/>
  <c r="D181" i="7"/>
  <c r="E180" i="7" s="1"/>
  <c r="D177" i="7"/>
  <c r="E176" i="7" s="1"/>
  <c r="D161" i="7"/>
  <c r="D121" i="7"/>
  <c r="D97" i="7"/>
  <c r="D98" i="7" s="1"/>
  <c r="D89" i="7"/>
  <c r="D77" i="7"/>
  <c r="E76" i="7" s="1"/>
  <c r="D57" i="7"/>
  <c r="D45" i="7"/>
  <c r="D41" i="7"/>
  <c r="E40" i="7" s="1"/>
  <c r="D168" i="7"/>
  <c r="D152" i="7"/>
  <c r="D136" i="7"/>
  <c r="E135" i="7" s="1"/>
  <c r="D128" i="7"/>
  <c r="D104" i="7"/>
  <c r="D105" i="7" s="1"/>
  <c r="D186" i="7"/>
  <c r="D178" i="7"/>
  <c r="D170" i="7"/>
  <c r="D171" i="7" s="1"/>
  <c r="D162" i="7"/>
  <c r="D146" i="7"/>
  <c r="D90" i="7"/>
  <c r="D66" i="7"/>
  <c r="D38" i="7"/>
  <c r="H4" i="7"/>
  <c r="F52" i="7"/>
  <c r="F46" i="7"/>
  <c r="F41" i="7"/>
  <c r="F36" i="7"/>
  <c r="F30" i="7"/>
  <c r="F25" i="7"/>
  <c r="F20" i="7"/>
  <c r="F14" i="7"/>
  <c r="F9" i="7"/>
  <c r="F435" i="7"/>
  <c r="F431" i="7"/>
  <c r="F427" i="7"/>
  <c r="F423" i="7"/>
  <c r="F419" i="7"/>
  <c r="F415" i="7"/>
  <c r="F411" i="7"/>
  <c r="F407" i="7"/>
  <c r="F403" i="7"/>
  <c r="F399" i="7"/>
  <c r="F395" i="7"/>
  <c r="F391" i="7"/>
  <c r="F387" i="7"/>
  <c r="F383" i="7"/>
  <c r="F379" i="7"/>
  <c r="F375" i="7"/>
  <c r="F371" i="7"/>
  <c r="F367" i="7"/>
  <c r="F363" i="7"/>
  <c r="F359" i="7"/>
  <c r="F355" i="7"/>
  <c r="F351" i="7"/>
  <c r="F347" i="7"/>
  <c r="F343" i="7"/>
  <c r="F339" i="7"/>
  <c r="F335" i="7"/>
  <c r="F331" i="7"/>
  <c r="F327" i="7"/>
  <c r="F323" i="7"/>
  <c r="F319" i="7"/>
  <c r="F315" i="7"/>
  <c r="F311" i="7"/>
  <c r="F307" i="7"/>
  <c r="F303" i="7"/>
  <c r="F299" i="7"/>
  <c r="F295" i="7"/>
  <c r="F291" i="7"/>
  <c r="F287" i="7"/>
  <c r="F283" i="7"/>
  <c r="F279" i="7"/>
  <c r="F275" i="7"/>
  <c r="F271" i="7"/>
  <c r="F267" i="7"/>
  <c r="F263" i="7"/>
  <c r="F259" i="7"/>
  <c r="F255" i="7"/>
  <c r="F251" i="7"/>
  <c r="F247" i="7"/>
  <c r="F243" i="7"/>
  <c r="F239" i="7"/>
  <c r="F235" i="7"/>
  <c r="F231" i="7"/>
  <c r="F227" i="7"/>
  <c r="F223" i="7"/>
  <c r="F219" i="7"/>
  <c r="F215" i="7"/>
  <c r="F211" i="7"/>
  <c r="F207" i="7"/>
  <c r="F203" i="7"/>
  <c r="F199" i="7"/>
  <c r="F195" i="7"/>
  <c r="F191" i="7"/>
  <c r="F187" i="7"/>
  <c r="F183" i="7"/>
  <c r="F179" i="7"/>
  <c r="F175" i="7"/>
  <c r="F171" i="7"/>
  <c r="F167" i="7"/>
  <c r="F163" i="7"/>
  <c r="F159" i="7"/>
  <c r="F155" i="7"/>
  <c r="F151" i="7"/>
  <c r="F147" i="7"/>
  <c r="F143" i="7"/>
  <c r="F139" i="7"/>
  <c r="F135" i="7"/>
  <c r="F131" i="7"/>
  <c r="F127" i="7"/>
  <c r="F123" i="7"/>
  <c r="F119" i="7"/>
  <c r="F115" i="7"/>
  <c r="F111" i="7"/>
  <c r="F107" i="7"/>
  <c r="F103" i="7"/>
  <c r="F99" i="7"/>
  <c r="F95" i="7"/>
  <c r="F91" i="7"/>
  <c r="F87" i="7"/>
  <c r="F83" i="7"/>
  <c r="F79" i="7"/>
  <c r="F75" i="7"/>
  <c r="F71" i="7"/>
  <c r="F66" i="7"/>
  <c r="F61" i="7"/>
  <c r="F56" i="7"/>
  <c r="F50" i="7"/>
  <c r="F45" i="7"/>
  <c r="F40" i="7"/>
  <c r="F34" i="7"/>
  <c r="F29" i="7"/>
  <c r="F24" i="7"/>
  <c r="F18" i="7"/>
  <c r="F13" i="7"/>
  <c r="F7" i="7"/>
  <c r="F11" i="7"/>
  <c r="F15" i="7"/>
  <c r="F19" i="7"/>
  <c r="F23" i="7"/>
  <c r="F27" i="7"/>
  <c r="F31" i="7"/>
  <c r="F35" i="7"/>
  <c r="F39" i="7"/>
  <c r="F43" i="7"/>
  <c r="F47" i="7"/>
  <c r="F51" i="7"/>
  <c r="F55" i="7"/>
  <c r="F59" i="7"/>
  <c r="F63" i="7"/>
  <c r="F67" i="7"/>
  <c r="F434" i="7"/>
  <c r="F430" i="7"/>
  <c r="F426" i="7"/>
  <c r="F422" i="7"/>
  <c r="F418" i="7"/>
  <c r="F414" i="7"/>
  <c r="F410" i="7"/>
  <c r="F406" i="7"/>
  <c r="F402" i="7"/>
  <c r="F398" i="7"/>
  <c r="F394" i="7"/>
  <c r="F390" i="7"/>
  <c r="F386" i="7"/>
  <c r="F382" i="7"/>
  <c r="F378" i="7"/>
  <c r="F374" i="7"/>
  <c r="F370" i="7"/>
  <c r="F366" i="7"/>
  <c r="F362" i="7"/>
  <c r="F358" i="7"/>
  <c r="F354" i="7"/>
  <c r="F350" i="7"/>
  <c r="F346" i="7"/>
  <c r="F342" i="7"/>
  <c r="F338" i="7"/>
  <c r="F334" i="7"/>
  <c r="F330" i="7"/>
  <c r="F326" i="7"/>
  <c r="F322" i="7"/>
  <c r="F318" i="7"/>
  <c r="F314" i="7"/>
  <c r="F310" i="7"/>
  <c r="F306" i="7"/>
  <c r="F302" i="7"/>
  <c r="F298" i="7"/>
  <c r="F294" i="7"/>
  <c r="F290" i="7"/>
  <c r="F286" i="7"/>
  <c r="F282" i="7"/>
  <c r="F278" i="7"/>
  <c r="F274" i="7"/>
  <c r="F270" i="7"/>
  <c r="F266" i="7"/>
  <c r="F262" i="7"/>
  <c r="F258" i="7"/>
  <c r="F254" i="7"/>
  <c r="F250" i="7"/>
  <c r="F246" i="7"/>
  <c r="F242" i="7"/>
  <c r="F238" i="7"/>
  <c r="F234" i="7"/>
  <c r="F230" i="7"/>
  <c r="F226" i="7"/>
  <c r="F222" i="7"/>
  <c r="F218" i="7"/>
  <c r="F214" i="7"/>
  <c r="F210" i="7"/>
  <c r="F206" i="7"/>
  <c r="F202" i="7"/>
  <c r="F198" i="7"/>
  <c r="F194" i="7"/>
  <c r="F190" i="7"/>
  <c r="F186" i="7"/>
  <c r="F182" i="7"/>
  <c r="F178" i="7"/>
  <c r="F174" i="7"/>
  <c r="F170" i="7"/>
  <c r="F166" i="7"/>
  <c r="F162" i="7"/>
  <c r="F158" i="7"/>
  <c r="F154" i="7"/>
  <c r="F150" i="7"/>
  <c r="F146" i="7"/>
  <c r="F142" i="7"/>
  <c r="F138" i="7"/>
  <c r="F134" i="7"/>
  <c r="F130" i="7"/>
  <c r="F126" i="7"/>
  <c r="F122" i="7"/>
  <c r="F118" i="7"/>
  <c r="F114" i="7"/>
  <c r="F110" i="7"/>
  <c r="F106" i="7"/>
  <c r="F102" i="7"/>
  <c r="F98" i="7"/>
  <c r="F94" i="7"/>
  <c r="F90" i="7"/>
  <c r="F86" i="7"/>
  <c r="F82" i="7"/>
  <c r="F78" i="7"/>
  <c r="F74" i="7"/>
  <c r="F70" i="7"/>
  <c r="F65" i="7"/>
  <c r="F60" i="7"/>
  <c r="F54" i="7"/>
  <c r="F49" i="7"/>
  <c r="F44" i="7"/>
  <c r="F38" i="7"/>
  <c r="F33" i="7"/>
  <c r="F28" i="7"/>
  <c r="F22" i="7"/>
  <c r="F17" i="7"/>
  <c r="F12" i="7"/>
  <c r="F6" i="7"/>
  <c r="I437" i="7"/>
  <c r="K442" i="7" s="1"/>
  <c r="D426" i="7"/>
  <c r="E425" i="7" s="1"/>
  <c r="D386" i="7"/>
  <c r="D382" i="7"/>
  <c r="D366" i="7"/>
  <c r="E365" i="7" s="1"/>
  <c r="D354" i="7"/>
  <c r="E353" i="7" s="1"/>
  <c r="D314" i="7"/>
  <c r="E313" i="7" s="1"/>
  <c r="D298" i="7"/>
  <c r="E297" i="7" s="1"/>
  <c r="D214" i="7"/>
  <c r="D122" i="7"/>
  <c r="D106" i="7"/>
  <c r="D58" i="7"/>
  <c r="D46" i="7"/>
  <c r="D30" i="7"/>
  <c r="D31" i="7" s="1"/>
  <c r="D32" i="7" s="1"/>
  <c r="E31" i="7" s="1"/>
  <c r="H22" i="6"/>
  <c r="I22" i="6" s="1"/>
  <c r="H26" i="6"/>
  <c r="I26" i="6" s="1"/>
  <c r="H30" i="6"/>
  <c r="I30" i="6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6" i="3"/>
  <c r="I46" i="3" s="1"/>
  <c r="H44" i="3"/>
  <c r="I44" i="3" s="1"/>
  <c r="H38" i="3"/>
  <c r="I38" i="3" s="1"/>
  <c r="H35" i="3"/>
  <c r="I35" i="3" s="1"/>
  <c r="H33" i="3"/>
  <c r="I33" i="3" s="1"/>
  <c r="H28" i="3"/>
  <c r="I28" i="3" s="1"/>
  <c r="H22" i="3"/>
  <c r="I22" i="3" s="1"/>
  <c r="H19" i="3"/>
  <c r="I19" i="3" s="1"/>
  <c r="H41" i="3"/>
  <c r="I41" i="3" s="1"/>
  <c r="H36" i="3"/>
  <c r="I36" i="3" s="1"/>
  <c r="H27" i="3"/>
  <c r="I27" i="3" s="1"/>
  <c r="H20" i="3"/>
  <c r="I20" i="3" s="1"/>
  <c r="H47" i="3"/>
  <c r="I47" i="3" s="1"/>
  <c r="H37" i="3"/>
  <c r="I37" i="3" s="1"/>
  <c r="H32" i="3"/>
  <c r="I32" i="3" s="1"/>
  <c r="H23" i="3"/>
  <c r="I23" i="3" s="1"/>
  <c r="H45" i="3"/>
  <c r="I45" i="3" s="1"/>
  <c r="H40" i="3"/>
  <c r="I40" i="3" s="1"/>
  <c r="H34" i="3"/>
  <c r="I34" i="3" s="1"/>
  <c r="H31" i="3"/>
  <c r="I31" i="3" s="1"/>
  <c r="H29" i="3"/>
  <c r="I29" i="3" s="1"/>
  <c r="H24" i="3"/>
  <c r="I24" i="3" s="1"/>
  <c r="H18" i="3"/>
  <c r="I18" i="3" s="1"/>
  <c r="H43" i="3"/>
  <c r="I43" i="3" s="1"/>
  <c r="H30" i="3"/>
  <c r="I30" i="3" s="1"/>
  <c r="H25" i="3"/>
  <c r="I25" i="3" s="1"/>
  <c r="H42" i="3"/>
  <c r="I42" i="3" s="1"/>
  <c r="H39" i="3"/>
  <c r="I39" i="3" s="1"/>
  <c r="H26" i="3"/>
  <c r="I26" i="3" s="1"/>
  <c r="H21" i="3"/>
  <c r="I21" i="3" s="1"/>
  <c r="H44" i="2"/>
  <c r="H36" i="2"/>
  <c r="H28" i="2"/>
  <c r="I28" i="2" s="1"/>
  <c r="H20" i="2"/>
  <c r="I20" i="2" s="1"/>
  <c r="H40" i="2"/>
  <c r="I40" i="2" s="1"/>
  <c r="H32" i="2"/>
  <c r="H24" i="2"/>
  <c r="I24" i="2" s="1"/>
  <c r="J171" i="4"/>
  <c r="J167" i="4"/>
  <c r="J163" i="4"/>
  <c r="J159" i="4"/>
  <c r="J155" i="4"/>
  <c r="J151" i="4"/>
  <c r="J147" i="4"/>
  <c r="J143" i="4"/>
  <c r="J139" i="4"/>
  <c r="J135" i="4"/>
  <c r="J131" i="4"/>
  <c r="J127" i="4"/>
  <c r="J123" i="4"/>
  <c r="J119" i="4"/>
  <c r="J115" i="4"/>
  <c r="J111" i="4"/>
  <c r="J107" i="4"/>
  <c r="J103" i="4"/>
  <c r="J99" i="4"/>
  <c r="J95" i="4"/>
  <c r="J91" i="4"/>
  <c r="J87" i="4"/>
  <c r="J83" i="4"/>
  <c r="J79" i="4"/>
  <c r="J75" i="4"/>
  <c r="J71" i="4"/>
  <c r="J67" i="4"/>
  <c r="J63" i="4"/>
  <c r="J59" i="4"/>
  <c r="J55" i="4"/>
  <c r="J51" i="4"/>
  <c r="J47" i="4"/>
  <c r="J43" i="4"/>
  <c r="J39" i="4"/>
  <c r="F35" i="4"/>
  <c r="F31" i="4"/>
  <c r="F27" i="4"/>
  <c r="F23" i="4"/>
  <c r="F19" i="4"/>
  <c r="F15" i="4"/>
  <c r="F11" i="4"/>
  <c r="F7" i="4"/>
  <c r="J29" i="4"/>
  <c r="J434" i="4"/>
  <c r="J430" i="4"/>
  <c r="R9" i="4"/>
  <c r="R13" i="4"/>
  <c r="R21" i="4"/>
  <c r="R25" i="4"/>
  <c r="R29" i="4"/>
  <c r="R37" i="4"/>
  <c r="R41" i="4"/>
  <c r="R45" i="4"/>
  <c r="R53" i="4"/>
  <c r="R57" i="4"/>
  <c r="R61" i="4"/>
  <c r="R69" i="4"/>
  <c r="R73" i="4"/>
  <c r="R77" i="4"/>
  <c r="R85" i="4"/>
  <c r="R89" i="4"/>
  <c r="R93" i="4"/>
  <c r="R101" i="4"/>
  <c r="R105" i="4"/>
  <c r="R109" i="4"/>
  <c r="R117" i="4"/>
  <c r="R121" i="4"/>
  <c r="R125" i="4"/>
  <c r="R133" i="4"/>
  <c r="R137" i="4"/>
  <c r="R141" i="4"/>
  <c r="R149" i="4"/>
  <c r="R153" i="4"/>
  <c r="R157" i="4"/>
  <c r="R165" i="4"/>
  <c r="R169" i="4"/>
  <c r="R173" i="4"/>
  <c r="R181" i="4"/>
  <c r="R185" i="4"/>
  <c r="R189" i="4"/>
  <c r="R197" i="4"/>
  <c r="R201" i="4"/>
  <c r="R205" i="4"/>
  <c r="R213" i="4"/>
  <c r="R217" i="4"/>
  <c r="R221" i="4"/>
  <c r="R229" i="4"/>
  <c r="R233" i="4"/>
  <c r="R237" i="4"/>
  <c r="R245" i="4"/>
  <c r="R249" i="4"/>
  <c r="R253" i="4"/>
  <c r="R261" i="4"/>
  <c r="R265" i="4"/>
  <c r="R269" i="4"/>
  <c r="R277" i="4"/>
  <c r="R281" i="4"/>
  <c r="R285" i="4"/>
  <c r="R293" i="4"/>
  <c r="R297" i="4"/>
  <c r="R301" i="4"/>
  <c r="R309" i="4"/>
  <c r="R313" i="4"/>
  <c r="R317" i="4"/>
  <c r="R325" i="4"/>
  <c r="R329" i="4"/>
  <c r="R333" i="4"/>
  <c r="R10" i="4"/>
  <c r="R14" i="4"/>
  <c r="R18" i="4"/>
  <c r="R26" i="4"/>
  <c r="R30" i="4"/>
  <c r="R34" i="4"/>
  <c r="R42" i="4"/>
  <c r="R46" i="4"/>
  <c r="R50" i="4"/>
  <c r="R58" i="4"/>
  <c r="R62" i="4"/>
  <c r="R66" i="4"/>
  <c r="R74" i="4"/>
  <c r="R78" i="4"/>
  <c r="R82" i="4"/>
  <c r="R90" i="4"/>
  <c r="R94" i="4"/>
  <c r="R98" i="4"/>
  <c r="R106" i="4"/>
  <c r="R110" i="4"/>
  <c r="R114" i="4"/>
  <c r="R122" i="4"/>
  <c r="R126" i="4"/>
  <c r="R130" i="4"/>
  <c r="R138" i="4"/>
  <c r="R142" i="4"/>
  <c r="R146" i="4"/>
  <c r="R154" i="4"/>
  <c r="R158" i="4"/>
  <c r="R162" i="4"/>
  <c r="R170" i="4"/>
  <c r="R174" i="4"/>
  <c r="R178" i="4"/>
  <c r="R186" i="4"/>
  <c r="R190" i="4"/>
  <c r="R194" i="4"/>
  <c r="R202" i="4"/>
  <c r="R206" i="4"/>
  <c r="R210" i="4"/>
  <c r="R218" i="4"/>
  <c r="R222" i="4"/>
  <c r="R226" i="4"/>
  <c r="R234" i="4"/>
  <c r="R238" i="4"/>
  <c r="R242" i="4"/>
  <c r="R250" i="4"/>
  <c r="R254" i="4"/>
  <c r="R258" i="4"/>
  <c r="R266" i="4"/>
  <c r="R270" i="4"/>
  <c r="R274" i="4"/>
  <c r="R282" i="4"/>
  <c r="R286" i="4"/>
  <c r="R290" i="4"/>
  <c r="R298" i="4"/>
  <c r="R302" i="4"/>
  <c r="R306" i="4"/>
  <c r="R314" i="4"/>
  <c r="R318" i="4"/>
  <c r="R322" i="4"/>
  <c r="R330" i="4"/>
  <c r="R334" i="4"/>
  <c r="R338" i="4"/>
  <c r="R15" i="4"/>
  <c r="R19" i="4"/>
  <c r="R23" i="4"/>
  <c r="R31" i="4"/>
  <c r="R35" i="4"/>
  <c r="R39" i="4"/>
  <c r="R47" i="4"/>
  <c r="R51" i="4"/>
  <c r="R55" i="4"/>
  <c r="R63" i="4"/>
  <c r="R67" i="4"/>
  <c r="R71" i="4"/>
  <c r="R79" i="4"/>
  <c r="R83" i="4"/>
  <c r="R87" i="4"/>
  <c r="R95" i="4"/>
  <c r="R99" i="4"/>
  <c r="R103" i="4"/>
  <c r="R111" i="4"/>
  <c r="R115" i="4"/>
  <c r="R119" i="4"/>
  <c r="R127" i="4"/>
  <c r="R131" i="4"/>
  <c r="R135" i="4"/>
  <c r="R143" i="4"/>
  <c r="R147" i="4"/>
  <c r="R151" i="4"/>
  <c r="R159" i="4"/>
  <c r="R163" i="4"/>
  <c r="R167" i="4"/>
  <c r="R175" i="4"/>
  <c r="R179" i="4"/>
  <c r="R183" i="4"/>
  <c r="R191" i="4"/>
  <c r="R195" i="4"/>
  <c r="R199" i="4"/>
  <c r="R207" i="4"/>
  <c r="R211" i="4"/>
  <c r="R215" i="4"/>
  <c r="R223" i="4"/>
  <c r="R227" i="4"/>
  <c r="R231" i="4"/>
  <c r="R239" i="4"/>
  <c r="R243" i="4"/>
  <c r="R247" i="4"/>
  <c r="R255" i="4"/>
  <c r="R259" i="4"/>
  <c r="R263" i="4"/>
  <c r="R271" i="4"/>
  <c r="R275" i="4"/>
  <c r="R279" i="4"/>
  <c r="R287" i="4"/>
  <c r="R291" i="4"/>
  <c r="R295" i="4"/>
  <c r="R303" i="4"/>
  <c r="R307" i="4"/>
  <c r="R311" i="4"/>
  <c r="R319" i="4"/>
  <c r="R323" i="4"/>
  <c r="R327" i="4"/>
  <c r="R335" i="4"/>
  <c r="R339" i="4"/>
  <c r="R8" i="4"/>
  <c r="R40" i="4"/>
  <c r="R56" i="4"/>
  <c r="R72" i="4"/>
  <c r="R104" i="4"/>
  <c r="R120" i="4"/>
  <c r="R136" i="4"/>
  <c r="R168" i="4"/>
  <c r="R184" i="4"/>
  <c r="R200" i="4"/>
  <c r="R232" i="4"/>
  <c r="R248" i="4"/>
  <c r="R264" i="4"/>
  <c r="R296" i="4"/>
  <c r="R312" i="4"/>
  <c r="R328" i="4"/>
  <c r="R345" i="4"/>
  <c r="R349" i="4"/>
  <c r="R353" i="4"/>
  <c r="R361" i="4"/>
  <c r="R365" i="4"/>
  <c r="R369" i="4"/>
  <c r="R377" i="4"/>
  <c r="R381" i="4"/>
  <c r="R385" i="4"/>
  <c r="R393" i="4"/>
  <c r="R397" i="4"/>
  <c r="R401" i="4"/>
  <c r="R409" i="4"/>
  <c r="R413" i="4"/>
  <c r="R417" i="4"/>
  <c r="R425" i="4"/>
  <c r="R429" i="4"/>
  <c r="R433" i="4"/>
  <c r="Q13" i="4"/>
  <c r="Q17" i="4"/>
  <c r="Q21" i="4"/>
  <c r="Q29" i="4"/>
  <c r="Q33" i="4"/>
  <c r="Q37" i="4"/>
  <c r="Q45" i="4"/>
  <c r="Q49" i="4"/>
  <c r="Q53" i="4"/>
  <c r="Q61" i="4"/>
  <c r="Q65" i="4"/>
  <c r="Q69" i="4"/>
  <c r="Q77" i="4"/>
  <c r="Q81" i="4"/>
  <c r="Q85" i="4"/>
  <c r="Q93" i="4"/>
  <c r="Q97" i="4"/>
  <c r="Q101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R12" i="4"/>
  <c r="R28" i="4"/>
  <c r="R44" i="4"/>
  <c r="R60" i="4"/>
  <c r="R76" i="4"/>
  <c r="R92" i="4"/>
  <c r="R108" i="4"/>
  <c r="R124" i="4"/>
  <c r="R140" i="4"/>
  <c r="R156" i="4"/>
  <c r="R172" i="4"/>
  <c r="R188" i="4"/>
  <c r="R204" i="4"/>
  <c r="R220" i="4"/>
  <c r="R236" i="4"/>
  <c r="R252" i="4"/>
  <c r="R268" i="4"/>
  <c r="R284" i="4"/>
  <c r="R300" i="4"/>
  <c r="R316" i="4"/>
  <c r="R332" i="4"/>
  <c r="R342" i="4"/>
  <c r="R346" i="4"/>
  <c r="R350" i="4"/>
  <c r="R354" i="4"/>
  <c r="R358" i="4"/>
  <c r="R362" i="4"/>
  <c r="R366" i="4"/>
  <c r="R370" i="4"/>
  <c r="R374" i="4"/>
  <c r="R378" i="4"/>
  <c r="R382" i="4"/>
  <c r="R386" i="4"/>
  <c r="R390" i="4"/>
  <c r="R394" i="4"/>
  <c r="R398" i="4"/>
  <c r="R402" i="4"/>
  <c r="R406" i="4"/>
  <c r="R410" i="4"/>
  <c r="R414" i="4"/>
  <c r="R418" i="4"/>
  <c r="R422" i="4"/>
  <c r="R426" i="4"/>
  <c r="R430" i="4"/>
  <c r="R434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R36" i="4"/>
  <c r="R68" i="4"/>
  <c r="R100" i="4"/>
  <c r="R132" i="4"/>
  <c r="R164" i="4"/>
  <c r="R196" i="4"/>
  <c r="R228" i="4"/>
  <c r="R260" i="4"/>
  <c r="R292" i="4"/>
  <c r="R324" i="4"/>
  <c r="R344" i="4"/>
  <c r="R352" i="4"/>
  <c r="R360" i="4"/>
  <c r="R368" i="4"/>
  <c r="R376" i="4"/>
  <c r="R384" i="4"/>
  <c r="R392" i="4"/>
  <c r="R400" i="4"/>
  <c r="R408" i="4"/>
  <c r="R416" i="4"/>
  <c r="R424" i="4"/>
  <c r="R432" i="4"/>
  <c r="Q12" i="4"/>
  <c r="Q20" i="4"/>
  <c r="Q28" i="4"/>
  <c r="Q36" i="4"/>
  <c r="Q44" i="4"/>
  <c r="Q52" i="4"/>
  <c r="Q60" i="4"/>
  <c r="Q68" i="4"/>
  <c r="Q76" i="4"/>
  <c r="Q84" i="4"/>
  <c r="Q92" i="4"/>
  <c r="Q100" i="4"/>
  <c r="Q108" i="4"/>
  <c r="Q116" i="4"/>
  <c r="Q124" i="4"/>
  <c r="Q132" i="4"/>
  <c r="Q140" i="4"/>
  <c r="Q148" i="4"/>
  <c r="Q155" i="4"/>
  <c r="Q159" i="4"/>
  <c r="Q163" i="4"/>
  <c r="Q167" i="4"/>
  <c r="Q171" i="4"/>
  <c r="Q175" i="4"/>
  <c r="Q179" i="4"/>
  <c r="Q183" i="4"/>
  <c r="Q187" i="4"/>
  <c r="Q191" i="4"/>
  <c r="Q195" i="4"/>
  <c r="Q199" i="4"/>
  <c r="Q203" i="4"/>
  <c r="Q207" i="4"/>
  <c r="Q211" i="4"/>
  <c r="Q215" i="4"/>
  <c r="Q219" i="4"/>
  <c r="Q223" i="4"/>
  <c r="Q227" i="4"/>
  <c r="Q231" i="4"/>
  <c r="Q235" i="4"/>
  <c r="Q239" i="4"/>
  <c r="Q243" i="4"/>
  <c r="Q247" i="4"/>
  <c r="Q251" i="4"/>
  <c r="Q255" i="4"/>
  <c r="Q259" i="4"/>
  <c r="Q263" i="4"/>
  <c r="Q267" i="4"/>
  <c r="Q271" i="4"/>
  <c r="Q275" i="4"/>
  <c r="Q279" i="4"/>
  <c r="Q283" i="4"/>
  <c r="Q287" i="4"/>
  <c r="Q291" i="4"/>
  <c r="Q295" i="4"/>
  <c r="Q299" i="4"/>
  <c r="Q303" i="4"/>
  <c r="Q307" i="4"/>
  <c r="Q311" i="4"/>
  <c r="Q315" i="4"/>
  <c r="Q319" i="4"/>
  <c r="R16" i="4"/>
  <c r="R48" i="4"/>
  <c r="R80" i="4"/>
  <c r="R112" i="4"/>
  <c r="R144" i="4"/>
  <c r="R176" i="4"/>
  <c r="R208" i="4"/>
  <c r="R240" i="4"/>
  <c r="R272" i="4"/>
  <c r="R304" i="4"/>
  <c r="R336" i="4"/>
  <c r="R347" i="4"/>
  <c r="R355" i="4"/>
  <c r="R363" i="4"/>
  <c r="R371" i="4"/>
  <c r="R379" i="4"/>
  <c r="R387" i="4"/>
  <c r="R395" i="4"/>
  <c r="R403" i="4"/>
  <c r="R411" i="4"/>
  <c r="R419" i="4"/>
  <c r="R427" i="4"/>
  <c r="R435" i="4"/>
  <c r="Q7" i="4"/>
  <c r="Q15" i="4"/>
  <c r="Q23" i="4"/>
  <c r="Q31" i="4"/>
  <c r="Q39" i="4"/>
  <c r="Q47" i="4"/>
  <c r="Q55" i="4"/>
  <c r="Q63" i="4"/>
  <c r="Q71" i="4"/>
  <c r="Q79" i="4"/>
  <c r="Q87" i="4"/>
  <c r="Q95" i="4"/>
  <c r="Q103" i="4"/>
  <c r="Q111" i="4"/>
  <c r="Q119" i="4"/>
  <c r="Q127" i="4"/>
  <c r="Q135" i="4"/>
  <c r="Q143" i="4"/>
  <c r="Q151" i="4"/>
  <c r="Q156" i="4"/>
  <c r="Q160" i="4"/>
  <c r="Q164" i="4"/>
  <c r="Q168" i="4"/>
  <c r="Q172" i="4"/>
  <c r="Q176" i="4"/>
  <c r="Q180" i="4"/>
  <c r="Q184" i="4"/>
  <c r="Q188" i="4"/>
  <c r="Q192" i="4"/>
  <c r="Q196" i="4"/>
  <c r="Q200" i="4"/>
  <c r="Q204" i="4"/>
  <c r="Q208" i="4"/>
  <c r="Q212" i="4"/>
  <c r="Q216" i="4"/>
  <c r="Q220" i="4"/>
  <c r="Q224" i="4"/>
  <c r="Q228" i="4"/>
  <c r="Q232" i="4"/>
  <c r="Q236" i="4"/>
  <c r="Q240" i="4"/>
  <c r="Q244" i="4"/>
  <c r="Q248" i="4"/>
  <c r="Q252" i="4"/>
  <c r="Q256" i="4"/>
  <c r="Q260" i="4"/>
  <c r="Q264" i="4"/>
  <c r="Q268" i="4"/>
  <c r="Q272" i="4"/>
  <c r="Q276" i="4"/>
  <c r="Q280" i="4"/>
  <c r="Q284" i="4"/>
  <c r="Q288" i="4"/>
  <c r="Q292" i="4"/>
  <c r="Q296" i="4"/>
  <c r="Q300" i="4"/>
  <c r="Q304" i="4"/>
  <c r="Q308" i="4"/>
  <c r="Q312" i="4"/>
  <c r="Q316" i="4"/>
  <c r="Q320" i="4"/>
  <c r="Q324" i="4"/>
  <c r="R20" i="4"/>
  <c r="R84" i="4"/>
  <c r="R32" i="4"/>
  <c r="R96" i="4"/>
  <c r="R160" i="4"/>
  <c r="R224" i="4"/>
  <c r="R288" i="4"/>
  <c r="R343" i="4"/>
  <c r="R359" i="4"/>
  <c r="R375" i="4"/>
  <c r="R391" i="4"/>
  <c r="R407" i="4"/>
  <c r="R423" i="4"/>
  <c r="Q11" i="4"/>
  <c r="Q27" i="4"/>
  <c r="Q43" i="4"/>
  <c r="Q59" i="4"/>
  <c r="Q75" i="4"/>
  <c r="Q91" i="4"/>
  <c r="Q107" i="4"/>
  <c r="Q123" i="4"/>
  <c r="Q139" i="4"/>
  <c r="Q154" i="4"/>
  <c r="Q162" i="4"/>
  <c r="Q170" i="4"/>
  <c r="Q178" i="4"/>
  <c r="Q186" i="4"/>
  <c r="Q194" i="4"/>
  <c r="Q202" i="4"/>
  <c r="Q210" i="4"/>
  <c r="Q218" i="4"/>
  <c r="Q226" i="4"/>
  <c r="Q234" i="4"/>
  <c r="Q242" i="4"/>
  <c r="Q250" i="4"/>
  <c r="Q258" i="4"/>
  <c r="Q266" i="4"/>
  <c r="Q274" i="4"/>
  <c r="Q282" i="4"/>
  <c r="Q290" i="4"/>
  <c r="Q298" i="4"/>
  <c r="Q306" i="4"/>
  <c r="Q314" i="4"/>
  <c r="Q322" i="4"/>
  <c r="Q327" i="4"/>
  <c r="Q331" i="4"/>
  <c r="Q335" i="4"/>
  <c r="Q339" i="4"/>
  <c r="Q343" i="4"/>
  <c r="Q347" i="4"/>
  <c r="Q351" i="4"/>
  <c r="Q355" i="4"/>
  <c r="Q359" i="4"/>
  <c r="Q363" i="4"/>
  <c r="Q367" i="4"/>
  <c r="Q371" i="4"/>
  <c r="Q375" i="4"/>
  <c r="Q379" i="4"/>
  <c r="Q383" i="4"/>
  <c r="Q387" i="4"/>
  <c r="Q391" i="4"/>
  <c r="Q395" i="4"/>
  <c r="Q399" i="4"/>
  <c r="Q403" i="4"/>
  <c r="Q407" i="4"/>
  <c r="Q411" i="4"/>
  <c r="Q415" i="4"/>
  <c r="Q419" i="4"/>
  <c r="Q423" i="4"/>
  <c r="Q427" i="4"/>
  <c r="Q431" i="4"/>
  <c r="Q435" i="4"/>
  <c r="Q6" i="4"/>
  <c r="P9" i="4"/>
  <c r="P13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193" i="4"/>
  <c r="P197" i="4"/>
  <c r="P201" i="4"/>
  <c r="P205" i="4"/>
  <c r="P209" i="4"/>
  <c r="P213" i="4"/>
  <c r="P217" i="4"/>
  <c r="P221" i="4"/>
  <c r="P225" i="4"/>
  <c r="P229" i="4"/>
  <c r="P233" i="4"/>
  <c r="P237" i="4"/>
  <c r="P241" i="4"/>
  <c r="P245" i="4"/>
  <c r="P249" i="4"/>
  <c r="P253" i="4"/>
  <c r="P257" i="4"/>
  <c r="P261" i="4"/>
  <c r="P265" i="4"/>
  <c r="P269" i="4"/>
  <c r="P273" i="4"/>
  <c r="P277" i="4"/>
  <c r="P281" i="4"/>
  <c r="P285" i="4"/>
  <c r="P289" i="4"/>
  <c r="P293" i="4"/>
  <c r="P297" i="4"/>
  <c r="P301" i="4"/>
  <c r="P305" i="4"/>
  <c r="P309" i="4"/>
  <c r="P313" i="4"/>
  <c r="P317" i="4"/>
  <c r="P321" i="4"/>
  <c r="P325" i="4"/>
  <c r="P329" i="4"/>
  <c r="P333" i="4"/>
  <c r="P337" i="4"/>
  <c r="P341" i="4"/>
  <c r="P345" i="4"/>
  <c r="P349" i="4"/>
  <c r="P353" i="4"/>
  <c r="P357" i="4"/>
  <c r="P361" i="4"/>
  <c r="P365" i="4"/>
  <c r="P369" i="4"/>
  <c r="P373" i="4"/>
  <c r="P377" i="4"/>
  <c r="P381" i="4"/>
  <c r="P385" i="4"/>
  <c r="R52" i="4"/>
  <c r="R116" i="4"/>
  <c r="R180" i="4"/>
  <c r="R244" i="4"/>
  <c r="R308" i="4"/>
  <c r="R348" i="4"/>
  <c r="R364" i="4"/>
  <c r="R380" i="4"/>
  <c r="R396" i="4"/>
  <c r="R412" i="4"/>
  <c r="R428" i="4"/>
  <c r="Q16" i="4"/>
  <c r="Q32" i="4"/>
  <c r="Q48" i="4"/>
  <c r="Q64" i="4"/>
  <c r="Q80" i="4"/>
  <c r="Q96" i="4"/>
  <c r="Q112" i="4"/>
  <c r="Q128" i="4"/>
  <c r="Q144" i="4"/>
  <c r="Q157" i="4"/>
  <c r="Q165" i="4"/>
  <c r="Q173" i="4"/>
  <c r="Q181" i="4"/>
  <c r="Q189" i="4"/>
  <c r="Q197" i="4"/>
  <c r="Q205" i="4"/>
  <c r="Q213" i="4"/>
  <c r="Q221" i="4"/>
  <c r="Q229" i="4"/>
  <c r="Q237" i="4"/>
  <c r="Q245" i="4"/>
  <c r="Q253" i="4"/>
  <c r="Q261" i="4"/>
  <c r="Q269" i="4"/>
  <c r="Q277" i="4"/>
  <c r="Q285" i="4"/>
  <c r="Q293" i="4"/>
  <c r="Q301" i="4"/>
  <c r="Q309" i="4"/>
  <c r="Q317" i="4"/>
  <c r="Q323" i="4"/>
  <c r="Q328" i="4"/>
  <c r="Q332" i="4"/>
  <c r="Q336" i="4"/>
  <c r="Q340" i="4"/>
  <c r="Q344" i="4"/>
  <c r="Q348" i="4"/>
  <c r="Q352" i="4"/>
  <c r="Q356" i="4"/>
  <c r="Q360" i="4"/>
  <c r="Q364" i="4"/>
  <c r="Q368" i="4"/>
  <c r="Q372" i="4"/>
  <c r="Q376" i="4"/>
  <c r="Q380" i="4"/>
  <c r="Q384" i="4"/>
  <c r="Q388" i="4"/>
  <c r="Q392" i="4"/>
  <c r="Q396" i="4"/>
  <c r="Q400" i="4"/>
  <c r="Q404" i="4"/>
  <c r="Q408" i="4"/>
  <c r="Q412" i="4"/>
  <c r="Q416" i="4"/>
  <c r="Q420" i="4"/>
  <c r="Q424" i="4"/>
  <c r="Q428" i="4"/>
  <c r="Q432" i="4"/>
  <c r="P6" i="4"/>
  <c r="P10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194" i="4"/>
  <c r="P198" i="4"/>
  <c r="P202" i="4"/>
  <c r="P206" i="4"/>
  <c r="P210" i="4"/>
  <c r="P214" i="4"/>
  <c r="P218" i="4"/>
  <c r="P222" i="4"/>
  <c r="P226" i="4"/>
  <c r="P230" i="4"/>
  <c r="P234" i="4"/>
  <c r="P238" i="4"/>
  <c r="P242" i="4"/>
  <c r="P246" i="4"/>
  <c r="P250" i="4"/>
  <c r="P254" i="4"/>
  <c r="P258" i="4"/>
  <c r="P262" i="4"/>
  <c r="P266" i="4"/>
  <c r="P270" i="4"/>
  <c r="P274" i="4"/>
  <c r="P278" i="4"/>
  <c r="P282" i="4"/>
  <c r="P286" i="4"/>
  <c r="P290" i="4"/>
  <c r="P294" i="4"/>
  <c r="P298" i="4"/>
  <c r="P302" i="4"/>
  <c r="P306" i="4"/>
  <c r="P310" i="4"/>
  <c r="P314" i="4"/>
  <c r="P318" i="4"/>
  <c r="P322" i="4"/>
  <c r="P326" i="4"/>
  <c r="P330" i="4"/>
  <c r="P334" i="4"/>
  <c r="P338" i="4"/>
  <c r="P342" i="4"/>
  <c r="P346" i="4"/>
  <c r="P350" i="4"/>
  <c r="P354" i="4"/>
  <c r="P358" i="4"/>
  <c r="P362" i="4"/>
  <c r="P366" i="4"/>
  <c r="P370" i="4"/>
  <c r="P374" i="4"/>
  <c r="P378" i="4"/>
  <c r="P382" i="4"/>
  <c r="P386" i="4"/>
  <c r="R64" i="4"/>
  <c r="R128" i="4"/>
  <c r="R148" i="4"/>
  <c r="R276" i="4"/>
  <c r="R356" i="4"/>
  <c r="R388" i="4"/>
  <c r="R420" i="4"/>
  <c r="Q8" i="4"/>
  <c r="Q40" i="4"/>
  <c r="Q72" i="4"/>
  <c r="Q104" i="4"/>
  <c r="Q136" i="4"/>
  <c r="Q161" i="4"/>
  <c r="Q177" i="4"/>
  <c r="Q193" i="4"/>
  <c r="Q209" i="4"/>
  <c r="Q225" i="4"/>
  <c r="Q241" i="4"/>
  <c r="Q257" i="4"/>
  <c r="Q273" i="4"/>
  <c r="Q289" i="4"/>
  <c r="Q305" i="4"/>
  <c r="R192" i="4"/>
  <c r="R320" i="4"/>
  <c r="R367" i="4"/>
  <c r="R399" i="4"/>
  <c r="R431" i="4"/>
  <c r="Q19" i="4"/>
  <c r="Q51" i="4"/>
  <c r="Q83" i="4"/>
  <c r="Q115" i="4"/>
  <c r="Q147" i="4"/>
  <c r="Q166" i="4"/>
  <c r="Q182" i="4"/>
  <c r="Q198" i="4"/>
  <c r="Q214" i="4"/>
  <c r="Q230" i="4"/>
  <c r="Q246" i="4"/>
  <c r="Q262" i="4"/>
  <c r="Q278" i="4"/>
  <c r="Q294" i="4"/>
  <c r="Q310" i="4"/>
  <c r="Q325" i="4"/>
  <c r="Q333" i="4"/>
  <c r="Q341" i="4"/>
  <c r="Q349" i="4"/>
  <c r="Q357" i="4"/>
  <c r="Q365" i="4"/>
  <c r="Q373" i="4"/>
  <c r="Q381" i="4"/>
  <c r="Q389" i="4"/>
  <c r="Q397" i="4"/>
  <c r="Q405" i="4"/>
  <c r="Q413" i="4"/>
  <c r="Q421" i="4"/>
  <c r="Q429" i="4"/>
  <c r="P7" i="4"/>
  <c r="P15" i="4"/>
  <c r="P23" i="4"/>
  <c r="P31" i="4"/>
  <c r="P39" i="4"/>
  <c r="P47" i="4"/>
  <c r="P55" i="4"/>
  <c r="P63" i="4"/>
  <c r="P71" i="4"/>
  <c r="P79" i="4"/>
  <c r="P87" i="4"/>
  <c r="P95" i="4"/>
  <c r="P103" i="4"/>
  <c r="P111" i="4"/>
  <c r="P119" i="4"/>
  <c r="P127" i="4"/>
  <c r="P135" i="4"/>
  <c r="P143" i="4"/>
  <c r="P151" i="4"/>
  <c r="P159" i="4"/>
  <c r="P167" i="4"/>
  <c r="P175" i="4"/>
  <c r="P183" i="4"/>
  <c r="P191" i="4"/>
  <c r="P199" i="4"/>
  <c r="P207" i="4"/>
  <c r="P215" i="4"/>
  <c r="P223" i="4"/>
  <c r="P231" i="4"/>
  <c r="P239" i="4"/>
  <c r="P247" i="4"/>
  <c r="P255" i="4"/>
  <c r="P263" i="4"/>
  <c r="P271" i="4"/>
  <c r="P279" i="4"/>
  <c r="P287" i="4"/>
  <c r="P295" i="4"/>
  <c r="P303" i="4"/>
  <c r="P311" i="4"/>
  <c r="P319" i="4"/>
  <c r="P327" i="4"/>
  <c r="P335" i="4"/>
  <c r="P343" i="4"/>
  <c r="P351" i="4"/>
  <c r="P359" i="4"/>
  <c r="P367" i="4"/>
  <c r="P375" i="4"/>
  <c r="P383" i="4"/>
  <c r="P389" i="4"/>
  <c r="P393" i="4"/>
  <c r="P397" i="4"/>
  <c r="P401" i="4"/>
  <c r="P405" i="4"/>
  <c r="P409" i="4"/>
  <c r="P413" i="4"/>
  <c r="P417" i="4"/>
  <c r="P421" i="4"/>
  <c r="P425" i="4"/>
  <c r="P429" i="4"/>
  <c r="P433" i="4"/>
  <c r="O6" i="4"/>
  <c r="O10" i="4"/>
  <c r="O14" i="4"/>
  <c r="O18" i="4"/>
  <c r="O22" i="4"/>
  <c r="O26" i="4"/>
  <c r="O30" i="4"/>
  <c r="O34" i="4"/>
  <c r="O38" i="4"/>
  <c r="O42" i="4"/>
  <c r="O46" i="4"/>
  <c r="O50" i="4"/>
  <c r="O54" i="4"/>
  <c r="O58" i="4"/>
  <c r="O62" i="4"/>
  <c r="O66" i="4"/>
  <c r="O70" i="4"/>
  <c r="O74" i="4"/>
  <c r="O78" i="4"/>
  <c r="O82" i="4"/>
  <c r="O86" i="4"/>
  <c r="O90" i="4"/>
  <c r="O94" i="4"/>
  <c r="O98" i="4"/>
  <c r="O102" i="4"/>
  <c r="O106" i="4"/>
  <c r="O110" i="4"/>
  <c r="O114" i="4"/>
  <c r="O118" i="4"/>
  <c r="O122" i="4"/>
  <c r="O126" i="4"/>
  <c r="O130" i="4"/>
  <c r="O134" i="4"/>
  <c r="O138" i="4"/>
  <c r="O142" i="4"/>
  <c r="O146" i="4"/>
  <c r="O150" i="4"/>
  <c r="O154" i="4"/>
  <c r="O158" i="4"/>
  <c r="O162" i="4"/>
  <c r="O166" i="4"/>
  <c r="O170" i="4"/>
  <c r="O174" i="4"/>
  <c r="O178" i="4"/>
  <c r="O182" i="4"/>
  <c r="O186" i="4"/>
  <c r="O190" i="4"/>
  <c r="O194" i="4"/>
  <c r="O198" i="4"/>
  <c r="O202" i="4"/>
  <c r="O206" i="4"/>
  <c r="O210" i="4"/>
  <c r="O214" i="4"/>
  <c r="O218" i="4"/>
  <c r="O222" i="4"/>
  <c r="O226" i="4"/>
  <c r="O230" i="4"/>
  <c r="O234" i="4"/>
  <c r="O238" i="4"/>
  <c r="O242" i="4"/>
  <c r="O246" i="4"/>
  <c r="O250" i="4"/>
  <c r="O254" i="4"/>
  <c r="O258" i="4"/>
  <c r="O262" i="4"/>
  <c r="O266" i="4"/>
  <c r="O270" i="4"/>
  <c r="O274" i="4"/>
  <c r="O278" i="4"/>
  <c r="O282" i="4"/>
  <c r="O286" i="4"/>
  <c r="R212" i="4"/>
  <c r="R340" i="4"/>
  <c r="R372" i="4"/>
  <c r="R404" i="4"/>
  <c r="Q24" i="4"/>
  <c r="Q56" i="4"/>
  <c r="Q88" i="4"/>
  <c r="Q120" i="4"/>
  <c r="Q152" i="4"/>
  <c r="Q169" i="4"/>
  <c r="Q185" i="4"/>
  <c r="Q201" i="4"/>
  <c r="Q217" i="4"/>
  <c r="Q233" i="4"/>
  <c r="Q249" i="4"/>
  <c r="Q265" i="4"/>
  <c r="Q281" i="4"/>
  <c r="Q297" i="4"/>
  <c r="Q313" i="4"/>
  <c r="Q326" i="4"/>
  <c r="Q334" i="4"/>
  <c r="Q342" i="4"/>
  <c r="Q350" i="4"/>
  <c r="Q358" i="4"/>
  <c r="Q366" i="4"/>
  <c r="Q374" i="4"/>
  <c r="Q382" i="4"/>
  <c r="Q390" i="4"/>
  <c r="Q398" i="4"/>
  <c r="Q406" i="4"/>
  <c r="Q414" i="4"/>
  <c r="Q422" i="4"/>
  <c r="Q430" i="4"/>
  <c r="P8" i="4"/>
  <c r="P16" i="4"/>
  <c r="P24" i="4"/>
  <c r="P32" i="4"/>
  <c r="P40" i="4"/>
  <c r="P48" i="4"/>
  <c r="P56" i="4"/>
  <c r="P64" i="4"/>
  <c r="P72" i="4"/>
  <c r="P80" i="4"/>
  <c r="P88" i="4"/>
  <c r="P96" i="4"/>
  <c r="P104" i="4"/>
  <c r="P112" i="4"/>
  <c r="P120" i="4"/>
  <c r="P128" i="4"/>
  <c r="P136" i="4"/>
  <c r="P144" i="4"/>
  <c r="P152" i="4"/>
  <c r="P160" i="4"/>
  <c r="P168" i="4"/>
  <c r="P176" i="4"/>
  <c r="P184" i="4"/>
  <c r="P192" i="4"/>
  <c r="P200" i="4"/>
  <c r="P208" i="4"/>
  <c r="P216" i="4"/>
  <c r="P224" i="4"/>
  <c r="P232" i="4"/>
  <c r="P240" i="4"/>
  <c r="P248" i="4"/>
  <c r="P256" i="4"/>
  <c r="P264" i="4"/>
  <c r="P272" i="4"/>
  <c r="P280" i="4"/>
  <c r="P288" i="4"/>
  <c r="P296" i="4"/>
  <c r="P304" i="4"/>
  <c r="P312" i="4"/>
  <c r="P320" i="4"/>
  <c r="P328" i="4"/>
  <c r="P336" i="4"/>
  <c r="P344" i="4"/>
  <c r="P352" i="4"/>
  <c r="P360" i="4"/>
  <c r="P368" i="4"/>
  <c r="P376" i="4"/>
  <c r="P384" i="4"/>
  <c r="P390" i="4"/>
  <c r="P394" i="4"/>
  <c r="P398" i="4"/>
  <c r="P402" i="4"/>
  <c r="P406" i="4"/>
  <c r="P410" i="4"/>
  <c r="P414" i="4"/>
  <c r="P418" i="4"/>
  <c r="P422" i="4"/>
  <c r="P426" i="4"/>
  <c r="P430" i="4"/>
  <c r="P434" i="4"/>
  <c r="O7" i="4"/>
  <c r="O11" i="4"/>
  <c r="O15" i="4"/>
  <c r="O19" i="4"/>
  <c r="O23" i="4"/>
  <c r="O27" i="4"/>
  <c r="O31" i="4"/>
  <c r="O35" i="4"/>
  <c r="O39" i="4"/>
  <c r="O43" i="4"/>
  <c r="O47" i="4"/>
  <c r="O51" i="4"/>
  <c r="O55" i="4"/>
  <c r="O59" i="4"/>
  <c r="O63" i="4"/>
  <c r="O67" i="4"/>
  <c r="O71" i="4"/>
  <c r="O75" i="4"/>
  <c r="O79" i="4"/>
  <c r="O83" i="4"/>
  <c r="O87" i="4"/>
  <c r="O91" i="4"/>
  <c r="O95" i="4"/>
  <c r="O99" i="4"/>
  <c r="O103" i="4"/>
  <c r="O107" i="4"/>
  <c r="O111" i="4"/>
  <c r="O115" i="4"/>
  <c r="O119" i="4"/>
  <c r="O123" i="4"/>
  <c r="O127" i="4"/>
  <c r="O131" i="4"/>
  <c r="O135" i="4"/>
  <c r="O139" i="4"/>
  <c r="O143" i="4"/>
  <c r="O147" i="4"/>
  <c r="O151" i="4"/>
  <c r="O155" i="4"/>
  <c r="O159" i="4"/>
  <c r="O163" i="4"/>
  <c r="O167" i="4"/>
  <c r="O171" i="4"/>
  <c r="O175" i="4"/>
  <c r="O179" i="4"/>
  <c r="O183" i="4"/>
  <c r="O187" i="4"/>
  <c r="O191" i="4"/>
  <c r="O195" i="4"/>
  <c r="O199" i="4"/>
  <c r="O203" i="4"/>
  <c r="O207" i="4"/>
  <c r="O211" i="4"/>
  <c r="O215" i="4"/>
  <c r="O219" i="4"/>
  <c r="O223" i="4"/>
  <c r="O227" i="4"/>
  <c r="O231" i="4"/>
  <c r="O235" i="4"/>
  <c r="O239" i="4"/>
  <c r="O243" i="4"/>
  <c r="O247" i="4"/>
  <c r="O251" i="4"/>
  <c r="O255" i="4"/>
  <c r="O259" i="4"/>
  <c r="O263" i="4"/>
  <c r="O267" i="4"/>
  <c r="O271" i="4"/>
  <c r="O275" i="4"/>
  <c r="O279" i="4"/>
  <c r="O283" i="4"/>
  <c r="R256" i="4"/>
  <c r="R351" i="4"/>
  <c r="R383" i="4"/>
  <c r="R415" i="4"/>
  <c r="Q35" i="4"/>
  <c r="Q67" i="4"/>
  <c r="Q99" i="4"/>
  <c r="Q131" i="4"/>
  <c r="Q158" i="4"/>
  <c r="Q174" i="4"/>
  <c r="Q190" i="4"/>
  <c r="Q206" i="4"/>
  <c r="Q222" i="4"/>
  <c r="Q238" i="4"/>
  <c r="Q254" i="4"/>
  <c r="Q270" i="4"/>
  <c r="Q286" i="4"/>
  <c r="Q302" i="4"/>
  <c r="Q318" i="4"/>
  <c r="Q337" i="4"/>
  <c r="Q353" i="4"/>
  <c r="Q369" i="4"/>
  <c r="Q385" i="4"/>
  <c r="Q401" i="4"/>
  <c r="Q417" i="4"/>
  <c r="Q433" i="4"/>
  <c r="P19" i="4"/>
  <c r="P35" i="4"/>
  <c r="P51" i="4"/>
  <c r="P67" i="4"/>
  <c r="P83" i="4"/>
  <c r="P99" i="4"/>
  <c r="P115" i="4"/>
  <c r="P131" i="4"/>
  <c r="P147" i="4"/>
  <c r="P163" i="4"/>
  <c r="P179" i="4"/>
  <c r="P195" i="4"/>
  <c r="P211" i="4"/>
  <c r="P227" i="4"/>
  <c r="P243" i="4"/>
  <c r="P259" i="4"/>
  <c r="P275" i="4"/>
  <c r="P291" i="4"/>
  <c r="P307" i="4"/>
  <c r="P323" i="4"/>
  <c r="P339" i="4"/>
  <c r="P355" i="4"/>
  <c r="P371" i="4"/>
  <c r="P387" i="4"/>
  <c r="P395" i="4"/>
  <c r="P403" i="4"/>
  <c r="P411" i="4"/>
  <c r="P419" i="4"/>
  <c r="P427" i="4"/>
  <c r="P435" i="4"/>
  <c r="P5" i="4"/>
  <c r="O12" i="4"/>
  <c r="O20" i="4"/>
  <c r="O28" i="4"/>
  <c r="O36" i="4"/>
  <c r="O44" i="4"/>
  <c r="O52" i="4"/>
  <c r="O60" i="4"/>
  <c r="O68" i="4"/>
  <c r="O76" i="4"/>
  <c r="O84" i="4"/>
  <c r="O92" i="4"/>
  <c r="O100" i="4"/>
  <c r="O108" i="4"/>
  <c r="O116" i="4"/>
  <c r="O124" i="4"/>
  <c r="O132" i="4"/>
  <c r="O140" i="4"/>
  <c r="O148" i="4"/>
  <c r="O156" i="4"/>
  <c r="O164" i="4"/>
  <c r="O172" i="4"/>
  <c r="O180" i="4"/>
  <c r="O188" i="4"/>
  <c r="O196" i="4"/>
  <c r="O204" i="4"/>
  <c r="O212" i="4"/>
  <c r="O220" i="4"/>
  <c r="O228" i="4"/>
  <c r="O236" i="4"/>
  <c r="O244" i="4"/>
  <c r="O252" i="4"/>
  <c r="O260" i="4"/>
  <c r="O268" i="4"/>
  <c r="O276" i="4"/>
  <c r="O284" i="4"/>
  <c r="O289" i="4"/>
  <c r="O293" i="4"/>
  <c r="O297" i="4"/>
  <c r="O301" i="4"/>
  <c r="O305" i="4"/>
  <c r="O309" i="4"/>
  <c r="O313" i="4"/>
  <c r="O317" i="4"/>
  <c r="O321" i="4"/>
  <c r="O325" i="4"/>
  <c r="O329" i="4"/>
  <c r="O333" i="4"/>
  <c r="Q321" i="4"/>
  <c r="Q338" i="4"/>
  <c r="Q354" i="4"/>
  <c r="Q370" i="4"/>
  <c r="Q386" i="4"/>
  <c r="Q402" i="4"/>
  <c r="Q418" i="4"/>
  <c r="Q434" i="4"/>
  <c r="P20" i="4"/>
  <c r="P36" i="4"/>
  <c r="P52" i="4"/>
  <c r="P68" i="4"/>
  <c r="P84" i="4"/>
  <c r="P100" i="4"/>
  <c r="P116" i="4"/>
  <c r="P132" i="4"/>
  <c r="P148" i="4"/>
  <c r="P164" i="4"/>
  <c r="P180" i="4"/>
  <c r="P196" i="4"/>
  <c r="P212" i="4"/>
  <c r="P228" i="4"/>
  <c r="P244" i="4"/>
  <c r="P260" i="4"/>
  <c r="P276" i="4"/>
  <c r="P292" i="4"/>
  <c r="P308" i="4"/>
  <c r="P324" i="4"/>
  <c r="P340" i="4"/>
  <c r="P356" i="4"/>
  <c r="P372" i="4"/>
  <c r="P388" i="4"/>
  <c r="P396" i="4"/>
  <c r="P404" i="4"/>
  <c r="P412" i="4"/>
  <c r="P420" i="4"/>
  <c r="P428" i="4"/>
  <c r="O5" i="4"/>
  <c r="O13" i="4"/>
  <c r="O21" i="4"/>
  <c r="O29" i="4"/>
  <c r="O37" i="4"/>
  <c r="O45" i="4"/>
  <c r="O53" i="4"/>
  <c r="O61" i="4"/>
  <c r="O69" i="4"/>
  <c r="O77" i="4"/>
  <c r="O85" i="4"/>
  <c r="O93" i="4"/>
  <c r="O101" i="4"/>
  <c r="O109" i="4"/>
  <c r="O117" i="4"/>
  <c r="O125" i="4"/>
  <c r="O133" i="4"/>
  <c r="O141" i="4"/>
  <c r="O149" i="4"/>
  <c r="O157" i="4"/>
  <c r="O165" i="4"/>
  <c r="O173" i="4"/>
  <c r="O181" i="4"/>
  <c r="O189" i="4"/>
  <c r="O197" i="4"/>
  <c r="O205" i="4"/>
  <c r="O213" i="4"/>
  <c r="O221" i="4"/>
  <c r="O229" i="4"/>
  <c r="O237" i="4"/>
  <c r="O245" i="4"/>
  <c r="O253" i="4"/>
  <c r="O261" i="4"/>
  <c r="O269" i="4"/>
  <c r="O277" i="4"/>
  <c r="O285" i="4"/>
  <c r="O290" i="4"/>
  <c r="O294" i="4"/>
  <c r="O298" i="4"/>
  <c r="O302" i="4"/>
  <c r="O306" i="4"/>
  <c r="O310" i="4"/>
  <c r="O314" i="4"/>
  <c r="O318" i="4"/>
  <c r="O322" i="4"/>
  <c r="O326" i="4"/>
  <c r="O330" i="4"/>
  <c r="O334" i="4"/>
  <c r="O338" i="4"/>
  <c r="O342" i="4"/>
  <c r="O346" i="4"/>
  <c r="O350" i="4"/>
  <c r="O354" i="4"/>
  <c r="O358" i="4"/>
  <c r="O362" i="4"/>
  <c r="O366" i="4"/>
  <c r="O370" i="4"/>
  <c r="O374" i="4"/>
  <c r="O378" i="4"/>
  <c r="O382" i="4"/>
  <c r="O386" i="4"/>
  <c r="O390" i="4"/>
  <c r="O394" i="4"/>
  <c r="O398" i="4"/>
  <c r="O402" i="4"/>
  <c r="O406" i="4"/>
  <c r="O410" i="4"/>
  <c r="O414" i="4"/>
  <c r="O418" i="4"/>
  <c r="O422" i="4"/>
  <c r="O426" i="4"/>
  <c r="O430" i="4"/>
  <c r="O434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194" i="4"/>
  <c r="M198" i="4"/>
  <c r="M202" i="4"/>
  <c r="M206" i="4"/>
  <c r="M210" i="4"/>
  <c r="M214" i="4"/>
  <c r="M218" i="4"/>
  <c r="M222" i="4"/>
  <c r="M226" i="4"/>
  <c r="M230" i="4"/>
  <c r="M234" i="4"/>
  <c r="M238" i="4"/>
  <c r="M242" i="4"/>
  <c r="M246" i="4"/>
  <c r="M250" i="4"/>
  <c r="M254" i="4"/>
  <c r="M258" i="4"/>
  <c r="M262" i="4"/>
  <c r="M266" i="4"/>
  <c r="M270" i="4"/>
  <c r="M274" i="4"/>
  <c r="M278" i="4"/>
  <c r="M282" i="4"/>
  <c r="M286" i="4"/>
  <c r="M290" i="4"/>
  <c r="M294" i="4"/>
  <c r="M298" i="4"/>
  <c r="M302" i="4"/>
  <c r="M306" i="4"/>
  <c r="M310" i="4"/>
  <c r="M314" i="4"/>
  <c r="M318" i="4"/>
  <c r="M322" i="4"/>
  <c r="M326" i="4"/>
  <c r="M330" i="4"/>
  <c r="M334" i="4"/>
  <c r="M338" i="4"/>
  <c r="M342" i="4"/>
  <c r="M346" i="4"/>
  <c r="M350" i="4"/>
  <c r="M354" i="4"/>
  <c r="M358" i="4"/>
  <c r="M362" i="4"/>
  <c r="M366" i="4"/>
  <c r="M370" i="4"/>
  <c r="M374" i="4"/>
  <c r="M378" i="4"/>
  <c r="M382" i="4"/>
  <c r="M386" i="4"/>
  <c r="M390" i="4"/>
  <c r="M394" i="4"/>
  <c r="M398" i="4"/>
  <c r="M402" i="4"/>
  <c r="M406" i="4"/>
  <c r="M410" i="4"/>
  <c r="M414" i="4"/>
  <c r="M418" i="4"/>
  <c r="M422" i="4"/>
  <c r="M426" i="4"/>
  <c r="M430" i="4"/>
  <c r="M434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Q329" i="4"/>
  <c r="Q345" i="4"/>
  <c r="Q361" i="4"/>
  <c r="Q377" i="4"/>
  <c r="Q393" i="4"/>
  <c r="Q409" i="4"/>
  <c r="Q425" i="4"/>
  <c r="P11" i="4"/>
  <c r="P27" i="4"/>
  <c r="P43" i="4"/>
  <c r="P59" i="4"/>
  <c r="P75" i="4"/>
  <c r="P91" i="4"/>
  <c r="P107" i="4"/>
  <c r="P123" i="4"/>
  <c r="P139" i="4"/>
  <c r="P155" i="4"/>
  <c r="P171" i="4"/>
  <c r="P187" i="4"/>
  <c r="P203" i="4"/>
  <c r="P219" i="4"/>
  <c r="P235" i="4"/>
  <c r="P251" i="4"/>
  <c r="P267" i="4"/>
  <c r="P283" i="4"/>
  <c r="P299" i="4"/>
  <c r="P315" i="4"/>
  <c r="P331" i="4"/>
  <c r="P347" i="4"/>
  <c r="P363" i="4"/>
  <c r="P379" i="4"/>
  <c r="P391" i="4"/>
  <c r="P399" i="4"/>
  <c r="P407" i="4"/>
  <c r="P415" i="4"/>
  <c r="P423" i="4"/>
  <c r="P431" i="4"/>
  <c r="O8" i="4"/>
  <c r="O16" i="4"/>
  <c r="O24" i="4"/>
  <c r="O32" i="4"/>
  <c r="O40" i="4"/>
  <c r="O48" i="4"/>
  <c r="O56" i="4"/>
  <c r="O64" i="4"/>
  <c r="O72" i="4"/>
  <c r="O80" i="4"/>
  <c r="O88" i="4"/>
  <c r="O96" i="4"/>
  <c r="O104" i="4"/>
  <c r="O112" i="4"/>
  <c r="O120" i="4"/>
  <c r="O128" i="4"/>
  <c r="O136" i="4"/>
  <c r="O144" i="4"/>
  <c r="O152" i="4"/>
  <c r="O160" i="4"/>
  <c r="O168" i="4"/>
  <c r="O176" i="4"/>
  <c r="O184" i="4"/>
  <c r="O192" i="4"/>
  <c r="O200" i="4"/>
  <c r="O208" i="4"/>
  <c r="O216" i="4"/>
  <c r="O224" i="4"/>
  <c r="O232" i="4"/>
  <c r="O240" i="4"/>
  <c r="O248" i="4"/>
  <c r="O256" i="4"/>
  <c r="O264" i="4"/>
  <c r="O272" i="4"/>
  <c r="O280" i="4"/>
  <c r="O287" i="4"/>
  <c r="O291" i="4"/>
  <c r="O295" i="4"/>
  <c r="O299" i="4"/>
  <c r="O303" i="4"/>
  <c r="O307" i="4"/>
  <c r="O311" i="4"/>
  <c r="O315" i="4"/>
  <c r="O319" i="4"/>
  <c r="O323" i="4"/>
  <c r="O327" i="4"/>
  <c r="O331" i="4"/>
  <c r="O335" i="4"/>
  <c r="O339" i="4"/>
  <c r="O343" i="4"/>
  <c r="O347" i="4"/>
  <c r="O351" i="4"/>
  <c r="O355" i="4"/>
  <c r="O359" i="4"/>
  <c r="O363" i="4"/>
  <c r="O367" i="4"/>
  <c r="O371" i="4"/>
  <c r="O375" i="4"/>
  <c r="O379" i="4"/>
  <c r="O383" i="4"/>
  <c r="O387" i="4"/>
  <c r="O391" i="4"/>
  <c r="O395" i="4"/>
  <c r="O399" i="4"/>
  <c r="O403" i="4"/>
  <c r="O407" i="4"/>
  <c r="O411" i="4"/>
  <c r="O415" i="4"/>
  <c r="O419" i="4"/>
  <c r="O423" i="4"/>
  <c r="O427" i="4"/>
  <c r="O431" i="4"/>
  <c r="O435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195" i="4"/>
  <c r="M199" i="4"/>
  <c r="M203" i="4"/>
  <c r="M207" i="4"/>
  <c r="M211" i="4"/>
  <c r="M215" i="4"/>
  <c r="M219" i="4"/>
  <c r="M223" i="4"/>
  <c r="M227" i="4"/>
  <c r="M231" i="4"/>
  <c r="M235" i="4"/>
  <c r="M239" i="4"/>
  <c r="M243" i="4"/>
  <c r="M247" i="4"/>
  <c r="M251" i="4"/>
  <c r="M255" i="4"/>
  <c r="M259" i="4"/>
  <c r="M263" i="4"/>
  <c r="M267" i="4"/>
  <c r="M271" i="4"/>
  <c r="M275" i="4"/>
  <c r="M279" i="4"/>
  <c r="M283" i="4"/>
  <c r="M287" i="4"/>
  <c r="M291" i="4"/>
  <c r="M295" i="4"/>
  <c r="M299" i="4"/>
  <c r="M303" i="4"/>
  <c r="M307" i="4"/>
  <c r="M311" i="4"/>
  <c r="M315" i="4"/>
  <c r="M319" i="4"/>
  <c r="M323" i="4"/>
  <c r="M327" i="4"/>
  <c r="M331" i="4"/>
  <c r="M335" i="4"/>
  <c r="M339" i="4"/>
  <c r="M343" i="4"/>
  <c r="M347" i="4"/>
  <c r="M351" i="4"/>
  <c r="M355" i="4"/>
  <c r="M359" i="4"/>
  <c r="M363" i="4"/>
  <c r="M367" i="4"/>
  <c r="M371" i="4"/>
  <c r="M375" i="4"/>
  <c r="M379" i="4"/>
  <c r="M383" i="4"/>
  <c r="M387" i="4"/>
  <c r="M391" i="4"/>
  <c r="M395" i="4"/>
  <c r="M399" i="4"/>
  <c r="M403" i="4"/>
  <c r="M407" i="4"/>
  <c r="M411" i="4"/>
  <c r="M415" i="4"/>
  <c r="M419" i="4"/>
  <c r="M423" i="4"/>
  <c r="M427" i="4"/>
  <c r="M431" i="4"/>
  <c r="M435" i="4"/>
  <c r="M2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Q330" i="4"/>
  <c r="Q346" i="4"/>
  <c r="Q362" i="4"/>
  <c r="Q378" i="4"/>
  <c r="Q394" i="4"/>
  <c r="Q410" i="4"/>
  <c r="Q426" i="4"/>
  <c r="P12" i="4"/>
  <c r="P28" i="4"/>
  <c r="P44" i="4"/>
  <c r="P60" i="4"/>
  <c r="P76" i="4"/>
  <c r="P92" i="4"/>
  <c r="P108" i="4"/>
  <c r="P124" i="4"/>
  <c r="P140" i="4"/>
  <c r="P156" i="4"/>
  <c r="P172" i="4"/>
  <c r="P188" i="4"/>
  <c r="P204" i="4"/>
  <c r="P220" i="4"/>
  <c r="P236" i="4"/>
  <c r="P252" i="4"/>
  <c r="P268" i="4"/>
  <c r="P284" i="4"/>
  <c r="P300" i="4"/>
  <c r="P316" i="4"/>
  <c r="P332" i="4"/>
  <c r="P348" i="4"/>
  <c r="P364" i="4"/>
  <c r="P380" i="4"/>
  <c r="P392" i="4"/>
  <c r="P400" i="4"/>
  <c r="P408" i="4"/>
  <c r="P416" i="4"/>
  <c r="P424" i="4"/>
  <c r="P432" i="4"/>
  <c r="O9" i="4"/>
  <c r="O17" i="4"/>
  <c r="O25" i="4"/>
  <c r="O33" i="4"/>
  <c r="O41" i="4"/>
  <c r="O49" i="4"/>
  <c r="O57" i="4"/>
  <c r="O65" i="4"/>
  <c r="O73" i="4"/>
  <c r="O81" i="4"/>
  <c r="O89" i="4"/>
  <c r="O97" i="4"/>
  <c r="O105" i="4"/>
  <c r="O113" i="4"/>
  <c r="O121" i="4"/>
  <c r="O129" i="4"/>
  <c r="O137" i="4"/>
  <c r="O145" i="4"/>
  <c r="O153" i="4"/>
  <c r="O161" i="4"/>
  <c r="O169" i="4"/>
  <c r="O177" i="4"/>
  <c r="O185" i="4"/>
  <c r="O193" i="4"/>
  <c r="O201" i="4"/>
  <c r="O209" i="4"/>
  <c r="O217" i="4"/>
  <c r="O225" i="4"/>
  <c r="O233" i="4"/>
  <c r="O241" i="4"/>
  <c r="O249" i="4"/>
  <c r="O257" i="4"/>
  <c r="O265" i="4"/>
  <c r="O273" i="4"/>
  <c r="O281" i="4"/>
  <c r="O288" i="4"/>
  <c r="O292" i="4"/>
  <c r="O296" i="4"/>
  <c r="O300" i="4"/>
  <c r="O304" i="4"/>
  <c r="O308" i="4"/>
  <c r="O312" i="4"/>
  <c r="O316" i="4"/>
  <c r="O320" i="4"/>
  <c r="O324" i="4"/>
  <c r="O328" i="4"/>
  <c r="O340" i="4"/>
  <c r="O348" i="4"/>
  <c r="O356" i="4"/>
  <c r="O364" i="4"/>
  <c r="O372" i="4"/>
  <c r="O380" i="4"/>
  <c r="O388" i="4"/>
  <c r="O396" i="4"/>
  <c r="O404" i="4"/>
  <c r="O412" i="4"/>
  <c r="O420" i="4"/>
  <c r="O428" i="4"/>
  <c r="M4" i="4"/>
  <c r="M12" i="4"/>
  <c r="M20" i="4"/>
  <c r="M28" i="4"/>
  <c r="M36" i="4"/>
  <c r="M44" i="4"/>
  <c r="M52" i="4"/>
  <c r="M60" i="4"/>
  <c r="M68" i="4"/>
  <c r="M76" i="4"/>
  <c r="M84" i="4"/>
  <c r="M92" i="4"/>
  <c r="M100" i="4"/>
  <c r="M108" i="4"/>
  <c r="M116" i="4"/>
  <c r="M124" i="4"/>
  <c r="M132" i="4"/>
  <c r="M140" i="4"/>
  <c r="M148" i="4"/>
  <c r="M156" i="4"/>
  <c r="M164" i="4"/>
  <c r="M172" i="4"/>
  <c r="M180" i="4"/>
  <c r="M188" i="4"/>
  <c r="M196" i="4"/>
  <c r="M204" i="4"/>
  <c r="M212" i="4"/>
  <c r="M220" i="4"/>
  <c r="M228" i="4"/>
  <c r="M236" i="4"/>
  <c r="M244" i="4"/>
  <c r="M252" i="4"/>
  <c r="M260" i="4"/>
  <c r="M268" i="4"/>
  <c r="M276" i="4"/>
  <c r="M284" i="4"/>
  <c r="M292" i="4"/>
  <c r="M300" i="4"/>
  <c r="M308" i="4"/>
  <c r="M316" i="4"/>
  <c r="M324" i="4"/>
  <c r="M332" i="4"/>
  <c r="M340" i="4"/>
  <c r="M348" i="4"/>
  <c r="M356" i="4"/>
  <c r="M364" i="4"/>
  <c r="M372" i="4"/>
  <c r="M380" i="4"/>
  <c r="M388" i="4"/>
  <c r="M396" i="4"/>
  <c r="M404" i="4"/>
  <c r="M412" i="4"/>
  <c r="M420" i="4"/>
  <c r="M428" i="4"/>
  <c r="R7" i="4"/>
  <c r="N10" i="4"/>
  <c r="N18" i="4"/>
  <c r="N26" i="4"/>
  <c r="N34" i="4"/>
  <c r="N42" i="4"/>
  <c r="N50" i="4"/>
  <c r="N58" i="4"/>
  <c r="N66" i="4"/>
  <c r="N74" i="4"/>
  <c r="N82" i="4"/>
  <c r="N90" i="4"/>
  <c r="N98" i="4"/>
  <c r="N106" i="4"/>
  <c r="N114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191" i="4"/>
  <c r="N195" i="4"/>
  <c r="N199" i="4"/>
  <c r="N203" i="4"/>
  <c r="N207" i="4"/>
  <c r="N211" i="4"/>
  <c r="N215" i="4"/>
  <c r="N219" i="4"/>
  <c r="N223" i="4"/>
  <c r="N227" i="4"/>
  <c r="N231" i="4"/>
  <c r="N235" i="4"/>
  <c r="N239" i="4"/>
  <c r="N243" i="4"/>
  <c r="N247" i="4"/>
  <c r="N251" i="4"/>
  <c r="N255" i="4"/>
  <c r="N259" i="4"/>
  <c r="N263" i="4"/>
  <c r="N267" i="4"/>
  <c r="N271" i="4"/>
  <c r="N275" i="4"/>
  <c r="N279" i="4"/>
  <c r="N283" i="4"/>
  <c r="N287" i="4"/>
  <c r="N291" i="4"/>
  <c r="N295" i="4"/>
  <c r="N299" i="4"/>
  <c r="N303" i="4"/>
  <c r="N307" i="4"/>
  <c r="N311" i="4"/>
  <c r="N315" i="4"/>
  <c r="N319" i="4"/>
  <c r="N323" i="4"/>
  <c r="N327" i="4"/>
  <c r="N331" i="4"/>
  <c r="N335" i="4"/>
  <c r="N339" i="4"/>
  <c r="N343" i="4"/>
  <c r="N347" i="4"/>
  <c r="N351" i="4"/>
  <c r="N355" i="4"/>
  <c r="N359" i="4"/>
  <c r="N363" i="4"/>
  <c r="N367" i="4"/>
  <c r="N371" i="4"/>
  <c r="N375" i="4"/>
  <c r="N379" i="4"/>
  <c r="N383" i="4"/>
  <c r="N387" i="4"/>
  <c r="N391" i="4"/>
  <c r="N395" i="4"/>
  <c r="N399" i="4"/>
  <c r="N403" i="4"/>
  <c r="N407" i="4"/>
  <c r="N411" i="4"/>
  <c r="N415" i="4"/>
  <c r="N419" i="4"/>
  <c r="N423" i="4"/>
  <c r="N427" i="4"/>
  <c r="N431" i="4"/>
  <c r="N435" i="4"/>
  <c r="N3" i="4"/>
  <c r="O332" i="4"/>
  <c r="O341" i="4"/>
  <c r="O349" i="4"/>
  <c r="O357" i="4"/>
  <c r="O365" i="4"/>
  <c r="O373" i="4"/>
  <c r="O381" i="4"/>
  <c r="O389" i="4"/>
  <c r="O397" i="4"/>
  <c r="O405" i="4"/>
  <c r="O413" i="4"/>
  <c r="O421" i="4"/>
  <c r="O429" i="4"/>
  <c r="M5" i="4"/>
  <c r="M13" i="4"/>
  <c r="M21" i="4"/>
  <c r="M29" i="4"/>
  <c r="M37" i="4"/>
  <c r="M45" i="4"/>
  <c r="M53" i="4"/>
  <c r="M61" i="4"/>
  <c r="M69" i="4"/>
  <c r="M77" i="4"/>
  <c r="M85" i="4"/>
  <c r="M93" i="4"/>
  <c r="M101" i="4"/>
  <c r="M109" i="4"/>
  <c r="M117" i="4"/>
  <c r="M125" i="4"/>
  <c r="M133" i="4"/>
  <c r="M141" i="4"/>
  <c r="M149" i="4"/>
  <c r="M157" i="4"/>
  <c r="M165" i="4"/>
  <c r="M173" i="4"/>
  <c r="M181" i="4"/>
  <c r="M189" i="4"/>
  <c r="M197" i="4"/>
  <c r="M205" i="4"/>
  <c r="M213" i="4"/>
  <c r="M221" i="4"/>
  <c r="M229" i="4"/>
  <c r="M237" i="4"/>
  <c r="M245" i="4"/>
  <c r="M253" i="4"/>
  <c r="M261" i="4"/>
  <c r="M269" i="4"/>
  <c r="M277" i="4"/>
  <c r="M285" i="4"/>
  <c r="M293" i="4"/>
  <c r="M301" i="4"/>
  <c r="M309" i="4"/>
  <c r="M317" i="4"/>
  <c r="M325" i="4"/>
  <c r="M333" i="4"/>
  <c r="M341" i="4"/>
  <c r="M349" i="4"/>
  <c r="M357" i="4"/>
  <c r="M365" i="4"/>
  <c r="M373" i="4"/>
  <c r="M381" i="4"/>
  <c r="M389" i="4"/>
  <c r="M397" i="4"/>
  <c r="M405" i="4"/>
  <c r="M413" i="4"/>
  <c r="M421" i="4"/>
  <c r="M429" i="4"/>
  <c r="O4" i="4"/>
  <c r="N11" i="4"/>
  <c r="N19" i="4"/>
  <c r="N27" i="4"/>
  <c r="N35" i="4"/>
  <c r="N43" i="4"/>
  <c r="N51" i="4"/>
  <c r="N59" i="4"/>
  <c r="N67" i="4"/>
  <c r="N75" i="4"/>
  <c r="N83" i="4"/>
  <c r="N91" i="4"/>
  <c r="N99" i="4"/>
  <c r="N107" i="4"/>
  <c r="N115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192" i="4"/>
  <c r="N196" i="4"/>
  <c r="N200" i="4"/>
  <c r="N204" i="4"/>
  <c r="N208" i="4"/>
  <c r="N212" i="4"/>
  <c r="N216" i="4"/>
  <c r="N220" i="4"/>
  <c r="N224" i="4"/>
  <c r="N228" i="4"/>
  <c r="N232" i="4"/>
  <c r="N236" i="4"/>
  <c r="N240" i="4"/>
  <c r="N244" i="4"/>
  <c r="N248" i="4"/>
  <c r="N252" i="4"/>
  <c r="N256" i="4"/>
  <c r="N260" i="4"/>
  <c r="N264" i="4"/>
  <c r="N268" i="4"/>
  <c r="N272" i="4"/>
  <c r="N276" i="4"/>
  <c r="N280" i="4"/>
  <c r="N284" i="4"/>
  <c r="N288" i="4"/>
  <c r="N292" i="4"/>
  <c r="N296" i="4"/>
  <c r="N300" i="4"/>
  <c r="N304" i="4"/>
  <c r="N308" i="4"/>
  <c r="N312" i="4"/>
  <c r="N316" i="4"/>
  <c r="N320" i="4"/>
  <c r="N324" i="4"/>
  <c r="N328" i="4"/>
  <c r="N332" i="4"/>
  <c r="N336" i="4"/>
  <c r="N340" i="4"/>
  <c r="N344" i="4"/>
  <c r="N348" i="4"/>
  <c r="N352" i="4"/>
  <c r="N356" i="4"/>
  <c r="N360" i="4"/>
  <c r="N364" i="4"/>
  <c r="N368" i="4"/>
  <c r="N372" i="4"/>
  <c r="N376" i="4"/>
  <c r="N380" i="4"/>
  <c r="N384" i="4"/>
  <c r="N388" i="4"/>
  <c r="N392" i="4"/>
  <c r="N396" i="4"/>
  <c r="N400" i="4"/>
  <c r="N404" i="4"/>
  <c r="N408" i="4"/>
  <c r="N412" i="4"/>
  <c r="N416" i="4"/>
  <c r="N420" i="4"/>
  <c r="N424" i="4"/>
  <c r="N428" i="4"/>
  <c r="N432" i="4"/>
  <c r="O336" i="4"/>
  <c r="O344" i="4"/>
  <c r="O352" i="4"/>
  <c r="O360" i="4"/>
  <c r="O368" i="4"/>
  <c r="O376" i="4"/>
  <c r="O384" i="4"/>
  <c r="O392" i="4"/>
  <c r="O400" i="4"/>
  <c r="O408" i="4"/>
  <c r="O416" i="4"/>
  <c r="O424" i="4"/>
  <c r="O432" i="4"/>
  <c r="M8" i="4"/>
  <c r="M16" i="4"/>
  <c r="M24" i="4"/>
  <c r="M32" i="4"/>
  <c r="M40" i="4"/>
  <c r="M48" i="4"/>
  <c r="M56" i="4"/>
  <c r="M64" i="4"/>
  <c r="M72" i="4"/>
  <c r="M80" i="4"/>
  <c r="M88" i="4"/>
  <c r="M96" i="4"/>
  <c r="M104" i="4"/>
  <c r="M112" i="4"/>
  <c r="M120" i="4"/>
  <c r="M128" i="4"/>
  <c r="M136" i="4"/>
  <c r="M144" i="4"/>
  <c r="M152" i="4"/>
  <c r="M160" i="4"/>
  <c r="M168" i="4"/>
  <c r="M176" i="4"/>
  <c r="M184" i="4"/>
  <c r="M192" i="4"/>
  <c r="M200" i="4"/>
  <c r="M208" i="4"/>
  <c r="M216" i="4"/>
  <c r="M224" i="4"/>
  <c r="M232" i="4"/>
  <c r="M240" i="4"/>
  <c r="M248" i="4"/>
  <c r="M256" i="4"/>
  <c r="M264" i="4"/>
  <c r="M272" i="4"/>
  <c r="M280" i="4"/>
  <c r="M288" i="4"/>
  <c r="M296" i="4"/>
  <c r="M304" i="4"/>
  <c r="M312" i="4"/>
  <c r="M320" i="4"/>
  <c r="M328" i="4"/>
  <c r="M336" i="4"/>
  <c r="M344" i="4"/>
  <c r="M352" i="4"/>
  <c r="M360" i="4"/>
  <c r="M368" i="4"/>
  <c r="M376" i="4"/>
  <c r="M384" i="4"/>
  <c r="M392" i="4"/>
  <c r="M400" i="4"/>
  <c r="M408" i="4"/>
  <c r="M416" i="4"/>
  <c r="M424" i="4"/>
  <c r="M432" i="4"/>
  <c r="N6" i="4"/>
  <c r="N14" i="4"/>
  <c r="N22" i="4"/>
  <c r="N30" i="4"/>
  <c r="N38" i="4"/>
  <c r="N46" i="4"/>
  <c r="N54" i="4"/>
  <c r="N62" i="4"/>
  <c r="N70" i="4"/>
  <c r="N78" i="4"/>
  <c r="N86" i="4"/>
  <c r="N94" i="4"/>
  <c r="N102" i="4"/>
  <c r="N110" i="4"/>
  <c r="N116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3" i="4"/>
  <c r="N197" i="4"/>
  <c r="N201" i="4"/>
  <c r="N205" i="4"/>
  <c r="N209" i="4"/>
  <c r="N213" i="4"/>
  <c r="N217" i="4"/>
  <c r="N221" i="4"/>
  <c r="N225" i="4"/>
  <c r="N229" i="4"/>
  <c r="N233" i="4"/>
  <c r="N237" i="4"/>
  <c r="N241" i="4"/>
  <c r="N245" i="4"/>
  <c r="N249" i="4"/>
  <c r="N253" i="4"/>
  <c r="N257" i="4"/>
  <c r="N261" i="4"/>
  <c r="N265" i="4"/>
  <c r="N269" i="4"/>
  <c r="N273" i="4"/>
  <c r="N277" i="4"/>
  <c r="N281" i="4"/>
  <c r="N285" i="4"/>
  <c r="N289" i="4"/>
  <c r="N293" i="4"/>
  <c r="N297" i="4"/>
  <c r="N301" i="4"/>
  <c r="N305" i="4"/>
  <c r="N309" i="4"/>
  <c r="N313" i="4"/>
  <c r="N317" i="4"/>
  <c r="N321" i="4"/>
  <c r="N325" i="4"/>
  <c r="N329" i="4"/>
  <c r="N333" i="4"/>
  <c r="N337" i="4"/>
  <c r="N341" i="4"/>
  <c r="N345" i="4"/>
  <c r="N349" i="4"/>
  <c r="N353" i="4"/>
  <c r="N357" i="4"/>
  <c r="N361" i="4"/>
  <c r="N365" i="4"/>
  <c r="N369" i="4"/>
  <c r="N373" i="4"/>
  <c r="N377" i="4"/>
  <c r="N381" i="4"/>
  <c r="N385" i="4"/>
  <c r="N389" i="4"/>
  <c r="N393" i="4"/>
  <c r="N397" i="4"/>
  <c r="N401" i="4"/>
  <c r="N405" i="4"/>
  <c r="N409" i="4"/>
  <c r="N413" i="4"/>
  <c r="N417" i="4"/>
  <c r="N421" i="4"/>
  <c r="N425" i="4"/>
  <c r="N429" i="4"/>
  <c r="N433" i="4"/>
  <c r="O337" i="4"/>
  <c r="O345" i="4"/>
  <c r="O353" i="4"/>
  <c r="O361" i="4"/>
  <c r="O369" i="4"/>
  <c r="O377" i="4"/>
  <c r="O385" i="4"/>
  <c r="O393" i="4"/>
  <c r="O401" i="4"/>
  <c r="O409" i="4"/>
  <c r="O417" i="4"/>
  <c r="O425" i="4"/>
  <c r="O433" i="4"/>
  <c r="M9" i="4"/>
  <c r="M17" i="4"/>
  <c r="M25" i="4"/>
  <c r="M33" i="4"/>
  <c r="M41" i="4"/>
  <c r="M49" i="4"/>
  <c r="M57" i="4"/>
  <c r="M65" i="4"/>
  <c r="M73" i="4"/>
  <c r="M81" i="4"/>
  <c r="M89" i="4"/>
  <c r="M97" i="4"/>
  <c r="M105" i="4"/>
  <c r="M113" i="4"/>
  <c r="M121" i="4"/>
  <c r="M129" i="4"/>
  <c r="M137" i="4"/>
  <c r="M145" i="4"/>
  <c r="M153" i="4"/>
  <c r="M161" i="4"/>
  <c r="M169" i="4"/>
  <c r="M177" i="4"/>
  <c r="M185" i="4"/>
  <c r="M193" i="4"/>
  <c r="M201" i="4"/>
  <c r="M209" i="4"/>
  <c r="M217" i="4"/>
  <c r="M225" i="4"/>
  <c r="M233" i="4"/>
  <c r="M241" i="4"/>
  <c r="M249" i="4"/>
  <c r="M257" i="4"/>
  <c r="M265" i="4"/>
  <c r="M273" i="4"/>
  <c r="M281" i="4"/>
  <c r="M289" i="4"/>
  <c r="M297" i="4"/>
  <c r="M305" i="4"/>
  <c r="M313" i="4"/>
  <c r="M321" i="4"/>
  <c r="M329" i="4"/>
  <c r="M337" i="4"/>
  <c r="M345" i="4"/>
  <c r="M353" i="4"/>
  <c r="M361" i="4"/>
  <c r="M369" i="4"/>
  <c r="M377" i="4"/>
  <c r="M385" i="4"/>
  <c r="M393" i="4"/>
  <c r="M401" i="4"/>
  <c r="M409" i="4"/>
  <c r="M417" i="4"/>
  <c r="M425" i="4"/>
  <c r="M433" i="4"/>
  <c r="N7" i="4"/>
  <c r="N15" i="4"/>
  <c r="N23" i="4"/>
  <c r="N31" i="4"/>
  <c r="N39" i="4"/>
  <c r="N47" i="4"/>
  <c r="N55" i="4"/>
  <c r="N63" i="4"/>
  <c r="N71" i="4"/>
  <c r="N79" i="4"/>
  <c r="N87" i="4"/>
  <c r="N95" i="4"/>
  <c r="N103" i="4"/>
  <c r="N111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4" i="4"/>
  <c r="N198" i="4"/>
  <c r="N202" i="4"/>
  <c r="N206" i="4"/>
  <c r="N210" i="4"/>
  <c r="N214" i="4"/>
  <c r="N218" i="4"/>
  <c r="N222" i="4"/>
  <c r="N226" i="4"/>
  <c r="N230" i="4"/>
  <c r="N234" i="4"/>
  <c r="N238" i="4"/>
  <c r="N242" i="4"/>
  <c r="N246" i="4"/>
  <c r="N250" i="4"/>
  <c r="N254" i="4"/>
  <c r="N258" i="4"/>
  <c r="N262" i="4"/>
  <c r="N266" i="4"/>
  <c r="N270" i="4"/>
  <c r="N274" i="4"/>
  <c r="N278" i="4"/>
  <c r="N282" i="4"/>
  <c r="N286" i="4"/>
  <c r="N290" i="4"/>
  <c r="N294" i="4"/>
  <c r="N298" i="4"/>
  <c r="N302" i="4"/>
  <c r="N306" i="4"/>
  <c r="N310" i="4"/>
  <c r="N314" i="4"/>
  <c r="N318" i="4"/>
  <c r="N322" i="4"/>
  <c r="N326" i="4"/>
  <c r="N330" i="4"/>
  <c r="N334" i="4"/>
  <c r="N338" i="4"/>
  <c r="N342" i="4"/>
  <c r="N346" i="4"/>
  <c r="N350" i="4"/>
  <c r="N354" i="4"/>
  <c r="N358" i="4"/>
  <c r="N362" i="4"/>
  <c r="N366" i="4"/>
  <c r="N370" i="4"/>
  <c r="N374" i="4"/>
  <c r="N378" i="4"/>
  <c r="N382" i="4"/>
  <c r="N386" i="4"/>
  <c r="N390" i="4"/>
  <c r="N394" i="4"/>
  <c r="N398" i="4"/>
  <c r="N402" i="4"/>
  <c r="N406" i="4"/>
  <c r="N410" i="4"/>
  <c r="N414" i="4"/>
  <c r="N418" i="4"/>
  <c r="N422" i="4"/>
  <c r="N426" i="4"/>
  <c r="N430" i="4"/>
  <c r="N434" i="4"/>
  <c r="J11" i="4"/>
  <c r="J7" i="4"/>
  <c r="J35" i="4"/>
  <c r="J31" i="4"/>
  <c r="J27" i="4"/>
  <c r="J23" i="4"/>
  <c r="J19" i="4"/>
  <c r="J15" i="4"/>
  <c r="J432" i="4"/>
  <c r="J428" i="4"/>
  <c r="J424" i="4"/>
  <c r="J420" i="4"/>
  <c r="J416" i="4"/>
  <c r="J412" i="4"/>
  <c r="J408" i="4"/>
  <c r="J404" i="4"/>
  <c r="J400" i="4"/>
  <c r="J396" i="4"/>
  <c r="J392" i="4"/>
  <c r="J388" i="4"/>
  <c r="J384" i="4"/>
  <c r="J380" i="4"/>
  <c r="J376" i="4"/>
  <c r="J372" i="4"/>
  <c r="J368" i="4"/>
  <c r="J364" i="4"/>
  <c r="J360" i="4"/>
  <c r="J356" i="4"/>
  <c r="J352" i="4"/>
  <c r="J348" i="4"/>
  <c r="J344" i="4"/>
  <c r="J340" i="4"/>
  <c r="J336" i="4"/>
  <c r="J332" i="4"/>
  <c r="J328" i="4"/>
  <c r="J324" i="4"/>
  <c r="J320" i="4"/>
  <c r="J316" i="4"/>
  <c r="J312" i="4"/>
  <c r="J308" i="4"/>
  <c r="J304" i="4"/>
  <c r="J300" i="4"/>
  <c r="J296" i="4"/>
  <c r="J292" i="4"/>
  <c r="J288" i="4"/>
  <c r="J284" i="4"/>
  <c r="J280" i="4"/>
  <c r="J276" i="4"/>
  <c r="J272" i="4"/>
  <c r="J268" i="4"/>
  <c r="J264" i="4"/>
  <c r="J260" i="4"/>
  <c r="J256" i="4"/>
  <c r="J252" i="4"/>
  <c r="J248" i="4"/>
  <c r="J244" i="4"/>
  <c r="J240" i="4"/>
  <c r="J236" i="4"/>
  <c r="J232" i="4"/>
  <c r="J224" i="4"/>
  <c r="J216" i="4"/>
  <c r="J208" i="4"/>
  <c r="J204" i="4"/>
  <c r="J426" i="4"/>
  <c r="J422" i="4"/>
  <c r="J418" i="4"/>
  <c r="J414" i="4"/>
  <c r="J410" i="4"/>
  <c r="J406" i="4"/>
  <c r="J402" i="4"/>
  <c r="J398" i="4"/>
  <c r="J394" i="4"/>
  <c r="J390" i="4"/>
  <c r="J386" i="4"/>
  <c r="J382" i="4"/>
  <c r="J378" i="4"/>
  <c r="J374" i="4"/>
  <c r="J370" i="4"/>
  <c r="J366" i="4"/>
  <c r="J362" i="4"/>
  <c r="J358" i="4"/>
  <c r="J354" i="4"/>
  <c r="J350" i="4"/>
  <c r="J346" i="4"/>
  <c r="J342" i="4"/>
  <c r="J338" i="4"/>
  <c r="J334" i="4"/>
  <c r="J330" i="4"/>
  <c r="J326" i="4"/>
  <c r="J322" i="4"/>
  <c r="J318" i="4"/>
  <c r="J314" i="4"/>
  <c r="J310" i="4"/>
  <c r="J306" i="4"/>
  <c r="J302" i="4"/>
  <c r="J298" i="4"/>
  <c r="J294" i="4"/>
  <c r="J290" i="4"/>
  <c r="J286" i="4"/>
  <c r="J278" i="4"/>
  <c r="J270" i="4"/>
  <c r="J262" i="4"/>
  <c r="J254" i="4"/>
  <c r="J238" i="4"/>
  <c r="J222" i="4"/>
  <c r="J214" i="4"/>
  <c r="J206" i="4"/>
  <c r="J194" i="4"/>
  <c r="J186" i="4"/>
  <c r="J174" i="4"/>
  <c r="J166" i="4"/>
  <c r="J162" i="4"/>
  <c r="J154" i="4"/>
  <c r="J150" i="4"/>
  <c r="J146" i="4"/>
  <c r="J142" i="4"/>
  <c r="I3" i="4"/>
  <c r="F435" i="4"/>
  <c r="F431" i="4"/>
  <c r="F427" i="4"/>
  <c r="F423" i="4"/>
  <c r="F419" i="4"/>
  <c r="F415" i="4"/>
  <c r="F411" i="4"/>
  <c r="F407" i="4"/>
  <c r="F403" i="4"/>
  <c r="F399" i="4"/>
  <c r="F395" i="4"/>
  <c r="F391" i="4"/>
  <c r="F387" i="4"/>
  <c r="F383" i="4"/>
  <c r="F379" i="4"/>
  <c r="F375" i="4"/>
  <c r="F371" i="4"/>
  <c r="F367" i="4"/>
  <c r="F363" i="4"/>
  <c r="F359" i="4"/>
  <c r="F355" i="4"/>
  <c r="F351" i="4"/>
  <c r="F347" i="4"/>
  <c r="F343" i="4"/>
  <c r="F339" i="4"/>
  <c r="F335" i="4"/>
  <c r="F331" i="4"/>
  <c r="F327" i="4"/>
  <c r="F323" i="4"/>
  <c r="F319" i="4"/>
  <c r="F315" i="4"/>
  <c r="F311" i="4"/>
  <c r="F307" i="4"/>
  <c r="F303" i="4"/>
  <c r="F299" i="4"/>
  <c r="F295" i="4"/>
  <c r="F291" i="4"/>
  <c r="F287" i="4"/>
  <c r="F283" i="4"/>
  <c r="F279" i="4"/>
  <c r="F275" i="4"/>
  <c r="F271" i="4"/>
  <c r="F267" i="4"/>
  <c r="F263" i="4"/>
  <c r="F259" i="4"/>
  <c r="F255" i="4"/>
  <c r="F251" i="4"/>
  <c r="F247" i="4"/>
  <c r="F243" i="4"/>
  <c r="F239" i="4"/>
  <c r="F235" i="4"/>
  <c r="F231" i="4"/>
  <c r="F227" i="4"/>
  <c r="F223" i="4"/>
  <c r="F219" i="4"/>
  <c r="F215" i="4"/>
  <c r="F211" i="4"/>
  <c r="F207" i="4"/>
  <c r="F203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E3" i="4"/>
  <c r="F4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41" i="4"/>
  <c r="F337" i="4"/>
  <c r="F333" i="4"/>
  <c r="F329" i="4"/>
  <c r="F325" i="4"/>
  <c r="F321" i="4"/>
  <c r="F317" i="4"/>
  <c r="F313" i="4"/>
  <c r="F309" i="4"/>
  <c r="F305" i="4"/>
  <c r="F301" i="4"/>
  <c r="F297" i="4"/>
  <c r="F293" i="4"/>
  <c r="F289" i="4"/>
  <c r="F285" i="4"/>
  <c r="F281" i="4"/>
  <c r="F277" i="4"/>
  <c r="F273" i="4"/>
  <c r="F269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5" i="4"/>
  <c r="J196" i="4"/>
  <c r="J192" i="4"/>
  <c r="J184" i="4"/>
  <c r="J164" i="4"/>
  <c r="J160" i="4"/>
  <c r="J148" i="4"/>
  <c r="J144" i="4"/>
  <c r="J140" i="4"/>
  <c r="J128" i="4"/>
  <c r="J120" i="4"/>
  <c r="J100" i="4"/>
  <c r="J84" i="4"/>
  <c r="J80" i="4"/>
  <c r="J76" i="4"/>
  <c r="J48" i="4"/>
  <c r="J40" i="4"/>
  <c r="J36" i="4"/>
  <c r="F432" i="4"/>
  <c r="F428" i="4"/>
  <c r="F424" i="4"/>
  <c r="F420" i="4"/>
  <c r="F416" i="4"/>
  <c r="F412" i="4"/>
  <c r="F408" i="4"/>
  <c r="F404" i="4"/>
  <c r="F400" i="4"/>
  <c r="F396" i="4"/>
  <c r="F392" i="4"/>
  <c r="F388" i="4"/>
  <c r="F384" i="4"/>
  <c r="F380" i="4"/>
  <c r="F376" i="4"/>
  <c r="F372" i="4"/>
  <c r="F368" i="4"/>
  <c r="F364" i="4"/>
  <c r="F360" i="4"/>
  <c r="F356" i="4"/>
  <c r="F352" i="4"/>
  <c r="F348" i="4"/>
  <c r="F344" i="4"/>
  <c r="F332" i="4"/>
  <c r="F324" i="4"/>
  <c r="F316" i="4"/>
  <c r="F308" i="4"/>
  <c r="F304" i="4"/>
  <c r="F300" i="4"/>
  <c r="F284" i="4"/>
  <c r="F268" i="4"/>
  <c r="F260" i="4"/>
  <c r="F252" i="4"/>
  <c r="F244" i="4"/>
  <c r="F236" i="4"/>
  <c r="F220" i="4"/>
  <c r="F204" i="4"/>
  <c r="F196" i="4"/>
  <c r="F192" i="4"/>
  <c r="F184" i="4"/>
  <c r="F180" i="4"/>
  <c r="F172" i="4"/>
  <c r="F164" i="4"/>
  <c r="F160" i="4"/>
  <c r="F152" i="4"/>
  <c r="F140" i="4"/>
  <c r="F132" i="4"/>
  <c r="F128" i="4"/>
  <c r="F120" i="4"/>
  <c r="F116" i="4"/>
  <c r="F108" i="4"/>
  <c r="F100" i="4"/>
  <c r="F88" i="4"/>
  <c r="F68" i="4"/>
  <c r="F64" i="4"/>
  <c r="F60" i="4"/>
  <c r="F56" i="4"/>
  <c r="F52" i="4"/>
  <c r="F48" i="4"/>
  <c r="F28" i="4"/>
  <c r="F20" i="4"/>
  <c r="F16" i="4"/>
  <c r="F12" i="4"/>
  <c r="F8" i="4"/>
  <c r="H47" i="2"/>
  <c r="I47" i="2" s="1"/>
  <c r="H43" i="2"/>
  <c r="I43" i="2" s="1"/>
  <c r="H39" i="2"/>
  <c r="I39" i="2" s="1"/>
  <c r="H35" i="2"/>
  <c r="I35" i="2" s="1"/>
  <c r="H31" i="2"/>
  <c r="I31" i="2" s="1"/>
  <c r="H27" i="2"/>
  <c r="I27" i="2" s="1"/>
  <c r="H23" i="2"/>
  <c r="I23" i="2" s="1"/>
  <c r="H19" i="2"/>
  <c r="I19" i="2" s="1"/>
  <c r="H46" i="2"/>
  <c r="I46" i="2" s="1"/>
  <c r="H42" i="2"/>
  <c r="I42" i="2" s="1"/>
  <c r="H38" i="2"/>
  <c r="I38" i="2" s="1"/>
  <c r="H34" i="2"/>
  <c r="I34" i="2" s="1"/>
  <c r="H30" i="2"/>
  <c r="I30" i="2" s="1"/>
  <c r="H26" i="2"/>
  <c r="I26" i="2" s="1"/>
  <c r="I22" i="2"/>
  <c r="I18" i="2"/>
  <c r="I41" i="2"/>
  <c r="I33" i="2"/>
  <c r="I29" i="2"/>
  <c r="I25" i="2"/>
  <c r="I21" i="2"/>
  <c r="I44" i="2"/>
  <c r="I36" i="2"/>
  <c r="I32" i="2"/>
  <c r="U2" i="9" l="1"/>
  <c r="U5" i="9"/>
  <c r="U9" i="9"/>
  <c r="U13" i="9"/>
  <c r="U16" i="9"/>
  <c r="U11" i="9"/>
  <c r="U10" i="9"/>
  <c r="U4" i="9"/>
  <c r="U7" i="9"/>
  <c r="U6" i="9"/>
  <c r="U3" i="9"/>
  <c r="U12" i="9"/>
  <c r="U15" i="9"/>
  <c r="U14" i="9"/>
  <c r="U8" i="9"/>
  <c r="E381" i="7"/>
  <c r="D118" i="7"/>
  <c r="E177" i="7"/>
  <c r="E179" i="7"/>
  <c r="D70" i="7"/>
  <c r="E69" i="7" s="1"/>
  <c r="D42" i="7"/>
  <c r="E42" i="7" s="1"/>
  <c r="D78" i="7"/>
  <c r="E284" i="7"/>
  <c r="E161" i="7"/>
  <c r="D190" i="7"/>
  <c r="D191" i="7" s="1"/>
  <c r="D192" i="7" s="1"/>
  <c r="E191" i="7" s="1"/>
  <c r="D402" i="7"/>
  <c r="D182" i="7"/>
  <c r="E181" i="7" s="1"/>
  <c r="E287" i="7"/>
  <c r="D289" i="7"/>
  <c r="E288" i="7" s="1"/>
  <c r="E143" i="7"/>
  <c r="D145" i="7"/>
  <c r="E144" i="7" s="1"/>
  <c r="D85" i="7"/>
  <c r="E84" i="7" s="1"/>
  <c r="E83" i="7"/>
  <c r="E251" i="7"/>
  <c r="D253" i="7"/>
  <c r="E156" i="7"/>
  <c r="G5" i="7"/>
  <c r="H5" i="7" s="1"/>
  <c r="D172" i="7"/>
  <c r="E170" i="7"/>
  <c r="E211" i="7"/>
  <c r="D213" i="7"/>
  <c r="E212" i="7" s="1"/>
  <c r="E56" i="7"/>
  <c r="D355" i="7"/>
  <c r="D356" i="7" s="1"/>
  <c r="E355" i="7" s="1"/>
  <c r="D398" i="7"/>
  <c r="E397" i="7" s="1"/>
  <c r="D367" i="7"/>
  <c r="D368" i="7" s="1"/>
  <c r="E241" i="7"/>
  <c r="D163" i="7"/>
  <c r="D164" i="7" s="1"/>
  <c r="E44" i="7"/>
  <c r="D137" i="7"/>
  <c r="D138" i="7" s="1"/>
  <c r="E137" i="7" s="1"/>
  <c r="E72" i="7"/>
  <c r="D299" i="7"/>
  <c r="D300" i="7" s="1"/>
  <c r="D383" i="7"/>
  <c r="E383" i="7" s="1"/>
  <c r="G21" i="6"/>
  <c r="J21" i="6" s="1"/>
  <c r="G20" i="5"/>
  <c r="J20" i="5" s="1"/>
  <c r="G21" i="5"/>
  <c r="J21" i="5" s="1"/>
  <c r="B408" i="2"/>
  <c r="G20" i="2" s="1"/>
  <c r="J20" i="2" s="1"/>
  <c r="G19" i="2"/>
  <c r="J19" i="2" s="1"/>
  <c r="J258" i="4"/>
  <c r="J241" i="4"/>
  <c r="I436" i="4"/>
  <c r="P436" i="4"/>
  <c r="O436" i="4"/>
  <c r="C436" i="4"/>
  <c r="J273" i="4"/>
  <c r="J178" i="4"/>
  <c r="J17" i="4"/>
  <c r="J5" i="4"/>
  <c r="J230" i="4"/>
  <c r="J21" i="4"/>
  <c r="J32" i="4"/>
  <c r="J33" i="4"/>
  <c r="R17" i="4"/>
  <c r="R33" i="4"/>
  <c r="R49" i="4"/>
  <c r="R65" i="4"/>
  <c r="R81" i="4"/>
  <c r="R97" i="4"/>
  <c r="R113" i="4"/>
  <c r="R129" i="4"/>
  <c r="R145" i="4"/>
  <c r="R161" i="4"/>
  <c r="R177" i="4"/>
  <c r="R193" i="4"/>
  <c r="R209" i="4"/>
  <c r="R225" i="4"/>
  <c r="R241" i="4"/>
  <c r="R257" i="4"/>
  <c r="R273" i="4"/>
  <c r="R289" i="4"/>
  <c r="R305" i="4"/>
  <c r="R321" i="4"/>
  <c r="R337" i="4"/>
  <c r="R22" i="4"/>
  <c r="R38" i="4"/>
  <c r="R54" i="4"/>
  <c r="R70" i="4"/>
  <c r="R86" i="4"/>
  <c r="R102" i="4"/>
  <c r="R118" i="4"/>
  <c r="R134" i="4"/>
  <c r="R150" i="4"/>
  <c r="R166" i="4"/>
  <c r="R182" i="4"/>
  <c r="R198" i="4"/>
  <c r="R214" i="4"/>
  <c r="R230" i="4"/>
  <c r="R246" i="4"/>
  <c r="R262" i="4"/>
  <c r="R278" i="4"/>
  <c r="R294" i="4"/>
  <c r="R310" i="4"/>
  <c r="R326" i="4"/>
  <c r="R11" i="4"/>
  <c r="R27" i="4"/>
  <c r="R43" i="4"/>
  <c r="R59" i="4"/>
  <c r="R75" i="4"/>
  <c r="R91" i="4"/>
  <c r="R107" i="4"/>
  <c r="R123" i="4"/>
  <c r="R139" i="4"/>
  <c r="R155" i="4"/>
  <c r="R171" i="4"/>
  <c r="R187" i="4"/>
  <c r="R203" i="4"/>
  <c r="R219" i="4"/>
  <c r="R235" i="4"/>
  <c r="R251" i="4"/>
  <c r="R267" i="4"/>
  <c r="R283" i="4"/>
  <c r="R299" i="4"/>
  <c r="R315" i="4"/>
  <c r="R331" i="4"/>
  <c r="R24" i="4"/>
  <c r="R88" i="4"/>
  <c r="R152" i="4"/>
  <c r="R216" i="4"/>
  <c r="R280" i="4"/>
  <c r="R341" i="4"/>
  <c r="R357" i="4"/>
  <c r="R373" i="4"/>
  <c r="R389" i="4"/>
  <c r="R405" i="4"/>
  <c r="R421" i="4"/>
  <c r="Q9" i="4"/>
  <c r="Q25" i="4"/>
  <c r="Q41" i="4"/>
  <c r="Q57" i="4"/>
  <c r="Q436" i="4" s="1"/>
  <c r="Q73" i="4"/>
  <c r="Q89" i="4"/>
  <c r="Q105" i="4"/>
  <c r="J221" i="4"/>
  <c r="J50" i="4"/>
  <c r="J218" i="4"/>
  <c r="J250" i="4"/>
  <c r="E436" i="4"/>
  <c r="J210" i="4"/>
  <c r="J226" i="4"/>
  <c r="J13" i="4"/>
  <c r="J233" i="4"/>
  <c r="J265" i="4"/>
  <c r="J281" i="4"/>
  <c r="D436" i="4"/>
  <c r="G436" i="4"/>
  <c r="J25" i="4"/>
  <c r="J9" i="4"/>
  <c r="J113" i="4"/>
  <c r="H436" i="4"/>
  <c r="J61" i="4"/>
  <c r="J57" i="4"/>
  <c r="J205" i="4"/>
  <c r="J185" i="4"/>
  <c r="J165" i="4"/>
  <c r="J141" i="4"/>
  <c r="J121" i="4"/>
  <c r="J101" i="4"/>
  <c r="J97" i="4"/>
  <c r="J77" i="4"/>
  <c r="J37" i="4"/>
  <c r="J41" i="4"/>
  <c r="J201" i="4"/>
  <c r="J181" i="4"/>
  <c r="J157" i="4"/>
  <c r="J137" i="4"/>
  <c r="J117" i="4"/>
  <c r="J93" i="4"/>
  <c r="J69" i="4"/>
  <c r="J102" i="4"/>
  <c r="J145" i="4"/>
  <c r="J197" i="4"/>
  <c r="J173" i="4"/>
  <c r="J153" i="4"/>
  <c r="J133" i="4"/>
  <c r="J129" i="4"/>
  <c r="J109" i="4"/>
  <c r="J89" i="4"/>
  <c r="J53" i="4"/>
  <c r="J42" i="4"/>
  <c r="J58" i="4"/>
  <c r="J122" i="4"/>
  <c r="J65" i="4"/>
  <c r="J73" i="4"/>
  <c r="J213" i="4"/>
  <c r="J189" i="4"/>
  <c r="J169" i="4"/>
  <c r="J149" i="4"/>
  <c r="J125" i="4"/>
  <c r="J105" i="4"/>
  <c r="J85" i="4"/>
  <c r="J81" i="4"/>
  <c r="J45" i="4"/>
  <c r="G7" i="9"/>
  <c r="H7" i="9" s="1"/>
  <c r="G5" i="9"/>
  <c r="H5" i="9" s="1"/>
  <c r="G6" i="9"/>
  <c r="H6" i="9" s="1"/>
  <c r="G9" i="9"/>
  <c r="H9" i="9" s="1"/>
  <c r="I9" i="9" s="1"/>
  <c r="G12" i="9"/>
  <c r="H12" i="9" s="1"/>
  <c r="G11" i="9"/>
  <c r="H11" i="9" s="1"/>
  <c r="I5" i="9" s="1"/>
  <c r="G13" i="9"/>
  <c r="H13" i="9" s="1"/>
  <c r="G10" i="9"/>
  <c r="H10" i="9" s="1"/>
  <c r="I10" i="9" s="1"/>
  <c r="G8" i="9"/>
  <c r="H8" i="9" s="1"/>
  <c r="I8" i="9" s="1"/>
  <c r="E325" i="7"/>
  <c r="E326" i="7"/>
  <c r="D59" i="7"/>
  <c r="D60" i="7" s="1"/>
  <c r="E60" i="7" s="1"/>
  <c r="E57" i="7"/>
  <c r="D123" i="7"/>
  <c r="D124" i="7" s="1"/>
  <c r="D125" i="7" s="1"/>
  <c r="E124" i="7" s="1"/>
  <c r="E121" i="7"/>
  <c r="E66" i="7"/>
  <c r="E65" i="7"/>
  <c r="D91" i="7"/>
  <c r="E89" i="7"/>
  <c r="D183" i="7"/>
  <c r="D153" i="7"/>
  <c r="E151" i="7"/>
  <c r="D207" i="7"/>
  <c r="D208" i="7" s="1"/>
  <c r="E208" i="7" s="1"/>
  <c r="D319" i="7"/>
  <c r="D320" i="7" s="1"/>
  <c r="D321" i="7" s="1"/>
  <c r="E320" i="7" s="1"/>
  <c r="E317" i="7"/>
  <c r="D407" i="7"/>
  <c r="D205" i="7"/>
  <c r="E204" i="7" s="1"/>
  <c r="E203" i="7"/>
  <c r="E242" i="7"/>
  <c r="E426" i="7"/>
  <c r="D54" i="7"/>
  <c r="E52" i="7"/>
  <c r="D86" i="7"/>
  <c r="D87" i="7" s="1"/>
  <c r="D88" i="7" s="1"/>
  <c r="E87" i="7" s="1"/>
  <c r="D250" i="7"/>
  <c r="D350" i="7"/>
  <c r="D378" i="7"/>
  <c r="D422" i="7"/>
  <c r="E420" i="7"/>
  <c r="D99" i="7"/>
  <c r="E97" i="7"/>
  <c r="D139" i="7"/>
  <c r="D140" i="7" s="1"/>
  <c r="E140" i="7" s="1"/>
  <c r="E70" i="7"/>
  <c r="E146" i="7"/>
  <c r="D187" i="7"/>
  <c r="E185" i="7"/>
  <c r="D169" i="7"/>
  <c r="E168" i="7" s="1"/>
  <c r="E167" i="7"/>
  <c r="E209" i="7"/>
  <c r="D291" i="7"/>
  <c r="D292" i="7" s="1"/>
  <c r="D293" i="7" s="1"/>
  <c r="E292" i="7" s="1"/>
  <c r="D331" i="7"/>
  <c r="D359" i="7"/>
  <c r="D360" i="7" s="1"/>
  <c r="D361" i="7" s="1"/>
  <c r="E357" i="7"/>
  <c r="D391" i="7"/>
  <c r="E389" i="7"/>
  <c r="E178" i="7"/>
  <c r="E210" i="7"/>
  <c r="D245" i="7"/>
  <c r="E243" i="7"/>
  <c r="D329" i="7"/>
  <c r="E328" i="7" s="1"/>
  <c r="E327" i="7"/>
  <c r="D34" i="7"/>
  <c r="E32" i="7"/>
  <c r="D126" i="7"/>
  <c r="D142" i="7"/>
  <c r="D198" i="7"/>
  <c r="D199" i="7" s="1"/>
  <c r="E199" i="7" s="1"/>
  <c r="E196" i="7"/>
  <c r="E30" i="7"/>
  <c r="E29" i="7"/>
  <c r="D107" i="7"/>
  <c r="E105" i="7"/>
  <c r="D215" i="7"/>
  <c r="D216" i="7" s="1"/>
  <c r="D217" i="7" s="1"/>
  <c r="D286" i="7"/>
  <c r="D342" i="7"/>
  <c r="D387" i="7"/>
  <c r="D388" i="7" s="1"/>
  <c r="E388" i="7" s="1"/>
  <c r="E385" i="7"/>
  <c r="E38" i="7"/>
  <c r="E37" i="7"/>
  <c r="E74" i="7"/>
  <c r="E73" i="7"/>
  <c r="D119" i="7"/>
  <c r="D120" i="7" s="1"/>
  <c r="E120" i="7" s="1"/>
  <c r="E117" i="7"/>
  <c r="E189" i="7"/>
  <c r="D129" i="7"/>
  <c r="E127" i="7"/>
  <c r="E104" i="7"/>
  <c r="E316" i="7"/>
  <c r="E424" i="7"/>
  <c r="D219" i="7"/>
  <c r="D239" i="7"/>
  <c r="E237" i="7"/>
  <c r="D335" i="7"/>
  <c r="D399" i="7"/>
  <c r="E190" i="7"/>
  <c r="D201" i="7"/>
  <c r="E314" i="7"/>
  <c r="D433" i="7"/>
  <c r="E432" i="7" s="1"/>
  <c r="D62" i="7"/>
  <c r="D82" i="7"/>
  <c r="E80" i="7"/>
  <c r="D322" i="7"/>
  <c r="D430" i="7"/>
  <c r="D431" i="7" s="1"/>
  <c r="E431" i="7" s="1"/>
  <c r="E428" i="7"/>
  <c r="D8" i="7"/>
  <c r="E6" i="7"/>
  <c r="D47" i="7"/>
  <c r="E45" i="7"/>
  <c r="D79" i="7"/>
  <c r="E77" i="7"/>
  <c r="D159" i="7"/>
  <c r="E157" i="7"/>
  <c r="D227" i="7"/>
  <c r="D228" i="7" s="1"/>
  <c r="D229" i="7" s="1"/>
  <c r="E225" i="7"/>
  <c r="D279" i="7"/>
  <c r="D307" i="7"/>
  <c r="D339" i="7"/>
  <c r="D403" i="7"/>
  <c r="E401" i="7"/>
  <c r="D435" i="7"/>
  <c r="D150" i="7"/>
  <c r="E148" i="7"/>
  <c r="D166" i="7"/>
  <c r="I48" i="5"/>
  <c r="F51" i="5" s="1"/>
  <c r="I48" i="3"/>
  <c r="F51" i="3" s="1"/>
  <c r="I48" i="2"/>
  <c r="F436" i="4"/>
  <c r="I7" i="9" l="1"/>
  <c r="U17" i="9"/>
  <c r="E41" i="7"/>
  <c r="E136" i="7"/>
  <c r="E145" i="7"/>
  <c r="E382" i="7"/>
  <c r="D193" i="7"/>
  <c r="E192" i="7" s="1"/>
  <c r="E354" i="7"/>
  <c r="E289" i="7"/>
  <c r="E298" i="7"/>
  <c r="E356" i="7"/>
  <c r="E433" i="7"/>
  <c r="E366" i="7"/>
  <c r="G6" i="7"/>
  <c r="E88" i="7"/>
  <c r="E252" i="7"/>
  <c r="D254" i="7"/>
  <c r="E162" i="7"/>
  <c r="E360" i="7"/>
  <c r="D362" i="7"/>
  <c r="D294" i="7"/>
  <c r="D295" i="7" s="1"/>
  <c r="E171" i="7"/>
  <c r="D173" i="7"/>
  <c r="E128" i="7"/>
  <c r="D130" i="7"/>
  <c r="E244" i="7"/>
  <c r="D246" i="7"/>
  <c r="D247" i="7" s="1"/>
  <c r="D248" i="7" s="1"/>
  <c r="E248" i="7" s="1"/>
  <c r="E152" i="7"/>
  <c r="D154" i="7"/>
  <c r="D194" i="7"/>
  <c r="E228" i="7"/>
  <c r="D230" i="7"/>
  <c r="E216" i="7"/>
  <c r="D218" i="7"/>
  <c r="E217" i="7" s="1"/>
  <c r="E213" i="7"/>
  <c r="E299" i="7"/>
  <c r="D301" i="7"/>
  <c r="E163" i="7"/>
  <c r="D165" i="7"/>
  <c r="E164" i="7" s="1"/>
  <c r="E367" i="7"/>
  <c r="D369" i="7"/>
  <c r="G22" i="6"/>
  <c r="J22" i="6" s="1"/>
  <c r="G23" i="6"/>
  <c r="J23" i="6" s="1"/>
  <c r="G22" i="5"/>
  <c r="J22" i="5" s="1"/>
  <c r="G20" i="3"/>
  <c r="J20" i="3" s="1"/>
  <c r="B409" i="2"/>
  <c r="F51" i="2"/>
  <c r="M436" i="4"/>
  <c r="W2" i="4" s="1"/>
  <c r="N436" i="4"/>
  <c r="J436" i="4"/>
  <c r="R436" i="4"/>
  <c r="I6" i="9"/>
  <c r="D340" i="7"/>
  <c r="D341" i="7" s="1"/>
  <c r="E341" i="7" s="1"/>
  <c r="E338" i="7"/>
  <c r="E149" i="7"/>
  <c r="E150" i="7"/>
  <c r="D308" i="7"/>
  <c r="E306" i="7"/>
  <c r="E226" i="7"/>
  <c r="E227" i="7"/>
  <c r="D9" i="7"/>
  <c r="E7" i="7"/>
  <c r="D323" i="7"/>
  <c r="E321" i="7"/>
  <c r="D63" i="7"/>
  <c r="E61" i="7"/>
  <c r="D343" i="7"/>
  <c r="E358" i="7"/>
  <c r="E359" i="7"/>
  <c r="E290" i="7"/>
  <c r="E291" i="7"/>
  <c r="E205" i="7"/>
  <c r="E182" i="7"/>
  <c r="E183" i="7"/>
  <c r="D92" i="7"/>
  <c r="E90" i="7"/>
  <c r="D436" i="7"/>
  <c r="E434" i="7"/>
  <c r="E398" i="7"/>
  <c r="E399" i="7"/>
  <c r="D336" i="7"/>
  <c r="E334" i="7"/>
  <c r="D220" i="7"/>
  <c r="D221" i="7" s="1"/>
  <c r="D222" i="7" s="1"/>
  <c r="E285" i="7"/>
  <c r="E286" i="7"/>
  <c r="D108" i="7"/>
  <c r="E106" i="7"/>
  <c r="E197" i="7"/>
  <c r="E198" i="7"/>
  <c r="E125" i="7"/>
  <c r="E126" i="7"/>
  <c r="E329" i="7"/>
  <c r="E186" i="7"/>
  <c r="E187" i="7"/>
  <c r="D100" i="7"/>
  <c r="E98" i="7"/>
  <c r="D379" i="7"/>
  <c r="E377" i="7"/>
  <c r="E249" i="7"/>
  <c r="E250" i="7"/>
  <c r="E53" i="7"/>
  <c r="E54" i="7"/>
  <c r="D408" i="7"/>
  <c r="D409" i="7" s="1"/>
  <c r="D410" i="7" s="1"/>
  <c r="E206" i="7"/>
  <c r="E207" i="7"/>
  <c r="E122" i="7"/>
  <c r="E123" i="7"/>
  <c r="E165" i="7"/>
  <c r="E166" i="7"/>
  <c r="D160" i="7"/>
  <c r="E158" i="7"/>
  <c r="E78" i="7"/>
  <c r="E79" i="7"/>
  <c r="D48" i="7"/>
  <c r="E46" i="7"/>
  <c r="E429" i="7"/>
  <c r="E430" i="7"/>
  <c r="E82" i="7"/>
  <c r="E81" i="7"/>
  <c r="D202" i="7"/>
  <c r="E200" i="7"/>
  <c r="E118" i="7"/>
  <c r="E119" i="7"/>
  <c r="D392" i="7"/>
  <c r="E390" i="7"/>
  <c r="D332" i="7"/>
  <c r="E330" i="7"/>
  <c r="E169" i="7"/>
  <c r="D280" i="7"/>
  <c r="D281" i="7" s="1"/>
  <c r="D282" i="7" s="1"/>
  <c r="D404" i="7"/>
  <c r="E402" i="7"/>
  <c r="D240" i="7"/>
  <c r="E238" i="7"/>
  <c r="E386" i="7"/>
  <c r="E387" i="7"/>
  <c r="E214" i="7"/>
  <c r="E215" i="7"/>
  <c r="E141" i="7"/>
  <c r="E142" i="7"/>
  <c r="E33" i="7"/>
  <c r="D35" i="7"/>
  <c r="G76" i="7"/>
  <c r="E138" i="7"/>
  <c r="E139" i="7"/>
  <c r="E421" i="7"/>
  <c r="E422" i="7"/>
  <c r="D351" i="7"/>
  <c r="E85" i="7"/>
  <c r="E86" i="7"/>
  <c r="E318" i="7"/>
  <c r="E319" i="7"/>
  <c r="E58" i="7"/>
  <c r="E59" i="7"/>
  <c r="J5" i="9" l="1"/>
  <c r="K7" i="9" s="1"/>
  <c r="O7" i="9" s="1"/>
  <c r="R7" i="9" s="1"/>
  <c r="S7" i="9" s="1"/>
  <c r="T7" i="9" s="1"/>
  <c r="E293" i="7"/>
  <c r="E218" i="7"/>
  <c r="E247" i="7"/>
  <c r="H6" i="7"/>
  <c r="G7" i="7"/>
  <c r="E253" i="7"/>
  <c r="D255" i="7"/>
  <c r="E246" i="7"/>
  <c r="E245" i="7"/>
  <c r="D223" i="7"/>
  <c r="E221" i="7"/>
  <c r="E281" i="7"/>
  <c r="E282" i="7"/>
  <c r="E193" i="7"/>
  <c r="D195" i="7"/>
  <c r="E172" i="7"/>
  <c r="D174" i="7"/>
  <c r="E368" i="7"/>
  <c r="D370" i="7"/>
  <c r="E300" i="7"/>
  <c r="D302" i="7"/>
  <c r="D363" i="7"/>
  <c r="E361" i="7"/>
  <c r="E409" i="7"/>
  <c r="D411" i="7"/>
  <c r="D231" i="7"/>
  <c r="E229" i="7"/>
  <c r="E153" i="7"/>
  <c r="E154" i="7"/>
  <c r="D131" i="7"/>
  <c r="E129" i="7"/>
  <c r="G24" i="6"/>
  <c r="J24" i="6" s="1"/>
  <c r="G23" i="5"/>
  <c r="J23" i="5" s="1"/>
  <c r="G22" i="3"/>
  <c r="J22" i="3" s="1"/>
  <c r="G23" i="3"/>
  <c r="J23" i="3" s="1"/>
  <c r="G21" i="3"/>
  <c r="J21" i="3" s="1"/>
  <c r="G21" i="2"/>
  <c r="J21" i="2" s="1"/>
  <c r="B410" i="2"/>
  <c r="B411" i="2"/>
  <c r="G23" i="2" s="1"/>
  <c r="J23" i="2" s="1"/>
  <c r="X2" i="4"/>
  <c r="V2" i="4"/>
  <c r="U2" i="4"/>
  <c r="T2" i="4"/>
  <c r="G77" i="7"/>
  <c r="G78" i="7" s="1"/>
  <c r="G79" i="7" s="1"/>
  <c r="E279" i="7"/>
  <c r="E280" i="7"/>
  <c r="D333" i="7"/>
  <c r="E331" i="7"/>
  <c r="D49" i="7"/>
  <c r="E47" i="7"/>
  <c r="E407" i="7"/>
  <c r="E408" i="7"/>
  <c r="D380" i="7"/>
  <c r="E378" i="7"/>
  <c r="E219" i="7"/>
  <c r="E220" i="7"/>
  <c r="D337" i="7"/>
  <c r="E335" i="7"/>
  <c r="E435" i="7"/>
  <c r="D324" i="7"/>
  <c r="E322" i="7"/>
  <c r="E239" i="7"/>
  <c r="E240" i="7"/>
  <c r="D344" i="7"/>
  <c r="E342" i="7"/>
  <c r="D309" i="7"/>
  <c r="E307" i="7"/>
  <c r="E339" i="7"/>
  <c r="E340" i="7"/>
  <c r="D352" i="7"/>
  <c r="E350" i="7"/>
  <c r="D405" i="7"/>
  <c r="D406" i="7" s="1"/>
  <c r="E406" i="7" s="1"/>
  <c r="E403" i="7"/>
  <c r="D393" i="7"/>
  <c r="E391" i="7"/>
  <c r="E201" i="7"/>
  <c r="E202" i="7"/>
  <c r="E159" i="7"/>
  <c r="E160" i="7"/>
  <c r="D296" i="7"/>
  <c r="E294" i="7"/>
  <c r="D101" i="7"/>
  <c r="E99" i="7"/>
  <c r="D109" i="7"/>
  <c r="D110" i="7" s="1"/>
  <c r="D111" i="7" s="1"/>
  <c r="E107" i="7"/>
  <c r="D265" i="7"/>
  <c r="E62" i="7"/>
  <c r="E63" i="7"/>
  <c r="E34" i="7"/>
  <c r="E35" i="7"/>
  <c r="D93" i="7"/>
  <c r="E91" i="7"/>
  <c r="D10" i="7"/>
  <c r="E8" i="7"/>
  <c r="K5" i="9" l="1"/>
  <c r="O5" i="9" s="1"/>
  <c r="R5" i="9" s="1"/>
  <c r="S5" i="9" s="1"/>
  <c r="T5" i="9" s="1"/>
  <c r="P7" i="9"/>
  <c r="K8" i="9"/>
  <c r="O2" i="9" s="1"/>
  <c r="R2" i="9" s="1"/>
  <c r="S2" i="9" s="1"/>
  <c r="T2" i="9" s="1"/>
  <c r="K6" i="9"/>
  <c r="O6" i="9" s="1"/>
  <c r="R6" i="9" s="1"/>
  <c r="S6" i="9" s="1"/>
  <c r="T6" i="9" s="1"/>
  <c r="K10" i="9"/>
  <c r="O4" i="9" s="1"/>
  <c r="R4" i="9" s="1"/>
  <c r="S4" i="9" s="1"/>
  <c r="T4" i="9" s="1"/>
  <c r="K9" i="9"/>
  <c r="O3" i="9" s="1"/>
  <c r="R3" i="9" s="1"/>
  <c r="S3" i="9" s="1"/>
  <c r="T3" i="9" s="1"/>
  <c r="O13" i="9"/>
  <c r="P13" i="9" s="1"/>
  <c r="G8" i="7"/>
  <c r="H7" i="7"/>
  <c r="D256" i="7"/>
  <c r="E254" i="7"/>
  <c r="G80" i="7"/>
  <c r="H79" i="7"/>
  <c r="D412" i="7"/>
  <c r="E410" i="7"/>
  <c r="D303" i="7"/>
  <c r="E301" i="7"/>
  <c r="D175" i="7"/>
  <c r="E173" i="7"/>
  <c r="D371" i="7"/>
  <c r="D372" i="7" s="1"/>
  <c r="E369" i="7"/>
  <c r="E195" i="7"/>
  <c r="E194" i="7"/>
  <c r="E110" i="7"/>
  <c r="D112" i="7"/>
  <c r="D132" i="7"/>
  <c r="E130" i="7"/>
  <c r="D232" i="7"/>
  <c r="E230" i="7"/>
  <c r="E362" i="7"/>
  <c r="E363" i="7"/>
  <c r="E222" i="7"/>
  <c r="E223" i="7"/>
  <c r="G25" i="6"/>
  <c r="J25" i="6" s="1"/>
  <c r="G25" i="5"/>
  <c r="J25" i="5" s="1"/>
  <c r="G24" i="3"/>
  <c r="J24" i="3" s="1"/>
  <c r="G25" i="3"/>
  <c r="J25" i="3" s="1"/>
  <c r="B412" i="2"/>
  <c r="G22" i="2"/>
  <c r="J22" i="2" s="1"/>
  <c r="B413" i="2"/>
  <c r="G25" i="2" s="1"/>
  <c r="J25" i="2" s="1"/>
  <c r="D266" i="7"/>
  <c r="D267" i="7" s="1"/>
  <c r="D268" i="7" s="1"/>
  <c r="E108" i="7"/>
  <c r="E109" i="7"/>
  <c r="E295" i="7"/>
  <c r="E296" i="7"/>
  <c r="E404" i="7"/>
  <c r="E405" i="7"/>
  <c r="D310" i="7"/>
  <c r="E308" i="7"/>
  <c r="D50" i="7"/>
  <c r="D51" i="7" s="1"/>
  <c r="E51" i="7" s="1"/>
  <c r="E48" i="7"/>
  <c r="E332" i="7"/>
  <c r="E333" i="7"/>
  <c r="D11" i="7"/>
  <c r="E9" i="7"/>
  <c r="D94" i="7"/>
  <c r="D95" i="7" s="1"/>
  <c r="D96" i="7" s="1"/>
  <c r="E92" i="7"/>
  <c r="D102" i="7"/>
  <c r="D103" i="7" s="1"/>
  <c r="E103" i="7" s="1"/>
  <c r="E100" i="7"/>
  <c r="D394" i="7"/>
  <c r="D395" i="7" s="1"/>
  <c r="D396" i="7" s="1"/>
  <c r="E392" i="7"/>
  <c r="E351" i="7"/>
  <c r="E352" i="7"/>
  <c r="D345" i="7"/>
  <c r="D346" i="7" s="1"/>
  <c r="D347" i="7" s="1"/>
  <c r="E343" i="7"/>
  <c r="E323" i="7"/>
  <c r="E324" i="7"/>
  <c r="E336" i="7"/>
  <c r="E337" i="7"/>
  <c r="E379" i="7"/>
  <c r="E380" i="7"/>
  <c r="H77" i="7"/>
  <c r="H78" i="7"/>
  <c r="P5" i="9" l="1"/>
  <c r="P3" i="9"/>
  <c r="P6" i="9"/>
  <c r="O12" i="9"/>
  <c r="P12" i="9" s="1"/>
  <c r="O8" i="9"/>
  <c r="R8" i="9" s="1"/>
  <c r="S8" i="9" s="1"/>
  <c r="T8" i="9" s="1"/>
  <c r="P2" i="9"/>
  <c r="R13" i="9"/>
  <c r="S13" i="9" s="1"/>
  <c r="T13" i="9" s="1"/>
  <c r="O9" i="9"/>
  <c r="R9" i="9" s="1"/>
  <c r="S9" i="9" s="1"/>
  <c r="T9" i="9" s="1"/>
  <c r="P4" i="9"/>
  <c r="O11" i="9"/>
  <c r="R11" i="9" s="1"/>
  <c r="S11" i="9" s="1"/>
  <c r="T11" i="9" s="1"/>
  <c r="O10" i="9"/>
  <c r="R10" i="9" s="1"/>
  <c r="S10" i="9" s="1"/>
  <c r="T10" i="9" s="1"/>
  <c r="G9" i="7"/>
  <c r="H8" i="7"/>
  <c r="D257" i="7"/>
  <c r="E255" i="7"/>
  <c r="D233" i="7"/>
  <c r="E231" i="7"/>
  <c r="E371" i="7"/>
  <c r="D373" i="7"/>
  <c r="E95" i="7"/>
  <c r="E96" i="7"/>
  <c r="E267" i="7"/>
  <c r="D269" i="7"/>
  <c r="E370" i="7"/>
  <c r="E174" i="7"/>
  <c r="E175" i="7"/>
  <c r="E411" i="7"/>
  <c r="D413" i="7"/>
  <c r="D133" i="7"/>
  <c r="E131" i="7"/>
  <c r="D348" i="7"/>
  <c r="E346" i="7"/>
  <c r="E395" i="7"/>
  <c r="E396" i="7"/>
  <c r="D113" i="7"/>
  <c r="E111" i="7"/>
  <c r="D304" i="7"/>
  <c r="E302" i="7"/>
  <c r="G81" i="7"/>
  <c r="H80" i="7"/>
  <c r="G26" i="5"/>
  <c r="J26" i="5" s="1"/>
  <c r="G24" i="5"/>
  <c r="J24" i="5" s="1"/>
  <c r="G26" i="3"/>
  <c r="J26" i="3" s="1"/>
  <c r="G28" i="3"/>
  <c r="J28" i="3" s="1"/>
  <c r="G24" i="2"/>
  <c r="J24" i="2" s="1"/>
  <c r="B414" i="2"/>
  <c r="E50" i="7"/>
  <c r="E49" i="7"/>
  <c r="E265" i="7"/>
  <c r="E266" i="7"/>
  <c r="E344" i="7"/>
  <c r="E345" i="7"/>
  <c r="E393" i="7"/>
  <c r="E394" i="7"/>
  <c r="G419" i="7"/>
  <c r="D12" i="7"/>
  <c r="E10" i="7"/>
  <c r="E309" i="7"/>
  <c r="E310" i="7"/>
  <c r="E101" i="7"/>
  <c r="E102" i="7"/>
  <c r="E93" i="7"/>
  <c r="E94" i="7"/>
  <c r="R12" i="9" l="1"/>
  <c r="S12" i="9" s="1"/>
  <c r="T12" i="9" s="1"/>
  <c r="O14" i="9"/>
  <c r="R14" i="9" s="1"/>
  <c r="S14" i="9" s="1"/>
  <c r="T14" i="9" s="1"/>
  <c r="P8" i="9"/>
  <c r="P11" i="9"/>
  <c r="P9" i="9"/>
  <c r="O15" i="9"/>
  <c r="P15" i="9" s="1"/>
  <c r="P10" i="9"/>
  <c r="O16" i="9"/>
  <c r="P16" i="9" s="1"/>
  <c r="G10" i="7"/>
  <c r="H9" i="7"/>
  <c r="D258" i="7"/>
  <c r="E256" i="7"/>
  <c r="D305" i="7"/>
  <c r="E303" i="7"/>
  <c r="D349" i="7"/>
  <c r="E347" i="7"/>
  <c r="E268" i="7"/>
  <c r="D270" i="7"/>
  <c r="G82" i="7"/>
  <c r="H81" i="7"/>
  <c r="E132" i="7"/>
  <c r="D134" i="7"/>
  <c r="D114" i="7"/>
  <c r="E112" i="7"/>
  <c r="E372" i="7"/>
  <c r="D374" i="7"/>
  <c r="E412" i="7"/>
  <c r="D414" i="7"/>
  <c r="E232" i="7"/>
  <c r="D234" i="7"/>
  <c r="G26" i="6"/>
  <c r="J26" i="6" s="1"/>
  <c r="G27" i="6"/>
  <c r="J27" i="6" s="1"/>
  <c r="G28" i="6"/>
  <c r="J28" i="6" s="1"/>
  <c r="G29" i="6"/>
  <c r="J29" i="6" s="1"/>
  <c r="G27" i="3"/>
  <c r="J27" i="3" s="1"/>
  <c r="G30" i="3"/>
  <c r="J30" i="3" s="1"/>
  <c r="G26" i="2"/>
  <c r="J26" i="2" s="1"/>
  <c r="B415" i="2"/>
  <c r="G27" i="2" s="1"/>
  <c r="J27" i="2" s="1"/>
  <c r="B416" i="2"/>
  <c r="G28" i="2" s="1"/>
  <c r="J28" i="2" s="1"/>
  <c r="B417" i="2"/>
  <c r="G29" i="2" s="1"/>
  <c r="J29" i="2" s="1"/>
  <c r="L18" i="2"/>
  <c r="G93" i="7"/>
  <c r="D13" i="7"/>
  <c r="E11" i="7"/>
  <c r="G420" i="7"/>
  <c r="P14" i="9" l="1"/>
  <c r="R15" i="9"/>
  <c r="S15" i="9" s="1"/>
  <c r="T15" i="9" s="1"/>
  <c r="R16" i="9"/>
  <c r="S16" i="9" s="1"/>
  <c r="T16" i="9" s="1"/>
  <c r="G11" i="7"/>
  <c r="H10" i="7"/>
  <c r="D259" i="7"/>
  <c r="E257" i="7"/>
  <c r="E234" i="7"/>
  <c r="E233" i="7"/>
  <c r="E133" i="7"/>
  <c r="E134" i="7"/>
  <c r="H82" i="7"/>
  <c r="G83" i="7"/>
  <c r="D415" i="7"/>
  <c r="E413" i="7"/>
  <c r="D271" i="7"/>
  <c r="E269" i="7"/>
  <c r="D375" i="7"/>
  <c r="E373" i="7"/>
  <c r="E348" i="7"/>
  <c r="E349" i="7"/>
  <c r="E113" i="7"/>
  <c r="D115" i="7"/>
  <c r="E304" i="7"/>
  <c r="E305" i="7"/>
  <c r="G27" i="5"/>
  <c r="J27" i="5" s="1"/>
  <c r="G28" i="5"/>
  <c r="J28" i="5" s="1"/>
  <c r="K18" i="5"/>
  <c r="L18" i="5"/>
  <c r="M18" i="5" s="1"/>
  <c r="N18" i="5" s="1"/>
  <c r="G29" i="3"/>
  <c r="J29" i="3" s="1"/>
  <c r="B418" i="2"/>
  <c r="G30" i="2" s="1"/>
  <c r="J30" i="2" s="1"/>
  <c r="M18" i="2"/>
  <c r="D14" i="7"/>
  <c r="E12" i="7"/>
  <c r="G421" i="7"/>
  <c r="H420" i="7"/>
  <c r="G94" i="7"/>
  <c r="G12" i="7" l="1"/>
  <c r="H11" i="7"/>
  <c r="E258" i="7"/>
  <c r="D260" i="7"/>
  <c r="D416" i="7"/>
  <c r="E414" i="7"/>
  <c r="E115" i="7"/>
  <c r="E114" i="7"/>
  <c r="H83" i="7"/>
  <c r="G84" i="7"/>
  <c r="D272" i="7"/>
  <c r="E270" i="7"/>
  <c r="D376" i="7"/>
  <c r="E374" i="7"/>
  <c r="G30" i="6"/>
  <c r="J30" i="6" s="1"/>
  <c r="G29" i="5"/>
  <c r="J29" i="5" s="1"/>
  <c r="L19" i="5"/>
  <c r="M19" i="5" s="1"/>
  <c r="N19" i="5" s="1"/>
  <c r="K19" i="5"/>
  <c r="G31" i="3"/>
  <c r="J31" i="3" s="1"/>
  <c r="B419" i="2"/>
  <c r="K19" i="2"/>
  <c r="L19" i="2"/>
  <c r="N18" i="2"/>
  <c r="G95" i="7"/>
  <c r="H94" i="7"/>
  <c r="G422" i="7"/>
  <c r="H421" i="7"/>
  <c r="D15" i="7"/>
  <c r="E13" i="7"/>
  <c r="G13" i="7" l="1"/>
  <c r="H12" i="7"/>
  <c r="E259" i="7"/>
  <c r="D261" i="7"/>
  <c r="G85" i="7"/>
  <c r="H84" i="7"/>
  <c r="E376" i="7"/>
  <c r="E375" i="7"/>
  <c r="D273" i="7"/>
  <c r="E271" i="7"/>
  <c r="D417" i="7"/>
  <c r="E415" i="7"/>
  <c r="G31" i="6"/>
  <c r="J31" i="6" s="1"/>
  <c r="G30" i="5"/>
  <c r="J30" i="5" s="1"/>
  <c r="L20" i="5"/>
  <c r="M20" i="5" s="1"/>
  <c r="N20" i="5" s="1"/>
  <c r="K20" i="5"/>
  <c r="G33" i="3"/>
  <c r="J33" i="3" s="1"/>
  <c r="G32" i="3"/>
  <c r="J32" i="3" s="1"/>
  <c r="B420" i="2"/>
  <c r="G31" i="2"/>
  <c r="J31" i="2" s="1"/>
  <c r="L20" i="2"/>
  <c r="M20" i="2" s="1"/>
  <c r="N20" i="2" s="1"/>
  <c r="K20" i="2"/>
  <c r="M19" i="2"/>
  <c r="G423" i="7"/>
  <c r="H422" i="7"/>
  <c r="D16" i="7"/>
  <c r="E14" i="7"/>
  <c r="G96" i="7"/>
  <c r="H95" i="7"/>
  <c r="G14" i="7" l="1"/>
  <c r="H13" i="7"/>
  <c r="E260" i="7"/>
  <c r="D262" i="7"/>
  <c r="D274" i="7"/>
  <c r="E272" i="7"/>
  <c r="E416" i="7"/>
  <c r="D418" i="7"/>
  <c r="G86" i="7"/>
  <c r="H85" i="7"/>
  <c r="G32" i="6"/>
  <c r="J32" i="6" s="1"/>
  <c r="G31" i="5"/>
  <c r="J31" i="5" s="1"/>
  <c r="L21" i="5"/>
  <c r="M21" i="5" s="1"/>
  <c r="N21" i="5" s="1"/>
  <c r="K21" i="5"/>
  <c r="K18" i="3"/>
  <c r="L18" i="3"/>
  <c r="M18" i="3" s="1"/>
  <c r="N18" i="3" s="1"/>
  <c r="G34" i="3"/>
  <c r="J34" i="3" s="1"/>
  <c r="G35" i="3"/>
  <c r="J35" i="3" s="1"/>
  <c r="K19" i="3"/>
  <c r="L19" i="3"/>
  <c r="M19" i="3" s="1"/>
  <c r="N19" i="3" s="1"/>
  <c r="G32" i="2"/>
  <c r="J32" i="2" s="1"/>
  <c r="B421" i="2"/>
  <c r="L21" i="2"/>
  <c r="K21" i="2"/>
  <c r="N19" i="2"/>
  <c r="G424" i="7"/>
  <c r="H423" i="7"/>
  <c r="G97" i="7"/>
  <c r="H96" i="7"/>
  <c r="D17" i="7"/>
  <c r="E15" i="7"/>
  <c r="G15" i="7" l="1"/>
  <c r="H14" i="7"/>
  <c r="D263" i="7"/>
  <c r="E261" i="7"/>
  <c r="H86" i="7"/>
  <c r="G87" i="7"/>
  <c r="E417" i="7"/>
  <c r="E418" i="7"/>
  <c r="E273" i="7"/>
  <c r="D275" i="7"/>
  <c r="G34" i="6"/>
  <c r="J34" i="6" s="1"/>
  <c r="L18" i="6"/>
  <c r="M18" i="6" s="1"/>
  <c r="N18" i="6" s="1"/>
  <c r="K18" i="6"/>
  <c r="G33" i="6"/>
  <c r="J33" i="6" s="1"/>
  <c r="G32" i="5"/>
  <c r="J32" i="5" s="1"/>
  <c r="G34" i="5"/>
  <c r="J34" i="5" s="1"/>
  <c r="L22" i="5"/>
  <c r="M22" i="5" s="1"/>
  <c r="N22" i="5" s="1"/>
  <c r="K22" i="5"/>
  <c r="K34" i="3"/>
  <c r="L34" i="3"/>
  <c r="M34" i="3" s="1"/>
  <c r="N34" i="3" s="1"/>
  <c r="K35" i="3"/>
  <c r="L35" i="3"/>
  <c r="M35" i="3" s="1"/>
  <c r="N35" i="3" s="1"/>
  <c r="L20" i="3"/>
  <c r="M20" i="3" s="1"/>
  <c r="N20" i="3" s="1"/>
  <c r="K20" i="3"/>
  <c r="L21" i="3"/>
  <c r="M21" i="3" s="1"/>
  <c r="N21" i="3" s="1"/>
  <c r="K21" i="3"/>
  <c r="G36" i="3"/>
  <c r="J36" i="3" s="1"/>
  <c r="G33" i="2"/>
  <c r="J33" i="2" s="1"/>
  <c r="B422" i="2"/>
  <c r="B423" i="2"/>
  <c r="G35" i="2" s="1"/>
  <c r="J35" i="2" s="1"/>
  <c r="M21" i="2"/>
  <c r="K22" i="2"/>
  <c r="L22" i="2"/>
  <c r="M22" i="2" s="1"/>
  <c r="N22" i="2" s="1"/>
  <c r="G98" i="7"/>
  <c r="H97" i="7"/>
  <c r="D18" i="7"/>
  <c r="E16" i="7"/>
  <c r="G425" i="7"/>
  <c r="H424" i="7"/>
  <c r="G16" i="7" l="1"/>
  <c r="H15" i="7"/>
  <c r="E262" i="7"/>
  <c r="D264" i="7"/>
  <c r="D276" i="7"/>
  <c r="E274" i="7"/>
  <c r="G88" i="7"/>
  <c r="H87" i="7"/>
  <c r="K19" i="6"/>
  <c r="L19" i="6"/>
  <c r="M19" i="6" s="1"/>
  <c r="N19" i="6" s="1"/>
  <c r="L20" i="6"/>
  <c r="M20" i="6" s="1"/>
  <c r="N20" i="6" s="1"/>
  <c r="K20" i="6"/>
  <c r="G35" i="6"/>
  <c r="J35" i="6" s="1"/>
  <c r="G35" i="5"/>
  <c r="J35" i="5" s="1"/>
  <c r="G38" i="5"/>
  <c r="J38" i="5" s="1"/>
  <c r="G36" i="5"/>
  <c r="J36" i="5" s="1"/>
  <c r="G33" i="5"/>
  <c r="J33" i="5" s="1"/>
  <c r="G37" i="5"/>
  <c r="J37" i="5" s="1"/>
  <c r="L23" i="5"/>
  <c r="M23" i="5" s="1"/>
  <c r="N23" i="5" s="1"/>
  <c r="K23" i="5"/>
  <c r="K36" i="3"/>
  <c r="L36" i="3"/>
  <c r="M36" i="3" s="1"/>
  <c r="N36" i="3" s="1"/>
  <c r="K22" i="3"/>
  <c r="L22" i="3"/>
  <c r="M22" i="3" s="1"/>
  <c r="N22" i="3" s="1"/>
  <c r="G37" i="3"/>
  <c r="J37" i="3" s="1"/>
  <c r="G34" i="2"/>
  <c r="J34" i="2" s="1"/>
  <c r="L35" i="2"/>
  <c r="M35" i="2" s="1"/>
  <c r="N35" i="2" s="1"/>
  <c r="K35" i="2"/>
  <c r="B424" i="2"/>
  <c r="G36" i="2" s="1"/>
  <c r="J36" i="2" s="1"/>
  <c r="L23" i="2"/>
  <c r="M23" i="2" s="1"/>
  <c r="N23" i="2" s="1"/>
  <c r="K23" i="2"/>
  <c r="N21" i="2"/>
  <c r="G99" i="7"/>
  <c r="H98" i="7"/>
  <c r="G426" i="7"/>
  <c r="H425" i="7"/>
  <c r="D19" i="7"/>
  <c r="E17" i="7"/>
  <c r="G17" i="7" l="1"/>
  <c r="H16" i="7"/>
  <c r="E263" i="7"/>
  <c r="E264" i="7"/>
  <c r="G89" i="7"/>
  <c r="H88" i="7"/>
  <c r="D277" i="7"/>
  <c r="E275" i="7"/>
  <c r="G36" i="6"/>
  <c r="J36" i="6" s="1"/>
  <c r="L21" i="6"/>
  <c r="M21" i="6" s="1"/>
  <c r="N21" i="6" s="1"/>
  <c r="K21" i="6"/>
  <c r="G39" i="5"/>
  <c r="J39" i="5" s="1"/>
  <c r="K24" i="5"/>
  <c r="L24" i="5"/>
  <c r="M24" i="5" s="1"/>
  <c r="N24" i="5" s="1"/>
  <c r="K37" i="3"/>
  <c r="L37" i="3"/>
  <c r="M37" i="3" s="1"/>
  <c r="N37" i="3" s="1"/>
  <c r="L23" i="3"/>
  <c r="M23" i="3" s="1"/>
  <c r="N23" i="3" s="1"/>
  <c r="K23" i="3"/>
  <c r="G38" i="3"/>
  <c r="J38" i="3" s="1"/>
  <c r="L36" i="2"/>
  <c r="M36" i="2" s="1"/>
  <c r="N36" i="2" s="1"/>
  <c r="K36" i="2"/>
  <c r="B425" i="2"/>
  <c r="G37" i="2" s="1"/>
  <c r="J37" i="2" s="1"/>
  <c r="K34" i="2"/>
  <c r="L34" i="2"/>
  <c r="M34" i="2" s="1"/>
  <c r="N34" i="2" s="1"/>
  <c r="K24" i="2"/>
  <c r="L24" i="2"/>
  <c r="M24" i="2" s="1"/>
  <c r="G100" i="7"/>
  <c r="H99" i="7"/>
  <c r="D20" i="7"/>
  <c r="E18" i="7"/>
  <c r="G427" i="7"/>
  <c r="H426" i="7"/>
  <c r="H17" i="7" l="1"/>
  <c r="G18" i="7"/>
  <c r="D278" i="7"/>
  <c r="E276" i="7"/>
  <c r="H89" i="7"/>
  <c r="G90" i="7"/>
  <c r="L22" i="6"/>
  <c r="M22" i="6" s="1"/>
  <c r="N22" i="6" s="1"/>
  <c r="K22" i="6"/>
  <c r="G37" i="6"/>
  <c r="J37" i="6" s="1"/>
  <c r="G40" i="5"/>
  <c r="J40" i="5" s="1"/>
  <c r="L25" i="5"/>
  <c r="M25" i="5" s="1"/>
  <c r="N25" i="5" s="1"/>
  <c r="K25" i="5"/>
  <c r="K38" i="3"/>
  <c r="L38" i="3"/>
  <c r="M38" i="3" s="1"/>
  <c r="N38" i="3" s="1"/>
  <c r="G39" i="3"/>
  <c r="J39" i="3" s="1"/>
  <c r="K24" i="3"/>
  <c r="L24" i="3"/>
  <c r="M24" i="3" s="1"/>
  <c r="N24" i="3" s="1"/>
  <c r="K37" i="2"/>
  <c r="L37" i="2"/>
  <c r="M37" i="2" s="1"/>
  <c r="N37" i="2" s="1"/>
  <c r="B426" i="2"/>
  <c r="G38" i="2" s="1"/>
  <c r="J38" i="2" s="1"/>
  <c r="B427" i="2"/>
  <c r="G39" i="2" s="1"/>
  <c r="J39" i="2" s="1"/>
  <c r="N24" i="2"/>
  <c r="K25" i="2"/>
  <c r="L25" i="2"/>
  <c r="M25" i="2" s="1"/>
  <c r="N25" i="2" s="1"/>
  <c r="G101" i="7"/>
  <c r="H100" i="7"/>
  <c r="D21" i="7"/>
  <c r="E19" i="7"/>
  <c r="G428" i="7"/>
  <c r="H427" i="7"/>
  <c r="G19" i="7" l="1"/>
  <c r="H18" i="7"/>
  <c r="G91" i="7"/>
  <c r="H90" i="7"/>
  <c r="E277" i="7"/>
  <c r="E278" i="7"/>
  <c r="G38" i="6"/>
  <c r="J38" i="6" s="1"/>
  <c r="L23" i="6"/>
  <c r="M23" i="6" s="1"/>
  <c r="N23" i="6" s="1"/>
  <c r="K23" i="6"/>
  <c r="G41" i="5"/>
  <c r="J41" i="5" s="1"/>
  <c r="K26" i="5"/>
  <c r="L26" i="5"/>
  <c r="M26" i="5" s="1"/>
  <c r="N26" i="5" s="1"/>
  <c r="G42" i="5"/>
  <c r="J42" i="5" s="1"/>
  <c r="K39" i="3"/>
  <c r="L39" i="3"/>
  <c r="M39" i="3" s="1"/>
  <c r="N39" i="3" s="1"/>
  <c r="G43" i="3"/>
  <c r="J43" i="3" s="1"/>
  <c r="G40" i="3"/>
  <c r="J40" i="3" s="1"/>
  <c r="L25" i="3"/>
  <c r="M25" i="3" s="1"/>
  <c r="N25" i="3" s="1"/>
  <c r="K25" i="3"/>
  <c r="G42" i="3"/>
  <c r="J42" i="3" s="1"/>
  <c r="G41" i="3"/>
  <c r="J41" i="3" s="1"/>
  <c r="G44" i="3"/>
  <c r="J44" i="3" s="1"/>
  <c r="L29" i="3"/>
  <c r="M29" i="3" s="1"/>
  <c r="N29" i="3" s="1"/>
  <c r="K29" i="3"/>
  <c r="K38" i="2"/>
  <c r="L38" i="2"/>
  <c r="M38" i="2" s="1"/>
  <c r="N38" i="2" s="1"/>
  <c r="L39" i="2"/>
  <c r="M39" i="2" s="1"/>
  <c r="N39" i="2" s="1"/>
  <c r="K39" i="2"/>
  <c r="B429" i="2"/>
  <c r="G41" i="2" s="1"/>
  <c r="J41" i="2" s="1"/>
  <c r="B428" i="2"/>
  <c r="G40" i="2" s="1"/>
  <c r="J40" i="2" s="1"/>
  <c r="B430" i="2"/>
  <c r="G42" i="2" s="1"/>
  <c r="J42" i="2" s="1"/>
  <c r="K26" i="2"/>
  <c r="L26" i="2"/>
  <c r="M26" i="2" s="1"/>
  <c r="N26" i="2" s="1"/>
  <c r="G429" i="7"/>
  <c r="H428" i="7"/>
  <c r="D22" i="7"/>
  <c r="E20" i="7"/>
  <c r="G102" i="7"/>
  <c r="H101" i="7"/>
  <c r="G20" i="7" l="1"/>
  <c r="H19" i="7"/>
  <c r="G92" i="7"/>
  <c r="H91" i="7"/>
  <c r="L24" i="6"/>
  <c r="M24" i="6" s="1"/>
  <c r="N24" i="6" s="1"/>
  <c r="K24" i="6"/>
  <c r="G39" i="6"/>
  <c r="J39" i="6" s="1"/>
  <c r="G43" i="5"/>
  <c r="J43" i="5" s="1"/>
  <c r="K27" i="5"/>
  <c r="L27" i="5"/>
  <c r="M27" i="5" s="1"/>
  <c r="N27" i="5" s="1"/>
  <c r="L44" i="3"/>
  <c r="M44" i="3" s="1"/>
  <c r="N44" i="3" s="1"/>
  <c r="K44" i="3"/>
  <c r="K41" i="3"/>
  <c r="L41" i="3"/>
  <c r="M41" i="3" s="1"/>
  <c r="N41" i="3" s="1"/>
  <c r="L40" i="3"/>
  <c r="M40" i="3" s="1"/>
  <c r="N40" i="3" s="1"/>
  <c r="K40" i="3"/>
  <c r="K42" i="3"/>
  <c r="L42" i="3"/>
  <c r="M42" i="3" s="1"/>
  <c r="N42" i="3" s="1"/>
  <c r="K43" i="3"/>
  <c r="L43" i="3"/>
  <c r="M43" i="3" s="1"/>
  <c r="N43" i="3" s="1"/>
  <c r="G45" i="3"/>
  <c r="J45" i="3" s="1"/>
  <c r="L28" i="3"/>
  <c r="M28" i="3" s="1"/>
  <c r="N28" i="3" s="1"/>
  <c r="K28" i="3"/>
  <c r="L26" i="3"/>
  <c r="M26" i="3" s="1"/>
  <c r="N26" i="3" s="1"/>
  <c r="K26" i="3"/>
  <c r="K27" i="3"/>
  <c r="L27" i="3"/>
  <c r="M27" i="3" s="1"/>
  <c r="N27" i="3" s="1"/>
  <c r="K30" i="3"/>
  <c r="L30" i="3"/>
  <c r="M30" i="3" s="1"/>
  <c r="N30" i="3" s="1"/>
  <c r="K42" i="2"/>
  <c r="L42" i="2"/>
  <c r="M42" i="2" s="1"/>
  <c r="N42" i="2" s="1"/>
  <c r="L40" i="2"/>
  <c r="M40" i="2" s="1"/>
  <c r="N40" i="2" s="1"/>
  <c r="K40" i="2"/>
  <c r="K41" i="2"/>
  <c r="L41" i="2"/>
  <c r="M41" i="2" s="1"/>
  <c r="N41" i="2" s="1"/>
  <c r="B431" i="2"/>
  <c r="G43" i="2" s="1"/>
  <c r="J43" i="2" s="1"/>
  <c r="K27" i="2"/>
  <c r="L27" i="2"/>
  <c r="M27" i="2" s="1"/>
  <c r="N27" i="2" s="1"/>
  <c r="G103" i="7"/>
  <c r="H102" i="7"/>
  <c r="D23" i="7"/>
  <c r="E21" i="7"/>
  <c r="G430" i="7"/>
  <c r="H429" i="7"/>
  <c r="H20" i="7" l="1"/>
  <c r="G21" i="7"/>
  <c r="H92" i="7"/>
  <c r="H93" i="7"/>
  <c r="L25" i="6"/>
  <c r="M25" i="6" s="1"/>
  <c r="N25" i="6" s="1"/>
  <c r="K25" i="6"/>
  <c r="G40" i="6"/>
  <c r="J40" i="6" s="1"/>
  <c r="G44" i="5"/>
  <c r="J44" i="5" s="1"/>
  <c r="L28" i="5"/>
  <c r="M28" i="5" s="1"/>
  <c r="N28" i="5" s="1"/>
  <c r="K28" i="5"/>
  <c r="K45" i="3"/>
  <c r="L45" i="3"/>
  <c r="M45" i="3" s="1"/>
  <c r="N45" i="3" s="1"/>
  <c r="G46" i="3"/>
  <c r="J46" i="3" s="1"/>
  <c r="G47" i="3"/>
  <c r="J47" i="3" s="1"/>
  <c r="K31" i="3"/>
  <c r="L31" i="3"/>
  <c r="M31" i="3" s="1"/>
  <c r="N31" i="3" s="1"/>
  <c r="L43" i="2"/>
  <c r="M43" i="2" s="1"/>
  <c r="N43" i="2" s="1"/>
  <c r="K43" i="2"/>
  <c r="B432" i="2"/>
  <c r="G44" i="2" s="1"/>
  <c r="J44" i="2" s="1"/>
  <c r="L28" i="2"/>
  <c r="M28" i="2" s="1"/>
  <c r="N28" i="2" s="1"/>
  <c r="K28" i="2"/>
  <c r="D24" i="7"/>
  <c r="E22" i="7"/>
  <c r="G431" i="7"/>
  <c r="H430" i="7"/>
  <c r="G104" i="7"/>
  <c r="H103" i="7"/>
  <c r="G22" i="7" l="1"/>
  <c r="H21" i="7"/>
  <c r="G41" i="6"/>
  <c r="J41" i="6" s="1"/>
  <c r="K26" i="6"/>
  <c r="L26" i="6"/>
  <c r="M26" i="6" s="1"/>
  <c r="N26" i="6" s="1"/>
  <c r="G45" i="5"/>
  <c r="J45" i="5" s="1"/>
  <c r="L29" i="5"/>
  <c r="M29" i="5" s="1"/>
  <c r="N29" i="5" s="1"/>
  <c r="K29" i="5"/>
  <c r="K46" i="3"/>
  <c r="L46" i="3"/>
  <c r="M46" i="3" s="1"/>
  <c r="N46" i="3" s="1"/>
  <c r="K47" i="3"/>
  <c r="L47" i="3"/>
  <c r="M47" i="3" s="1"/>
  <c r="N47" i="3" s="1"/>
  <c r="K32" i="3"/>
  <c r="L44" i="2"/>
  <c r="M44" i="2" s="1"/>
  <c r="N44" i="2" s="1"/>
  <c r="K44" i="2"/>
  <c r="B433" i="2"/>
  <c r="G45" i="2" s="1"/>
  <c r="J45" i="2" s="1"/>
  <c r="K29" i="2"/>
  <c r="L29" i="2"/>
  <c r="M29" i="2" s="1"/>
  <c r="N29" i="2" s="1"/>
  <c r="G432" i="7"/>
  <c r="H431" i="7"/>
  <c r="G105" i="7"/>
  <c r="H104" i="7"/>
  <c r="D25" i="7"/>
  <c r="E23" i="7"/>
  <c r="H22" i="7" l="1"/>
  <c r="G23" i="7"/>
  <c r="K27" i="6"/>
  <c r="L27" i="6"/>
  <c r="M27" i="6" s="1"/>
  <c r="N27" i="6" s="1"/>
  <c r="G42" i="6"/>
  <c r="J42" i="6" s="1"/>
  <c r="K30" i="5"/>
  <c r="L30" i="5"/>
  <c r="M30" i="5" s="1"/>
  <c r="N30" i="5" s="1"/>
  <c r="G46" i="5"/>
  <c r="J46" i="5" s="1"/>
  <c r="L32" i="3"/>
  <c r="M32" i="3" s="1"/>
  <c r="N32" i="3" s="1"/>
  <c r="L33" i="3"/>
  <c r="K33" i="3"/>
  <c r="K45" i="2"/>
  <c r="L45" i="2"/>
  <c r="M45" i="2" s="1"/>
  <c r="N45" i="2" s="1"/>
  <c r="B434" i="2"/>
  <c r="G46" i="2" s="1"/>
  <c r="J46" i="2" s="1"/>
  <c r="L30" i="2"/>
  <c r="M30" i="2" s="1"/>
  <c r="N30" i="2" s="1"/>
  <c r="K30" i="2"/>
  <c r="L34" i="5"/>
  <c r="M34" i="5" s="1"/>
  <c r="N34" i="5" s="1"/>
  <c r="K34" i="5"/>
  <c r="G106" i="7"/>
  <c r="H105" i="7"/>
  <c r="D26" i="7"/>
  <c r="E24" i="7"/>
  <c r="G433" i="7"/>
  <c r="H432" i="7"/>
  <c r="G24" i="7" l="1"/>
  <c r="H23" i="7"/>
  <c r="G43" i="6"/>
  <c r="J43" i="6" s="1"/>
  <c r="K28" i="6"/>
  <c r="L28" i="6"/>
  <c r="M28" i="6" s="1"/>
  <c r="N28" i="6" s="1"/>
  <c r="G47" i="5"/>
  <c r="J47" i="5" s="1"/>
  <c r="K31" i="5"/>
  <c r="L31" i="5"/>
  <c r="M31" i="5" s="1"/>
  <c r="N31" i="5" s="1"/>
  <c r="F54" i="3"/>
  <c r="F55" i="3" s="1"/>
  <c r="K48" i="3"/>
  <c r="F50" i="3" s="1"/>
  <c r="F52" i="3" s="1"/>
  <c r="M33" i="3"/>
  <c r="F56" i="3"/>
  <c r="K46" i="2"/>
  <c r="L46" i="2"/>
  <c r="M46" i="2" s="1"/>
  <c r="N46" i="2" s="1"/>
  <c r="B435" i="2"/>
  <c r="G47" i="2" s="1"/>
  <c r="J47" i="2" s="1"/>
  <c r="L31" i="2"/>
  <c r="M31" i="2" s="1"/>
  <c r="N31" i="2" s="1"/>
  <c r="K31" i="2"/>
  <c r="K35" i="5"/>
  <c r="L35" i="5"/>
  <c r="M35" i="5" s="1"/>
  <c r="N35" i="5" s="1"/>
  <c r="D27" i="7"/>
  <c r="E25" i="7"/>
  <c r="G434" i="7"/>
  <c r="H433" i="7"/>
  <c r="G107" i="7"/>
  <c r="H106" i="7"/>
  <c r="H24" i="7" l="1"/>
  <c r="G25" i="7"/>
  <c r="G44" i="6"/>
  <c r="J44" i="6" s="1"/>
  <c r="K29" i="6"/>
  <c r="L29" i="6"/>
  <c r="M29" i="6" s="1"/>
  <c r="N29" i="6" s="1"/>
  <c r="L32" i="5"/>
  <c r="M32" i="5" s="1"/>
  <c r="N32" i="5" s="1"/>
  <c r="K32" i="5"/>
  <c r="N33" i="3"/>
  <c r="I50" i="3" s="1"/>
  <c r="F53" i="3"/>
  <c r="L47" i="2"/>
  <c r="M47" i="2" s="1"/>
  <c r="N47" i="2" s="1"/>
  <c r="K47" i="2"/>
  <c r="L33" i="2"/>
  <c r="K33" i="2"/>
  <c r="K32" i="2"/>
  <c r="L32" i="2"/>
  <c r="M32" i="2" s="1"/>
  <c r="N32" i="2" s="1"/>
  <c r="L36" i="5"/>
  <c r="M36" i="5" s="1"/>
  <c r="N36" i="5" s="1"/>
  <c r="K36" i="5"/>
  <c r="D28" i="7"/>
  <c r="E26" i="7"/>
  <c r="G108" i="7"/>
  <c r="H107" i="7"/>
  <c r="G435" i="7"/>
  <c r="H434" i="7"/>
  <c r="G26" i="7" l="1"/>
  <c r="H25" i="7"/>
  <c r="L30" i="6"/>
  <c r="M30" i="6" s="1"/>
  <c r="N30" i="6" s="1"/>
  <c r="K30" i="6"/>
  <c r="G45" i="6"/>
  <c r="J45" i="6" s="1"/>
  <c r="K33" i="5"/>
  <c r="L33" i="5"/>
  <c r="M33" i="5" s="1"/>
  <c r="N33" i="5" s="1"/>
  <c r="M33" i="2"/>
  <c r="F56" i="2"/>
  <c r="L37" i="5"/>
  <c r="M37" i="5" s="1"/>
  <c r="N37" i="5" s="1"/>
  <c r="K37" i="5"/>
  <c r="G436" i="7"/>
  <c r="H435" i="7"/>
  <c r="E27" i="7"/>
  <c r="E28" i="7"/>
  <c r="D437" i="7"/>
  <c r="G109" i="7"/>
  <c r="H108" i="7"/>
  <c r="H26" i="7" l="1"/>
  <c r="G27" i="7"/>
  <c r="G47" i="6"/>
  <c r="J47" i="6" s="1"/>
  <c r="G46" i="6"/>
  <c r="J46" i="6" s="1"/>
  <c r="K31" i="6"/>
  <c r="L31" i="6"/>
  <c r="M31" i="6" s="1"/>
  <c r="N31" i="6" s="1"/>
  <c r="N33" i="2"/>
  <c r="F53" i="2"/>
  <c r="L38" i="5"/>
  <c r="M38" i="5" s="1"/>
  <c r="N38" i="5" s="1"/>
  <c r="K38" i="5"/>
  <c r="E437" i="7"/>
  <c r="C442" i="7" s="1"/>
  <c r="C443" i="7"/>
  <c r="G110" i="7"/>
  <c r="H109" i="7"/>
  <c r="H436" i="7"/>
  <c r="G28" i="7" l="1"/>
  <c r="H27" i="7"/>
  <c r="L32" i="6"/>
  <c r="M32" i="6" s="1"/>
  <c r="N32" i="6" s="1"/>
  <c r="K32" i="6"/>
  <c r="I51" i="3"/>
  <c r="I50" i="2"/>
  <c r="K39" i="5"/>
  <c r="L39" i="5"/>
  <c r="M39" i="5" s="1"/>
  <c r="N39" i="5" s="1"/>
  <c r="G111" i="7"/>
  <c r="H110" i="7"/>
  <c r="H28" i="7" l="1"/>
  <c r="G29" i="7"/>
  <c r="K40" i="5"/>
  <c r="L40" i="5"/>
  <c r="M40" i="5" s="1"/>
  <c r="N40" i="5" s="1"/>
  <c r="G112" i="7"/>
  <c r="H111" i="7"/>
  <c r="G30" i="7" l="1"/>
  <c r="H29" i="7"/>
  <c r="L41" i="5"/>
  <c r="M41" i="5" s="1"/>
  <c r="N41" i="5" s="1"/>
  <c r="K41" i="5"/>
  <c r="G113" i="7"/>
  <c r="H112" i="7"/>
  <c r="G31" i="7" l="1"/>
  <c r="H30" i="7"/>
  <c r="L42" i="5"/>
  <c r="M42" i="5" s="1"/>
  <c r="N42" i="5" s="1"/>
  <c r="K42" i="5"/>
  <c r="G114" i="7"/>
  <c r="H113" i="7"/>
  <c r="G32" i="7" l="1"/>
  <c r="H31" i="7"/>
  <c r="L43" i="5"/>
  <c r="M43" i="5" s="1"/>
  <c r="N43" i="5" s="1"/>
  <c r="K43" i="5"/>
  <c r="G115" i="7"/>
  <c r="H114" i="7"/>
  <c r="H32" i="7" l="1"/>
  <c r="G33" i="7"/>
  <c r="L44" i="5"/>
  <c r="M44" i="5" s="1"/>
  <c r="N44" i="5" s="1"/>
  <c r="K44" i="5"/>
  <c r="G116" i="7"/>
  <c r="H115" i="7"/>
  <c r="G34" i="7" l="1"/>
  <c r="H33" i="7"/>
  <c r="L45" i="5"/>
  <c r="M45" i="5" s="1"/>
  <c r="N45" i="5" s="1"/>
  <c r="K45" i="5"/>
  <c r="G117" i="7"/>
  <c r="H116" i="7"/>
  <c r="G35" i="7" l="1"/>
  <c r="H34" i="7"/>
  <c r="K46" i="5"/>
  <c r="L46" i="5"/>
  <c r="G118" i="7"/>
  <c r="H117" i="7"/>
  <c r="G36" i="7" l="1"/>
  <c r="H35" i="7"/>
  <c r="K47" i="5"/>
  <c r="L47" i="5"/>
  <c r="M47" i="5" s="1"/>
  <c r="N47" i="5" s="1"/>
  <c r="M46" i="5"/>
  <c r="G119" i="7"/>
  <c r="H118" i="7"/>
  <c r="G37" i="7" l="1"/>
  <c r="H36" i="7"/>
  <c r="K48" i="5"/>
  <c r="F50" i="5" s="1"/>
  <c r="F52" i="5" s="1"/>
  <c r="F54" i="5"/>
  <c r="F55" i="5" s="1"/>
  <c r="N46" i="5"/>
  <c r="G120" i="7"/>
  <c r="H119" i="7"/>
  <c r="H37" i="7" l="1"/>
  <c r="G38" i="7"/>
  <c r="F53" i="5"/>
  <c r="F56" i="5"/>
  <c r="I52" i="2"/>
  <c r="I51" i="5"/>
  <c r="I50" i="5"/>
  <c r="I52" i="3"/>
  <c r="G121" i="7"/>
  <c r="H120" i="7"/>
  <c r="G39" i="7" l="1"/>
  <c r="H38" i="7"/>
  <c r="G122" i="7"/>
  <c r="H121" i="7"/>
  <c r="H39" i="7" l="1"/>
  <c r="G40" i="7"/>
  <c r="G123" i="7"/>
  <c r="H122" i="7"/>
  <c r="G41" i="7" l="1"/>
  <c r="H40" i="7"/>
  <c r="G124" i="7"/>
  <c r="H123" i="7"/>
  <c r="G42" i="7" l="1"/>
  <c r="H41" i="7"/>
  <c r="G125" i="7"/>
  <c r="H124" i="7"/>
  <c r="G43" i="7" l="1"/>
  <c r="H42" i="7"/>
  <c r="G126" i="7"/>
  <c r="H125" i="7"/>
  <c r="G44" i="7" l="1"/>
  <c r="H43" i="7"/>
  <c r="G127" i="7"/>
  <c r="H126" i="7"/>
  <c r="G45" i="7" l="1"/>
  <c r="H44" i="7"/>
  <c r="G128" i="7"/>
  <c r="H127" i="7"/>
  <c r="G46" i="7" l="1"/>
  <c r="H45" i="7"/>
  <c r="G129" i="7"/>
  <c r="H128" i="7"/>
  <c r="H46" i="7" l="1"/>
  <c r="G47" i="7"/>
  <c r="G130" i="7"/>
  <c r="H129" i="7"/>
  <c r="G48" i="7" l="1"/>
  <c r="H47" i="7"/>
  <c r="G131" i="7"/>
  <c r="H130" i="7"/>
  <c r="H48" i="7" l="1"/>
  <c r="G49" i="7"/>
  <c r="G132" i="7"/>
  <c r="H131" i="7"/>
  <c r="G50" i="7" l="1"/>
  <c r="H49" i="7"/>
  <c r="G133" i="7"/>
  <c r="H132" i="7"/>
  <c r="G51" i="7" l="1"/>
  <c r="H50" i="7"/>
  <c r="G134" i="7"/>
  <c r="H133" i="7"/>
  <c r="G52" i="7" l="1"/>
  <c r="H51" i="7"/>
  <c r="G135" i="7"/>
  <c r="H134" i="7"/>
  <c r="G53" i="7" l="1"/>
  <c r="H52" i="7"/>
  <c r="G136" i="7"/>
  <c r="H135" i="7"/>
  <c r="G54" i="7" l="1"/>
  <c r="H53" i="7"/>
  <c r="G137" i="7"/>
  <c r="H136" i="7"/>
  <c r="G55" i="7" l="1"/>
  <c r="H54" i="7"/>
  <c r="G138" i="7"/>
  <c r="H137" i="7"/>
  <c r="G56" i="7" l="1"/>
  <c r="H55" i="7"/>
  <c r="G139" i="7"/>
  <c r="H138" i="7"/>
  <c r="H56" i="7" l="1"/>
  <c r="G57" i="7"/>
  <c r="G140" i="7"/>
  <c r="H139" i="7"/>
  <c r="G58" i="7" l="1"/>
  <c r="H57" i="7"/>
  <c r="G141" i="7"/>
  <c r="H140" i="7"/>
  <c r="G59" i="7" l="1"/>
  <c r="H58" i="7"/>
  <c r="G142" i="7"/>
  <c r="H141" i="7"/>
  <c r="G60" i="7" l="1"/>
  <c r="H59" i="7"/>
  <c r="G143" i="7"/>
  <c r="H142" i="7"/>
  <c r="H60" i="7" l="1"/>
  <c r="G61" i="7"/>
  <c r="G144" i="7"/>
  <c r="H143" i="7"/>
  <c r="G62" i="7" l="1"/>
  <c r="H61" i="7"/>
  <c r="G145" i="7"/>
  <c r="H144" i="7"/>
  <c r="H62" i="7" l="1"/>
  <c r="G63" i="7"/>
  <c r="G146" i="7"/>
  <c r="H145" i="7"/>
  <c r="G64" i="7" l="1"/>
  <c r="H63" i="7"/>
  <c r="G147" i="7"/>
  <c r="H146" i="7"/>
  <c r="H64" i="7" l="1"/>
  <c r="G65" i="7"/>
  <c r="G148" i="7"/>
  <c r="H147" i="7"/>
  <c r="H65" i="7" l="1"/>
  <c r="G66" i="7"/>
  <c r="G149" i="7"/>
  <c r="H148" i="7"/>
  <c r="G67" i="7" l="1"/>
  <c r="H66" i="7"/>
  <c r="G150" i="7"/>
  <c r="H149" i="7"/>
  <c r="H67" i="7" l="1"/>
  <c r="G68" i="7"/>
  <c r="G151" i="7"/>
  <c r="H150" i="7"/>
  <c r="H68" i="7" l="1"/>
  <c r="G69" i="7"/>
  <c r="G152" i="7"/>
  <c r="H151" i="7"/>
  <c r="G70" i="7" l="1"/>
  <c r="H69" i="7"/>
  <c r="G153" i="7"/>
  <c r="H152" i="7"/>
  <c r="G71" i="7" l="1"/>
  <c r="H70" i="7"/>
  <c r="G154" i="7"/>
  <c r="H153" i="7"/>
  <c r="G72" i="7" l="1"/>
  <c r="H71" i="7"/>
  <c r="G155" i="7"/>
  <c r="H154" i="7"/>
  <c r="G73" i="7" l="1"/>
  <c r="H72" i="7"/>
  <c r="G156" i="7"/>
  <c r="H155" i="7"/>
  <c r="G74" i="7" l="1"/>
  <c r="H73" i="7"/>
  <c r="G157" i="7"/>
  <c r="H156" i="7"/>
  <c r="G75" i="7" l="1"/>
  <c r="H74" i="7"/>
  <c r="G158" i="7"/>
  <c r="H157" i="7"/>
  <c r="H75" i="7" l="1"/>
  <c r="H76" i="7"/>
  <c r="G159" i="7"/>
  <c r="H158" i="7"/>
  <c r="G160" i="7" l="1"/>
  <c r="H159" i="7"/>
  <c r="G161" i="7" l="1"/>
  <c r="H160" i="7"/>
  <c r="G162" i="7" l="1"/>
  <c r="H161" i="7"/>
  <c r="G163" i="7" l="1"/>
  <c r="H162" i="7"/>
  <c r="G164" i="7" l="1"/>
  <c r="H163" i="7"/>
  <c r="G165" i="7" l="1"/>
  <c r="H164" i="7"/>
  <c r="G166" i="7" l="1"/>
  <c r="H165" i="7"/>
  <c r="G167" i="7" l="1"/>
  <c r="H166" i="7"/>
  <c r="G168" i="7" l="1"/>
  <c r="H167" i="7"/>
  <c r="G169" i="7" l="1"/>
  <c r="H168" i="7"/>
  <c r="G170" i="7" l="1"/>
  <c r="H169" i="7"/>
  <c r="G171" i="7" l="1"/>
  <c r="H170" i="7"/>
  <c r="G172" i="7" l="1"/>
  <c r="H171" i="7"/>
  <c r="G173" i="7" l="1"/>
  <c r="H172" i="7"/>
  <c r="G174" i="7" l="1"/>
  <c r="H173" i="7"/>
  <c r="G175" i="7" l="1"/>
  <c r="H174" i="7"/>
  <c r="G176" i="7" l="1"/>
  <c r="H175" i="7"/>
  <c r="G177" i="7" l="1"/>
  <c r="H176" i="7"/>
  <c r="G178" i="7" l="1"/>
  <c r="H177" i="7"/>
  <c r="G179" i="7" l="1"/>
  <c r="H178" i="7"/>
  <c r="G180" i="7" l="1"/>
  <c r="H179" i="7"/>
  <c r="G181" i="7" l="1"/>
  <c r="H180" i="7"/>
  <c r="G182" i="7" l="1"/>
  <c r="H181" i="7"/>
  <c r="G183" i="7" l="1"/>
  <c r="H182" i="7"/>
  <c r="G184" i="7" l="1"/>
  <c r="H183" i="7"/>
  <c r="G185" i="7" l="1"/>
  <c r="H184" i="7"/>
  <c r="G186" i="7" l="1"/>
  <c r="H185" i="7"/>
  <c r="G187" i="7" l="1"/>
  <c r="H186" i="7"/>
  <c r="G188" i="7" l="1"/>
  <c r="H187" i="7"/>
  <c r="G189" i="7" l="1"/>
  <c r="H188" i="7"/>
  <c r="G190" i="7" l="1"/>
  <c r="H189" i="7"/>
  <c r="G191" i="7" l="1"/>
  <c r="H190" i="7"/>
  <c r="G192" i="7" l="1"/>
  <c r="H191" i="7"/>
  <c r="G193" i="7" l="1"/>
  <c r="H192" i="7"/>
  <c r="G194" i="7" l="1"/>
  <c r="H193" i="7"/>
  <c r="G195" i="7" l="1"/>
  <c r="H194" i="7"/>
  <c r="G196" i="7" l="1"/>
  <c r="H195" i="7"/>
  <c r="G197" i="7" l="1"/>
  <c r="H196" i="7"/>
  <c r="G198" i="7" l="1"/>
  <c r="H197" i="7"/>
  <c r="G199" i="7" l="1"/>
  <c r="H198" i="7"/>
  <c r="G200" i="7" l="1"/>
  <c r="H199" i="7"/>
  <c r="G201" i="7" l="1"/>
  <c r="H200" i="7"/>
  <c r="G202" i="7" l="1"/>
  <c r="H201" i="7"/>
  <c r="G203" i="7" l="1"/>
  <c r="H202" i="7"/>
  <c r="G204" i="7" l="1"/>
  <c r="H203" i="7"/>
  <c r="G205" i="7" l="1"/>
  <c r="H204" i="7"/>
  <c r="G206" i="7" l="1"/>
  <c r="H205" i="7"/>
  <c r="G207" i="7" l="1"/>
  <c r="H206" i="7"/>
  <c r="G208" i="7" l="1"/>
  <c r="H207" i="7"/>
  <c r="G209" i="7" l="1"/>
  <c r="H208" i="7"/>
  <c r="G210" i="7" l="1"/>
  <c r="H209" i="7"/>
  <c r="G211" i="7" l="1"/>
  <c r="H210" i="7"/>
  <c r="G212" i="7" l="1"/>
  <c r="H211" i="7"/>
  <c r="G213" i="7" l="1"/>
  <c r="H212" i="7"/>
  <c r="G214" i="7" l="1"/>
  <c r="H213" i="7"/>
  <c r="G215" i="7" l="1"/>
  <c r="H214" i="7"/>
  <c r="G216" i="7" l="1"/>
  <c r="H215" i="7"/>
  <c r="G217" i="7" l="1"/>
  <c r="H216" i="7"/>
  <c r="G218" i="7" l="1"/>
  <c r="H217" i="7"/>
  <c r="G219" i="7" l="1"/>
  <c r="H218" i="7"/>
  <c r="G220" i="7" l="1"/>
  <c r="H219" i="7"/>
  <c r="G221" i="7" l="1"/>
  <c r="H220" i="7"/>
  <c r="G222" i="7" l="1"/>
  <c r="H221" i="7"/>
  <c r="G223" i="7" l="1"/>
  <c r="H222" i="7"/>
  <c r="G224" i="7" l="1"/>
  <c r="H223" i="7"/>
  <c r="G225" i="7" l="1"/>
  <c r="H224" i="7"/>
  <c r="G226" i="7" l="1"/>
  <c r="H225" i="7"/>
  <c r="G227" i="7" l="1"/>
  <c r="H226" i="7"/>
  <c r="G228" i="7" l="1"/>
  <c r="G229" i="7" s="1"/>
  <c r="G230" i="7" s="1"/>
  <c r="H227" i="7"/>
  <c r="H230" i="7" l="1"/>
  <c r="G231" i="7"/>
  <c r="H228" i="7"/>
  <c r="H229" i="7"/>
  <c r="H231" i="7" l="1"/>
  <c r="G232" i="7"/>
  <c r="K18" i="2"/>
  <c r="G233" i="7" l="1"/>
  <c r="H232" i="7"/>
  <c r="F54" i="2"/>
  <c r="F55" i="2" s="1"/>
  <c r="K48" i="2"/>
  <c r="H233" i="7" l="1"/>
  <c r="G234" i="7"/>
  <c r="F50" i="2"/>
  <c r="F52" i="2"/>
  <c r="K33" i="6"/>
  <c r="L47" i="6"/>
  <c r="L46" i="6"/>
  <c r="L45" i="6"/>
  <c r="L44" i="6"/>
  <c r="M44" i="6" s="1"/>
  <c r="N44" i="6" s="1"/>
  <c r="K43" i="6"/>
  <c r="K42" i="6"/>
  <c r="L41" i="6"/>
  <c r="M41" i="6" s="1"/>
  <c r="N41" i="6" s="1"/>
  <c r="K40" i="6"/>
  <c r="K39" i="6"/>
  <c r="L38" i="6"/>
  <c r="K37" i="6"/>
  <c r="L37" i="6"/>
  <c r="L36" i="6"/>
  <c r="M36" i="6" s="1"/>
  <c r="N36" i="6" s="1"/>
  <c r="L35" i="6"/>
  <c r="L34" i="6"/>
  <c r="H33" i="6"/>
  <c r="I33" i="6" s="1"/>
  <c r="H42" i="6"/>
  <c r="I42" i="6" s="1"/>
  <c r="H38" i="6"/>
  <c r="I38" i="6" s="1"/>
  <c r="H34" i="6"/>
  <c r="I34" i="6" s="1"/>
  <c r="H46" i="6"/>
  <c r="I46" i="6" s="1"/>
  <c r="H35" i="6"/>
  <c r="I35" i="6" s="1"/>
  <c r="H41" i="6"/>
  <c r="I41" i="6" s="1"/>
  <c r="H36" i="6"/>
  <c r="I36" i="6" s="1"/>
  <c r="H39" i="6"/>
  <c r="I39" i="6" s="1"/>
  <c r="H45" i="6"/>
  <c r="I45" i="6" s="1"/>
  <c r="H40" i="6"/>
  <c r="I40" i="6" s="1"/>
  <c r="H43" i="6"/>
  <c r="I43" i="6" s="1"/>
  <c r="H37" i="6"/>
  <c r="I37" i="6" s="1"/>
  <c r="H44" i="6"/>
  <c r="I44" i="6" s="1"/>
  <c r="H47" i="6"/>
  <c r="I47" i="6" s="1"/>
  <c r="H234" i="7" l="1"/>
  <c r="G235" i="7"/>
  <c r="K34" i="6"/>
  <c r="L40" i="6"/>
  <c r="M40" i="6" s="1"/>
  <c r="N40" i="6" s="1"/>
  <c r="K38" i="6"/>
  <c r="M46" i="6"/>
  <c r="N46" i="6" s="1"/>
  <c r="M35" i="6"/>
  <c r="N35" i="6" s="1"/>
  <c r="M38" i="6"/>
  <c r="N38" i="6" s="1"/>
  <c r="L42" i="6"/>
  <c r="M42" i="6" s="1"/>
  <c r="N42" i="6" s="1"/>
  <c r="K44" i="6"/>
  <c r="K46" i="6"/>
  <c r="L33" i="6"/>
  <c r="M33" i="6" s="1"/>
  <c r="N33" i="6" s="1"/>
  <c r="M45" i="6"/>
  <c r="N45" i="6" s="1"/>
  <c r="M47" i="6"/>
  <c r="N47" i="6" s="1"/>
  <c r="M34" i="6"/>
  <c r="N34" i="6" s="1"/>
  <c r="M37" i="6"/>
  <c r="N37" i="6" s="1"/>
  <c r="K45" i="6"/>
  <c r="I48" i="6"/>
  <c r="F51" i="6" s="1"/>
  <c r="L39" i="6"/>
  <c r="M39" i="6" s="1"/>
  <c r="N39" i="6" s="1"/>
  <c r="K41" i="6"/>
  <c r="L43" i="6"/>
  <c r="M43" i="6" s="1"/>
  <c r="N43" i="6" s="1"/>
  <c r="K35" i="6"/>
  <c r="K47" i="6"/>
  <c r="K36" i="6"/>
  <c r="H235" i="7" l="1"/>
  <c r="G236" i="7"/>
  <c r="K48" i="6"/>
  <c r="F50" i="6" s="1"/>
  <c r="F52" i="6" s="1"/>
  <c r="I51" i="6"/>
  <c r="I53" i="5"/>
  <c r="I53" i="3"/>
  <c r="I50" i="6"/>
  <c r="I52" i="6"/>
  <c r="I53" i="2"/>
  <c r="F54" i="6"/>
  <c r="F55" i="6" s="1"/>
  <c r="F56" i="6"/>
  <c r="F53" i="6"/>
  <c r="G237" i="7" l="1"/>
  <c r="H236" i="7"/>
  <c r="G238" i="7" l="1"/>
  <c r="H237" i="7"/>
  <c r="H238" i="7" l="1"/>
  <c r="G239" i="7"/>
  <c r="G240" i="7" l="1"/>
  <c r="H239" i="7"/>
  <c r="H240" i="7" l="1"/>
  <c r="G241" i="7"/>
  <c r="G242" i="7" l="1"/>
  <c r="H241" i="7"/>
  <c r="H242" i="7" l="1"/>
  <c r="G243" i="7"/>
  <c r="G244" i="7" l="1"/>
  <c r="H243" i="7"/>
  <c r="H244" i="7" l="1"/>
  <c r="G245" i="7"/>
  <c r="G246" i="7" l="1"/>
  <c r="H245" i="7"/>
  <c r="G247" i="7" l="1"/>
  <c r="H246" i="7"/>
  <c r="G248" i="7" l="1"/>
  <c r="H247" i="7"/>
  <c r="G249" i="7" l="1"/>
  <c r="H248" i="7"/>
  <c r="G250" i="7" l="1"/>
  <c r="H249" i="7"/>
  <c r="H250" i="7" l="1"/>
  <c r="G251" i="7"/>
  <c r="G252" i="7" l="1"/>
  <c r="H251" i="7"/>
  <c r="G253" i="7" l="1"/>
  <c r="H252" i="7"/>
  <c r="G254" i="7" l="1"/>
  <c r="H253" i="7"/>
  <c r="H254" i="7" l="1"/>
  <c r="G255" i="7"/>
  <c r="G256" i="7" l="1"/>
  <c r="H255" i="7"/>
  <c r="G257" i="7" l="1"/>
  <c r="H256" i="7"/>
  <c r="H257" i="7" l="1"/>
  <c r="G258" i="7"/>
  <c r="G259" i="7" l="1"/>
  <c r="H258" i="7"/>
  <c r="G260" i="7" l="1"/>
  <c r="H259" i="7"/>
  <c r="G261" i="7" l="1"/>
  <c r="H260" i="7"/>
  <c r="G262" i="7" l="1"/>
  <c r="H261" i="7"/>
  <c r="H262" i="7" l="1"/>
  <c r="G263" i="7"/>
  <c r="G264" i="7" l="1"/>
  <c r="H263" i="7"/>
  <c r="G265" i="7" l="1"/>
  <c r="H264" i="7"/>
  <c r="G266" i="7" l="1"/>
  <c r="H265" i="7"/>
  <c r="G267" i="7" l="1"/>
  <c r="H266" i="7"/>
  <c r="H267" i="7" l="1"/>
  <c r="G268" i="7"/>
  <c r="G269" i="7" l="1"/>
  <c r="H268" i="7"/>
  <c r="G270" i="7" l="1"/>
  <c r="H269" i="7"/>
  <c r="G271" i="7" l="1"/>
  <c r="H270" i="7"/>
  <c r="G272" i="7" l="1"/>
  <c r="H271" i="7"/>
  <c r="H272" i="7" l="1"/>
  <c r="G273" i="7"/>
  <c r="G274" i="7" l="1"/>
  <c r="H273" i="7"/>
  <c r="G275" i="7" l="1"/>
  <c r="H274" i="7"/>
  <c r="G276" i="7" l="1"/>
  <c r="H275" i="7"/>
  <c r="G277" i="7" l="1"/>
  <c r="H276" i="7"/>
  <c r="G278" i="7" l="1"/>
  <c r="H277" i="7"/>
  <c r="G279" i="7" l="1"/>
  <c r="H278" i="7"/>
  <c r="G280" i="7" l="1"/>
  <c r="H279" i="7"/>
  <c r="G281" i="7" l="1"/>
  <c r="H280" i="7"/>
  <c r="G282" i="7" l="1"/>
  <c r="H281" i="7"/>
  <c r="G283" i="7" l="1"/>
  <c r="H282" i="7"/>
  <c r="G284" i="7" l="1"/>
  <c r="H283" i="7"/>
  <c r="G285" i="7" l="1"/>
  <c r="H284" i="7"/>
  <c r="G286" i="7" l="1"/>
  <c r="H285" i="7"/>
  <c r="G287" i="7" l="1"/>
  <c r="H286" i="7"/>
  <c r="G288" i="7" l="1"/>
  <c r="H287" i="7"/>
  <c r="H288" i="7" l="1"/>
  <c r="G289" i="7"/>
  <c r="G290" i="7" l="1"/>
  <c r="H289" i="7"/>
  <c r="G291" i="7" l="1"/>
  <c r="H290" i="7"/>
  <c r="G292" i="7" l="1"/>
  <c r="H291" i="7"/>
  <c r="G293" i="7" l="1"/>
  <c r="H292" i="7"/>
  <c r="G294" i="7" l="1"/>
  <c r="H293" i="7"/>
  <c r="G295" i="7" l="1"/>
  <c r="H294" i="7"/>
  <c r="G296" i="7" l="1"/>
  <c r="H295" i="7"/>
  <c r="G297" i="7" l="1"/>
  <c r="H296" i="7"/>
  <c r="G298" i="7" l="1"/>
  <c r="H297" i="7"/>
  <c r="G299" i="7" l="1"/>
  <c r="H298" i="7"/>
  <c r="G300" i="7" l="1"/>
  <c r="H299" i="7"/>
  <c r="G301" i="7" l="1"/>
  <c r="H300" i="7"/>
  <c r="G302" i="7" l="1"/>
  <c r="H301" i="7"/>
  <c r="G303" i="7" l="1"/>
  <c r="H302" i="7"/>
  <c r="G304" i="7" l="1"/>
  <c r="H303" i="7"/>
  <c r="G305" i="7" l="1"/>
  <c r="H304" i="7"/>
  <c r="G306" i="7" l="1"/>
  <c r="H305" i="7"/>
  <c r="G307" i="7" l="1"/>
  <c r="H306" i="7"/>
  <c r="G308" i="7" l="1"/>
  <c r="H307" i="7"/>
  <c r="G309" i="7" l="1"/>
  <c r="H308" i="7"/>
  <c r="G310" i="7" l="1"/>
  <c r="H309" i="7"/>
  <c r="G311" i="7" l="1"/>
  <c r="H310" i="7"/>
  <c r="G312" i="7" l="1"/>
  <c r="H311" i="7"/>
  <c r="H312" i="7" l="1"/>
  <c r="G313" i="7"/>
  <c r="G314" i="7" l="1"/>
  <c r="H313" i="7"/>
  <c r="G315" i="7" l="1"/>
  <c r="H314" i="7"/>
  <c r="G316" i="7" l="1"/>
  <c r="H315" i="7"/>
  <c r="G317" i="7" l="1"/>
  <c r="H316" i="7"/>
  <c r="G318" i="7" l="1"/>
  <c r="H317" i="7"/>
  <c r="G319" i="7" l="1"/>
  <c r="H318" i="7"/>
  <c r="G320" i="7" l="1"/>
  <c r="H319" i="7"/>
  <c r="H320" i="7" l="1"/>
  <c r="G321" i="7"/>
  <c r="G322" i="7" l="1"/>
  <c r="H321" i="7"/>
  <c r="H322" i="7" l="1"/>
  <c r="G323" i="7"/>
  <c r="H323" i="7" l="1"/>
  <c r="G324" i="7"/>
  <c r="G325" i="7" l="1"/>
  <c r="H324" i="7"/>
  <c r="G326" i="7" l="1"/>
  <c r="H325" i="7"/>
  <c r="G327" i="7" l="1"/>
  <c r="H326" i="7"/>
  <c r="G328" i="7" l="1"/>
  <c r="H327" i="7"/>
  <c r="H328" i="7" l="1"/>
  <c r="G329" i="7"/>
  <c r="G330" i="7" l="1"/>
  <c r="H329" i="7"/>
  <c r="G331" i="7" l="1"/>
  <c r="H330" i="7"/>
  <c r="H331" i="7" l="1"/>
  <c r="G332" i="7"/>
  <c r="G333" i="7" l="1"/>
  <c r="H332" i="7"/>
  <c r="G334" i="7" l="1"/>
  <c r="H333" i="7"/>
  <c r="H334" i="7" l="1"/>
  <c r="G335" i="7"/>
  <c r="H335" i="7" l="1"/>
  <c r="G336" i="7"/>
  <c r="G337" i="7" l="1"/>
  <c r="H336" i="7"/>
  <c r="G338" i="7" l="1"/>
  <c r="H337" i="7"/>
  <c r="H338" i="7" l="1"/>
  <c r="G339" i="7"/>
  <c r="H339" i="7" l="1"/>
  <c r="G340" i="7"/>
  <c r="G341" i="7" l="1"/>
  <c r="H340" i="7"/>
  <c r="H341" i="7" l="1"/>
  <c r="G342" i="7"/>
  <c r="G343" i="7" l="1"/>
  <c r="H342" i="7"/>
  <c r="H343" i="7" l="1"/>
  <c r="G344" i="7"/>
  <c r="G345" i="7" l="1"/>
  <c r="H344" i="7"/>
  <c r="G346" i="7" l="1"/>
  <c r="H345" i="7"/>
  <c r="G347" i="7" l="1"/>
  <c r="H346" i="7"/>
  <c r="G348" i="7" l="1"/>
  <c r="H347" i="7"/>
  <c r="G349" i="7" l="1"/>
  <c r="H348" i="7"/>
  <c r="H349" i="7" l="1"/>
  <c r="G350" i="7"/>
  <c r="H350" i="7" l="1"/>
  <c r="G351" i="7"/>
  <c r="G352" i="7" l="1"/>
  <c r="H351" i="7"/>
  <c r="G353" i="7" l="1"/>
  <c r="H352" i="7"/>
  <c r="G354" i="7" l="1"/>
  <c r="H353" i="7"/>
  <c r="H354" i="7" l="1"/>
  <c r="G355" i="7"/>
  <c r="H355" i="7" l="1"/>
  <c r="G356" i="7"/>
  <c r="H356" i="7" l="1"/>
  <c r="G357" i="7"/>
  <c r="G358" i="7" l="1"/>
  <c r="H357" i="7"/>
  <c r="H358" i="7" l="1"/>
  <c r="G359" i="7"/>
  <c r="H359" i="7" l="1"/>
  <c r="G360" i="7"/>
  <c r="H360" i="7" l="1"/>
  <c r="G361" i="7"/>
  <c r="H361" i="7" l="1"/>
  <c r="G362" i="7"/>
  <c r="G363" i="7" l="1"/>
  <c r="H362" i="7"/>
  <c r="H363" i="7" l="1"/>
  <c r="G364" i="7"/>
  <c r="G365" i="7" l="1"/>
  <c r="H364" i="7"/>
  <c r="G366" i="7" l="1"/>
  <c r="H365" i="7"/>
  <c r="G367" i="7" l="1"/>
  <c r="H366" i="7"/>
  <c r="G368" i="7" l="1"/>
  <c r="H367" i="7"/>
  <c r="H368" i="7" l="1"/>
  <c r="G369" i="7"/>
  <c r="G370" i="7" l="1"/>
  <c r="H369" i="7"/>
  <c r="H370" i="7" l="1"/>
  <c r="G371" i="7"/>
  <c r="H371" i="7" l="1"/>
  <c r="G372" i="7"/>
  <c r="G373" i="7" l="1"/>
  <c r="H372" i="7"/>
  <c r="G374" i="7" l="1"/>
  <c r="H373" i="7"/>
  <c r="G375" i="7" l="1"/>
  <c r="H374" i="7"/>
  <c r="H375" i="7" l="1"/>
  <c r="G376" i="7"/>
  <c r="G377" i="7" l="1"/>
  <c r="H376" i="7"/>
  <c r="G378" i="7" l="1"/>
  <c r="H377" i="7"/>
  <c r="G379" i="7" l="1"/>
  <c r="H378" i="7"/>
  <c r="G380" i="7" l="1"/>
  <c r="H379" i="7"/>
  <c r="G381" i="7" l="1"/>
  <c r="H380" i="7"/>
  <c r="G382" i="7" l="1"/>
  <c r="H381" i="7"/>
  <c r="H382" i="7" l="1"/>
  <c r="G383" i="7"/>
  <c r="H383" i="7" l="1"/>
  <c r="G384" i="7"/>
  <c r="H384" i="7" l="1"/>
  <c r="G385" i="7"/>
  <c r="G386" i="7" l="1"/>
  <c r="H385" i="7"/>
  <c r="H386" i="7" l="1"/>
  <c r="G387" i="7"/>
  <c r="G388" i="7" l="1"/>
  <c r="H387" i="7"/>
  <c r="G389" i="7" l="1"/>
  <c r="H388" i="7"/>
  <c r="H389" i="7" l="1"/>
  <c r="G390" i="7"/>
  <c r="G391" i="7" l="1"/>
  <c r="H390" i="7"/>
  <c r="H391" i="7" l="1"/>
  <c r="G392" i="7"/>
  <c r="H392" i="7" l="1"/>
  <c r="G393" i="7"/>
  <c r="G394" i="7" l="1"/>
  <c r="H393" i="7"/>
  <c r="G395" i="7" l="1"/>
  <c r="H394" i="7"/>
  <c r="G396" i="7" l="1"/>
  <c r="H395" i="7"/>
  <c r="G397" i="7" l="1"/>
  <c r="H396" i="7"/>
  <c r="H397" i="7" l="1"/>
  <c r="G398" i="7"/>
  <c r="H398" i="7" l="1"/>
  <c r="G399" i="7"/>
  <c r="G400" i="7" l="1"/>
  <c r="H399" i="7"/>
  <c r="H400" i="7" l="1"/>
  <c r="G401" i="7"/>
  <c r="G402" i="7" l="1"/>
  <c r="H401" i="7"/>
  <c r="G403" i="7" l="1"/>
  <c r="H402" i="7"/>
  <c r="H403" i="7" l="1"/>
  <c r="G404" i="7"/>
  <c r="G405" i="7" l="1"/>
  <c r="H404" i="7"/>
  <c r="G406" i="7" l="1"/>
  <c r="H405" i="7"/>
  <c r="H406" i="7" l="1"/>
  <c r="G407" i="7"/>
  <c r="H407" i="7" l="1"/>
  <c r="G408" i="7"/>
  <c r="H408" i="7" l="1"/>
  <c r="G409" i="7"/>
  <c r="H409" i="7" l="1"/>
  <c r="G410" i="7"/>
  <c r="H410" i="7" l="1"/>
  <c r="G411" i="7"/>
  <c r="G412" i="7" l="1"/>
  <c r="H411" i="7"/>
  <c r="H412" i="7" l="1"/>
  <c r="G413" i="7"/>
  <c r="G414" i="7" l="1"/>
  <c r="H413" i="7"/>
  <c r="G415" i="7" l="1"/>
  <c r="H414" i="7"/>
  <c r="G416" i="7" l="1"/>
  <c r="H415" i="7"/>
  <c r="H416" i="7" l="1"/>
  <c r="G417" i="7"/>
  <c r="G418" i="7" l="1"/>
  <c r="H417" i="7"/>
  <c r="H418" i="7" l="1"/>
  <c r="H419" i="7"/>
  <c r="H437" i="7" s="1"/>
  <c r="G442" i="7" s="1"/>
  <c r="G437" i="7"/>
  <c r="G443" i="7" s="1"/>
</calcChain>
</file>

<file path=xl/sharedStrings.xml><?xml version="1.0" encoding="utf-8"?>
<sst xmlns="http://schemas.openxmlformats.org/spreadsheetml/2006/main" count="971" uniqueCount="826">
  <si>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</si>
  <si>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</si>
  <si>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</si>
  <si>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</si>
  <si>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</si>
  <si>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</si>
  <si>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</si>
  <si>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</si>
  <si>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</si>
  <si>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</si>
  <si>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</si>
  <si>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</si>
  <si>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</si>
  <si>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</si>
  <si>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</si>
  <si>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</si>
  <si>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</si>
  <si>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</si>
  <si>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</si>
  <si>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</si>
  <si>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</si>
  <si>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</si>
  <si>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</si>
  <si>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</si>
  <si>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</si>
  <si>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</si>
  <si>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</si>
  <si>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</si>
  <si>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</si>
  <si>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</si>
  <si>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date</t>
  </si>
  <si>
    <t>Прогноз с 28.03.2021</t>
  </si>
  <si>
    <t>Прогноз с 28.04.2021</t>
  </si>
  <si>
    <t>y</t>
  </si>
  <si>
    <t>Date</t>
  </si>
  <si>
    <t>y_pred</t>
  </si>
  <si>
    <t>y_mean</t>
  </si>
  <si>
    <t>y-y_mean</t>
  </si>
  <si>
    <t>(y-y_mean)^2</t>
  </si>
  <si>
    <t>y-y_pred</t>
  </si>
  <si>
    <t>(y-y_pred)^2</t>
  </si>
  <si>
    <t>Dres</t>
  </si>
  <si>
    <t>Dy</t>
  </si>
  <si>
    <t>R^2</t>
  </si>
  <si>
    <t>Средняя ошибка аппроксимации</t>
  </si>
  <si>
    <t>|y-y_pred|</t>
  </si>
  <si>
    <t>|y-y_pred|/y</t>
  </si>
  <si>
    <t>((y-y_pred)/y)^2</t>
  </si>
  <si>
    <t>Среднеквадратичная ошибка</t>
  </si>
  <si>
    <t>Стандартное отклонение</t>
  </si>
  <si>
    <t>Среднеабсолютная ошибка</t>
  </si>
  <si>
    <t>Статистика Тейла</t>
  </si>
  <si>
    <t>Дата</t>
  </si>
  <si>
    <t>Новые случаи</t>
  </si>
  <si>
    <t>Абсолютный прирост(цепной)</t>
  </si>
  <si>
    <t>Темп роста(цепной)</t>
  </si>
  <si>
    <t>Абсолютный прирост(базисный)</t>
  </si>
  <si>
    <t>Темп роста(базисный)</t>
  </si>
  <si>
    <t>Темп прироста(базисный)</t>
  </si>
  <si>
    <t>Темп прироста(цепной)</t>
  </si>
  <si>
    <t>Ускорение(базисное)</t>
  </si>
  <si>
    <t>Ускорение(цепное)</t>
  </si>
  <si>
    <t>Cреднее</t>
  </si>
  <si>
    <t>Дисперсия</t>
  </si>
  <si>
    <t>Размах</t>
  </si>
  <si>
    <t>СКО</t>
  </si>
  <si>
    <t>АКФ</t>
  </si>
  <si>
    <t>y(0)</t>
  </si>
  <si>
    <t>y(1)</t>
  </si>
  <si>
    <t>y(2)</t>
  </si>
  <si>
    <t>y(3)</t>
  </si>
  <si>
    <t>y(4)</t>
  </si>
  <si>
    <t>y(5)</t>
  </si>
  <si>
    <t>r(1)</t>
  </si>
  <si>
    <t>r(2)</t>
  </si>
  <si>
    <t>r(3)</t>
  </si>
  <si>
    <t>r(4)</t>
  </si>
  <si>
    <t>r(5)</t>
  </si>
  <si>
    <t>Абс. Неизменность</t>
  </si>
  <si>
    <t>Средний уровень</t>
  </si>
  <si>
    <t>Средний абс. прирост</t>
  </si>
  <si>
    <t>Средний темп роста</t>
  </si>
  <si>
    <t>Знак</t>
  </si>
  <si>
    <t>Длина серии</t>
  </si>
  <si>
    <t>Критерий восходящих и нисходящих серий</t>
  </si>
  <si>
    <t>Данные</t>
  </si>
  <si>
    <t>Наличие серии</t>
  </si>
  <si>
    <t>Критерий медианы</t>
  </si>
  <si>
    <t>Критерий пиков и ям</t>
  </si>
  <si>
    <t>Экстремум</t>
  </si>
  <si>
    <t>Медиана</t>
  </si>
  <si>
    <t>Количество</t>
  </si>
  <si>
    <t>Число серии</t>
  </si>
  <si>
    <t>u(t)</t>
  </si>
  <si>
    <t>отвергнута гипотеза о случайности исходного ряда</t>
  </si>
  <si>
    <t>Число серий</t>
  </si>
  <si>
    <t>t_stat</t>
  </si>
  <si>
    <t>t_crit</t>
  </si>
  <si>
    <t>Простое скользящее среднее</t>
  </si>
  <si>
    <t>Простое медианное сглаживание</t>
  </si>
  <si>
    <t>g=3</t>
  </si>
  <si>
    <t>g=5</t>
  </si>
  <si>
    <t>g=7</t>
  </si>
  <si>
    <t>месяцы</t>
  </si>
  <si>
    <t>Скользящее среднее за полгода</t>
  </si>
  <si>
    <t>Центрированное ск ср</t>
  </si>
  <si>
    <t>Сезонная компонента</t>
  </si>
  <si>
    <t>Средняя сезонная компонента</t>
  </si>
  <si>
    <t>Корректировка</t>
  </si>
  <si>
    <t>Скор сез компонента</t>
  </si>
  <si>
    <t>t</t>
  </si>
  <si>
    <t>xt</t>
  </si>
  <si>
    <t>s</t>
  </si>
  <si>
    <t>T+E</t>
  </si>
  <si>
    <t>e</t>
  </si>
  <si>
    <t>e^2</t>
  </si>
  <si>
    <t>b0</t>
  </si>
  <si>
    <t>b1</t>
  </si>
  <si>
    <t>n</t>
  </si>
  <si>
    <t>(xt - xt_mean)^2</t>
  </si>
  <si>
    <t>T_pred</t>
  </si>
  <si>
    <t>xt_pred</t>
  </si>
  <si>
    <r>
      <t>5 </t>
    </r>
    <r>
      <rPr>
        <i/>
        <sz val="11"/>
        <color rgb="FFCCCCCC"/>
        <rFont val="Calibri"/>
        <family val="2"/>
        <scheme val="minor"/>
      </rPr>
      <t>(+2)</t>
    </r>
  </si>
  <si>
    <r>
      <t>9 </t>
    </r>
    <r>
      <rPr>
        <i/>
        <sz val="11"/>
        <color rgb="FFCCCCCC"/>
        <rFont val="Calibri"/>
        <family val="2"/>
        <scheme val="minor"/>
      </rPr>
      <t>(+4)</t>
    </r>
  </si>
  <si>
    <r>
      <t>10 </t>
    </r>
    <r>
      <rPr>
        <i/>
        <sz val="11"/>
        <color rgb="FFCCCCCC"/>
        <rFont val="Calibri"/>
        <family val="2"/>
        <scheme val="minor"/>
      </rPr>
      <t>(+1)</t>
    </r>
  </si>
  <si>
    <r>
      <t>12 </t>
    </r>
    <r>
      <rPr>
        <i/>
        <sz val="11"/>
        <color rgb="FFCCCCCC"/>
        <rFont val="Calibri"/>
        <family val="2"/>
        <scheme val="minor"/>
      </rPr>
      <t>(+2)</t>
    </r>
  </si>
  <si>
    <r>
      <t>14 </t>
    </r>
    <r>
      <rPr>
        <i/>
        <sz val="11"/>
        <color rgb="FFCCCCCC"/>
        <rFont val="Calibri"/>
        <family val="2"/>
        <scheme val="minor"/>
      </rPr>
      <t>(+2)</t>
    </r>
  </si>
  <si>
    <r>
      <t>15 </t>
    </r>
    <r>
      <rPr>
        <i/>
        <sz val="11"/>
        <color rgb="FFCCCCCC"/>
        <rFont val="Calibri"/>
        <family val="2"/>
        <scheme val="minor"/>
      </rPr>
      <t>(+1)</t>
    </r>
  </si>
  <si>
    <r>
      <t>17 </t>
    </r>
    <r>
      <rPr>
        <i/>
        <sz val="11"/>
        <color rgb="FFCCCCCC"/>
        <rFont val="Calibri"/>
        <family val="2"/>
        <scheme val="minor"/>
      </rPr>
      <t>(+2)</t>
    </r>
  </si>
  <si>
    <r>
      <t>18 </t>
    </r>
    <r>
      <rPr>
        <i/>
        <sz val="11"/>
        <color rgb="FFCCCCCC"/>
        <rFont val="Calibri"/>
        <family val="2"/>
        <scheme val="minor"/>
      </rPr>
      <t>(+1)</t>
    </r>
  </si>
  <si>
    <r>
      <t>20 </t>
    </r>
    <r>
      <rPr>
        <i/>
        <sz val="11"/>
        <color rgb="FFCCCCCC"/>
        <rFont val="Calibri"/>
        <family val="2"/>
        <scheme val="minor"/>
      </rPr>
      <t>(+2)</t>
    </r>
  </si>
  <si>
    <r>
      <t>21 </t>
    </r>
    <r>
      <rPr>
        <i/>
        <sz val="11"/>
        <color rgb="FF000000"/>
        <rFont val="Calibri"/>
        <family val="2"/>
        <scheme val="minor"/>
      </rPr>
      <t>(+1)</t>
    </r>
  </si>
  <si>
    <r>
      <t>24 </t>
    </r>
    <r>
      <rPr>
        <i/>
        <sz val="11"/>
        <color rgb="FF000000"/>
        <rFont val="Calibri"/>
        <family val="2"/>
        <scheme val="minor"/>
      </rPr>
      <t>(+3)</t>
    </r>
  </si>
  <si>
    <r>
      <t>29 </t>
    </r>
    <r>
      <rPr>
        <i/>
        <sz val="11"/>
        <color rgb="FFCCCCCC"/>
        <rFont val="Calibri"/>
        <family val="2"/>
        <scheme val="minor"/>
      </rPr>
      <t>(+5)</t>
    </r>
  </si>
  <si>
    <r>
      <t>40 </t>
    </r>
    <r>
      <rPr>
        <i/>
        <sz val="11"/>
        <color rgb="FFCCCCCC"/>
        <rFont val="Calibri"/>
        <family val="2"/>
        <scheme val="minor"/>
      </rPr>
      <t>(+11)</t>
    </r>
  </si>
  <si>
    <r>
      <t>50 </t>
    </r>
    <r>
      <rPr>
        <i/>
        <sz val="11"/>
        <color rgb="FFCCCCCC"/>
        <rFont val="Calibri"/>
        <family val="2"/>
        <scheme val="minor"/>
      </rPr>
      <t>(+10)</t>
    </r>
  </si>
  <si>
    <r>
      <t>63 </t>
    </r>
    <r>
      <rPr>
        <i/>
        <sz val="11"/>
        <color rgb="FFCCCCCC"/>
        <rFont val="Calibri"/>
        <family val="2"/>
        <scheme val="minor"/>
      </rPr>
      <t>(+13)</t>
    </r>
  </si>
  <si>
    <r>
      <t>64 </t>
    </r>
    <r>
      <rPr>
        <i/>
        <sz val="11"/>
        <color rgb="FF000000"/>
        <rFont val="Calibri"/>
        <family val="2"/>
        <scheme val="minor"/>
      </rPr>
      <t>(+1)</t>
    </r>
  </si>
  <si>
    <r>
      <t>79 </t>
    </r>
    <r>
      <rPr>
        <i/>
        <sz val="11"/>
        <color rgb="FF000000"/>
        <rFont val="Calibri"/>
        <family val="2"/>
        <scheme val="minor"/>
      </rPr>
      <t>(+15)</t>
    </r>
  </si>
  <si>
    <r>
      <t>95 </t>
    </r>
    <r>
      <rPr>
        <i/>
        <sz val="11"/>
        <color rgb="FFCCCCCC"/>
        <rFont val="Calibri"/>
        <family val="2"/>
        <scheme val="minor"/>
      </rPr>
      <t>(+16)</t>
    </r>
  </si>
  <si>
    <r>
      <t>103 </t>
    </r>
    <r>
      <rPr>
        <i/>
        <sz val="11"/>
        <color rgb="FFCCCCCC"/>
        <rFont val="Calibri"/>
        <family val="2"/>
        <scheme val="minor"/>
      </rPr>
      <t>(+8)</t>
    </r>
  </si>
  <si>
    <r>
      <t>115 </t>
    </r>
    <r>
      <rPr>
        <i/>
        <sz val="11"/>
        <color rgb="FFCCCCCC"/>
        <rFont val="Calibri"/>
        <family val="2"/>
        <scheme val="minor"/>
      </rPr>
      <t>(+12)</t>
    </r>
  </si>
  <si>
    <r>
      <t>141 </t>
    </r>
    <r>
      <rPr>
        <i/>
        <sz val="11"/>
        <color rgb="FFCCCCCC"/>
        <rFont val="Calibri"/>
        <family val="2"/>
        <scheme val="minor"/>
      </rPr>
      <t>(+26)</t>
    </r>
  </si>
  <si>
    <r>
      <t>185 </t>
    </r>
    <r>
      <rPr>
        <i/>
        <sz val="11"/>
        <color rgb="FFCCCCCC"/>
        <rFont val="Calibri"/>
        <family val="2"/>
        <scheme val="minor"/>
      </rPr>
      <t>(+44)</t>
    </r>
  </si>
  <si>
    <r>
      <t>209 </t>
    </r>
    <r>
      <rPr>
        <i/>
        <sz val="11"/>
        <color rgb="FF000000"/>
        <rFont val="Calibri"/>
        <family val="2"/>
        <scheme val="minor"/>
      </rPr>
      <t>(+24)</t>
    </r>
  </si>
  <si>
    <r>
      <t>2 </t>
    </r>
    <r>
      <rPr>
        <i/>
        <sz val="11"/>
        <color rgb="FF000000"/>
        <rFont val="Calibri"/>
        <family val="2"/>
        <scheme val="minor"/>
      </rPr>
      <t>(+2)</t>
    </r>
  </si>
  <si>
    <r>
      <t>229 </t>
    </r>
    <r>
      <rPr>
        <i/>
        <sz val="11"/>
        <color rgb="FF000000"/>
        <rFont val="Calibri"/>
        <family val="2"/>
        <scheme val="minor"/>
      </rPr>
      <t>(+20)</t>
    </r>
  </si>
  <si>
    <r>
      <t>264 </t>
    </r>
    <r>
      <rPr>
        <i/>
        <sz val="11"/>
        <color rgb="FFCCCCCC"/>
        <rFont val="Calibri"/>
        <family val="2"/>
        <scheme val="minor"/>
      </rPr>
      <t>(+35)</t>
    </r>
  </si>
  <si>
    <r>
      <t>5 </t>
    </r>
    <r>
      <rPr>
        <i/>
        <sz val="11"/>
        <color rgb="FFCCCCCC"/>
        <rFont val="Calibri"/>
        <family val="2"/>
        <scheme val="minor"/>
      </rPr>
      <t>(+3)</t>
    </r>
  </si>
  <si>
    <r>
      <t>272 </t>
    </r>
    <r>
      <rPr>
        <i/>
        <sz val="11"/>
        <color rgb="FFCCCCCC"/>
        <rFont val="Calibri"/>
        <family val="2"/>
        <scheme val="minor"/>
      </rPr>
      <t>(+8)</t>
    </r>
  </si>
  <si>
    <r>
      <t>327 </t>
    </r>
    <r>
      <rPr>
        <i/>
        <sz val="11"/>
        <color rgb="FFCCCCCC"/>
        <rFont val="Calibri"/>
        <family val="2"/>
        <scheme val="minor"/>
      </rPr>
      <t>(+55)</t>
    </r>
  </si>
  <si>
    <r>
      <t>367 </t>
    </r>
    <r>
      <rPr>
        <i/>
        <sz val="11"/>
        <color rgb="FFCCCCCC"/>
        <rFont val="Calibri"/>
        <family val="2"/>
        <scheme val="minor"/>
      </rPr>
      <t>(+40)</t>
    </r>
  </si>
  <si>
    <r>
      <t>392 </t>
    </r>
    <r>
      <rPr>
        <i/>
        <sz val="11"/>
        <color rgb="FFCCCCCC"/>
        <rFont val="Calibri"/>
        <family val="2"/>
        <scheme val="minor"/>
      </rPr>
      <t>(+25)</t>
    </r>
  </si>
  <si>
    <r>
      <t>433 </t>
    </r>
    <r>
      <rPr>
        <i/>
        <sz val="11"/>
        <color rgb="FF000000"/>
        <rFont val="Calibri"/>
        <family val="2"/>
        <scheme val="minor"/>
      </rPr>
      <t>(+41)</t>
    </r>
  </si>
  <si>
    <r>
      <t>518 </t>
    </r>
    <r>
      <rPr>
        <i/>
        <sz val="11"/>
        <color rgb="FF000000"/>
        <rFont val="Calibri"/>
        <family val="2"/>
        <scheme val="minor"/>
      </rPr>
      <t>(+85)</t>
    </r>
  </si>
  <si>
    <r>
      <t>578 </t>
    </r>
    <r>
      <rPr>
        <i/>
        <sz val="11"/>
        <color rgb="FFCCCCCC"/>
        <rFont val="Calibri"/>
        <family val="2"/>
        <scheme val="minor"/>
      </rPr>
      <t>(+60)</t>
    </r>
  </si>
  <si>
    <r>
      <t>6 </t>
    </r>
    <r>
      <rPr>
        <i/>
        <sz val="11"/>
        <color rgb="FFCCCCCC"/>
        <rFont val="Calibri"/>
        <family val="2"/>
        <scheme val="minor"/>
      </rPr>
      <t>(+1)</t>
    </r>
  </si>
  <si>
    <r>
      <t>595 </t>
    </r>
    <r>
      <rPr>
        <i/>
        <sz val="11"/>
        <color rgb="FFCCCCCC"/>
        <rFont val="Calibri"/>
        <family val="2"/>
        <scheme val="minor"/>
      </rPr>
      <t>(+17)</t>
    </r>
  </si>
  <si>
    <r>
      <t>676 </t>
    </r>
    <r>
      <rPr>
        <i/>
        <sz val="11"/>
        <color rgb="FFCCCCCC"/>
        <rFont val="Calibri"/>
        <family val="2"/>
        <scheme val="minor"/>
      </rPr>
      <t>(+81)</t>
    </r>
  </si>
  <si>
    <r>
      <t>8 </t>
    </r>
    <r>
      <rPr>
        <i/>
        <sz val="11"/>
        <color rgb="FFCCCCCC"/>
        <rFont val="Calibri"/>
        <family val="2"/>
        <scheme val="minor"/>
      </rPr>
      <t>(+2)</t>
    </r>
  </si>
  <si>
    <r>
      <t>743 </t>
    </r>
    <r>
      <rPr>
        <i/>
        <sz val="11"/>
        <color rgb="FFCCCCCC"/>
        <rFont val="Calibri"/>
        <family val="2"/>
        <scheme val="minor"/>
      </rPr>
      <t>(+67)</t>
    </r>
  </si>
  <si>
    <r>
      <t>802 </t>
    </r>
    <r>
      <rPr>
        <i/>
        <sz val="11"/>
        <color rgb="FFCCCCCC"/>
        <rFont val="Calibri"/>
        <family val="2"/>
        <scheme val="minor"/>
      </rPr>
      <t>(+59)</t>
    </r>
  </si>
  <si>
    <r>
      <t>9 </t>
    </r>
    <r>
      <rPr>
        <i/>
        <sz val="11"/>
        <color rgb="FF000000"/>
        <rFont val="Calibri"/>
        <family val="2"/>
        <scheme val="minor"/>
      </rPr>
      <t>(+1)</t>
    </r>
  </si>
  <si>
    <r>
      <t>877 </t>
    </r>
    <r>
      <rPr>
        <i/>
        <sz val="11"/>
        <color rgb="FF000000"/>
        <rFont val="Calibri"/>
        <family val="2"/>
        <scheme val="minor"/>
      </rPr>
      <t>(+75)</t>
    </r>
  </si>
  <si>
    <r>
      <t>951 </t>
    </r>
    <r>
      <rPr>
        <i/>
        <sz val="11"/>
        <color rgb="FF000000"/>
        <rFont val="Calibri"/>
        <family val="2"/>
        <scheme val="minor"/>
      </rPr>
      <t>(+74)</t>
    </r>
  </si>
  <si>
    <r>
      <t>1 017 </t>
    </r>
    <r>
      <rPr>
        <i/>
        <sz val="11"/>
        <color rgb="FFCCCCCC"/>
        <rFont val="Calibri"/>
        <family val="2"/>
        <scheme val="minor"/>
      </rPr>
      <t>(+66)</t>
    </r>
  </si>
  <si>
    <r>
      <t>1 083 </t>
    </r>
    <r>
      <rPr>
        <i/>
        <sz val="11"/>
        <color rgb="FFCCCCCC"/>
        <rFont val="Calibri"/>
        <family val="2"/>
        <scheme val="minor"/>
      </rPr>
      <t>(+66)</t>
    </r>
  </si>
  <si>
    <r>
      <t>1 162 </t>
    </r>
    <r>
      <rPr>
        <i/>
        <sz val="11"/>
        <color rgb="FFCCCCCC"/>
        <rFont val="Calibri"/>
        <family val="2"/>
        <scheme val="minor"/>
      </rPr>
      <t>(+79)</t>
    </r>
  </si>
  <si>
    <r>
      <t>1 246 </t>
    </r>
    <r>
      <rPr>
        <i/>
        <sz val="11"/>
        <color rgb="FFCCCCCC"/>
        <rFont val="Calibri"/>
        <family val="2"/>
        <scheme val="minor"/>
      </rPr>
      <t>(+84)</t>
    </r>
  </si>
  <si>
    <r>
      <t>1 302 </t>
    </r>
    <r>
      <rPr>
        <i/>
        <sz val="11"/>
        <color rgb="FFCCCCCC"/>
        <rFont val="Calibri"/>
        <family val="2"/>
        <scheme val="minor"/>
      </rPr>
      <t>(+56)</t>
    </r>
  </si>
  <si>
    <r>
      <t>1 372 </t>
    </r>
    <r>
      <rPr>
        <i/>
        <sz val="11"/>
        <color rgb="FF000000"/>
        <rFont val="Calibri"/>
        <family val="2"/>
        <scheme val="minor"/>
      </rPr>
      <t>(+70)</t>
    </r>
  </si>
  <si>
    <r>
      <t>1 437 </t>
    </r>
    <r>
      <rPr>
        <i/>
        <sz val="11"/>
        <color rgb="FF000000"/>
        <rFont val="Calibri"/>
        <family val="2"/>
        <scheme val="minor"/>
      </rPr>
      <t>(+65)</t>
    </r>
  </si>
  <si>
    <r>
      <t>1 503 </t>
    </r>
    <r>
      <rPr>
        <i/>
        <sz val="11"/>
        <color rgb="FFCCCCCC"/>
        <rFont val="Calibri"/>
        <family val="2"/>
        <scheme val="minor"/>
      </rPr>
      <t>(+66)</t>
    </r>
  </si>
  <si>
    <r>
      <t>11 </t>
    </r>
    <r>
      <rPr>
        <i/>
        <sz val="11"/>
        <color rgb="FFCCCCCC"/>
        <rFont val="Calibri"/>
        <family val="2"/>
        <scheme val="minor"/>
      </rPr>
      <t>(+1)</t>
    </r>
  </si>
  <si>
    <r>
      <t>1 568 </t>
    </r>
    <r>
      <rPr>
        <i/>
        <sz val="11"/>
        <color rgb="FFCCCCCC"/>
        <rFont val="Calibri"/>
        <family val="2"/>
        <scheme val="minor"/>
      </rPr>
      <t>(+65)</t>
    </r>
  </si>
  <si>
    <r>
      <t>1 666 </t>
    </r>
    <r>
      <rPr>
        <i/>
        <sz val="11"/>
        <color rgb="FFCCCCCC"/>
        <rFont val="Calibri"/>
        <family val="2"/>
        <scheme val="minor"/>
      </rPr>
      <t>(+98)</t>
    </r>
  </si>
  <si>
    <r>
      <t>13 </t>
    </r>
    <r>
      <rPr>
        <i/>
        <sz val="11"/>
        <color rgb="FFCCCCCC"/>
        <rFont val="Calibri"/>
        <family val="2"/>
        <scheme val="minor"/>
      </rPr>
      <t>(+2)</t>
    </r>
  </si>
  <si>
    <r>
      <t>1 740 </t>
    </r>
    <r>
      <rPr>
        <i/>
        <sz val="11"/>
        <color rgb="FFCCCCCC"/>
        <rFont val="Calibri"/>
        <family val="2"/>
        <scheme val="minor"/>
      </rPr>
      <t>(+74)</t>
    </r>
  </si>
  <si>
    <r>
      <t>14 </t>
    </r>
    <r>
      <rPr>
        <i/>
        <sz val="11"/>
        <color rgb="FFCCCCCC"/>
        <rFont val="Calibri"/>
        <family val="2"/>
        <scheme val="minor"/>
      </rPr>
      <t>(+1)</t>
    </r>
  </si>
  <si>
    <r>
      <t>1 814 </t>
    </r>
    <r>
      <rPr>
        <i/>
        <sz val="11"/>
        <color rgb="FFCCCCCC"/>
        <rFont val="Calibri"/>
        <family val="2"/>
        <scheme val="minor"/>
      </rPr>
      <t>(+74)</t>
    </r>
  </si>
  <si>
    <r>
      <t>15 </t>
    </r>
    <r>
      <rPr>
        <i/>
        <sz val="11"/>
        <color rgb="FF000000"/>
        <rFont val="Calibri"/>
        <family val="2"/>
        <scheme val="minor"/>
      </rPr>
      <t>(+1)</t>
    </r>
  </si>
  <si>
    <r>
      <t>1 900 </t>
    </r>
    <r>
      <rPr>
        <i/>
        <sz val="11"/>
        <color rgb="FF000000"/>
        <rFont val="Calibri"/>
        <family val="2"/>
        <scheme val="minor"/>
      </rPr>
      <t>(+86)</t>
    </r>
  </si>
  <si>
    <r>
      <t>16 </t>
    </r>
    <r>
      <rPr>
        <i/>
        <sz val="11"/>
        <color rgb="FF000000"/>
        <rFont val="Calibri"/>
        <family val="2"/>
        <scheme val="minor"/>
      </rPr>
      <t>(+1)</t>
    </r>
  </si>
  <si>
    <r>
      <t>2 021 </t>
    </r>
    <r>
      <rPr>
        <i/>
        <sz val="11"/>
        <color rgb="FF000000"/>
        <rFont val="Calibri"/>
        <family val="2"/>
        <scheme val="minor"/>
      </rPr>
      <t>(+121)</t>
    </r>
  </si>
  <si>
    <r>
      <t>2 118 </t>
    </r>
    <r>
      <rPr>
        <i/>
        <sz val="11"/>
        <color rgb="FFCCCCCC"/>
        <rFont val="Calibri"/>
        <family val="2"/>
        <scheme val="minor"/>
      </rPr>
      <t>(+97)</t>
    </r>
  </si>
  <si>
    <r>
      <t>17 </t>
    </r>
    <r>
      <rPr>
        <i/>
        <sz val="11"/>
        <color rgb="FFCCCCCC"/>
        <rFont val="Calibri"/>
        <family val="2"/>
        <scheme val="minor"/>
      </rPr>
      <t>(+1)</t>
    </r>
  </si>
  <si>
    <r>
      <t>2 205 </t>
    </r>
    <r>
      <rPr>
        <i/>
        <sz val="11"/>
        <color rgb="FFCCCCCC"/>
        <rFont val="Calibri"/>
        <family val="2"/>
        <scheme val="minor"/>
      </rPr>
      <t>(+87)</t>
    </r>
  </si>
  <si>
    <r>
      <t>2 340 </t>
    </r>
    <r>
      <rPr>
        <i/>
        <sz val="11"/>
        <color rgb="FFCCCCCC"/>
        <rFont val="Calibri"/>
        <family val="2"/>
        <scheme val="minor"/>
      </rPr>
      <t>(+135)</t>
    </r>
  </si>
  <si>
    <r>
      <t>2 437 </t>
    </r>
    <r>
      <rPr>
        <i/>
        <sz val="11"/>
        <color rgb="FFCCCCCC"/>
        <rFont val="Calibri"/>
        <family val="2"/>
        <scheme val="minor"/>
      </rPr>
      <t>(+97)</t>
    </r>
  </si>
  <si>
    <r>
      <t>2 485 </t>
    </r>
    <r>
      <rPr>
        <i/>
        <sz val="11"/>
        <color rgb="FFCCCCCC"/>
        <rFont val="Calibri"/>
        <family val="2"/>
        <scheme val="minor"/>
      </rPr>
      <t>(+48)</t>
    </r>
  </si>
  <si>
    <r>
      <t>2 527 </t>
    </r>
    <r>
      <rPr>
        <i/>
        <sz val="11"/>
        <color rgb="FF000000"/>
        <rFont val="Calibri"/>
        <family val="2"/>
        <scheme val="minor"/>
      </rPr>
      <t>(+42)</t>
    </r>
  </si>
  <si>
    <r>
      <t>2 612 </t>
    </r>
    <r>
      <rPr>
        <i/>
        <sz val="11"/>
        <color rgb="FF000000"/>
        <rFont val="Calibri"/>
        <family val="2"/>
        <scheme val="minor"/>
      </rPr>
      <t>(+85)</t>
    </r>
  </si>
  <si>
    <r>
      <t>2 648 </t>
    </r>
    <r>
      <rPr>
        <i/>
        <sz val="11"/>
        <color rgb="FFCCCCCC"/>
        <rFont val="Calibri"/>
        <family val="2"/>
        <scheme val="minor"/>
      </rPr>
      <t>(+36)</t>
    </r>
  </si>
  <si>
    <r>
      <t>22 </t>
    </r>
    <r>
      <rPr>
        <i/>
        <sz val="11"/>
        <color rgb="FFCCCCCC"/>
        <rFont val="Calibri"/>
        <family val="2"/>
        <scheme val="minor"/>
      </rPr>
      <t>(+2)</t>
    </r>
  </si>
  <si>
    <r>
      <t>2 724 </t>
    </r>
    <r>
      <rPr>
        <i/>
        <sz val="11"/>
        <color rgb="FFCCCCCC"/>
        <rFont val="Calibri"/>
        <family val="2"/>
        <scheme val="minor"/>
      </rPr>
      <t>(+76)</t>
    </r>
  </si>
  <si>
    <r>
      <t>23 </t>
    </r>
    <r>
      <rPr>
        <i/>
        <sz val="11"/>
        <color rgb="FFCCCCCC"/>
        <rFont val="Calibri"/>
        <family val="2"/>
        <scheme val="minor"/>
      </rPr>
      <t>(+1)</t>
    </r>
  </si>
  <si>
    <r>
      <t>2 770 </t>
    </r>
    <r>
      <rPr>
        <i/>
        <sz val="11"/>
        <color rgb="FFCCCCCC"/>
        <rFont val="Calibri"/>
        <family val="2"/>
        <scheme val="minor"/>
      </rPr>
      <t>(+46)</t>
    </r>
  </si>
  <si>
    <r>
      <t>2 833 </t>
    </r>
    <r>
      <rPr>
        <i/>
        <sz val="11"/>
        <color rgb="FFCCCCCC"/>
        <rFont val="Calibri"/>
        <family val="2"/>
        <scheme val="minor"/>
      </rPr>
      <t>(+63)</t>
    </r>
  </si>
  <si>
    <r>
      <t>2 922 </t>
    </r>
    <r>
      <rPr>
        <i/>
        <sz val="11"/>
        <color rgb="FFCCCCCC"/>
        <rFont val="Calibri"/>
        <family val="2"/>
        <scheme val="minor"/>
      </rPr>
      <t>(+89)</t>
    </r>
  </si>
  <si>
    <r>
      <t>25 </t>
    </r>
    <r>
      <rPr>
        <i/>
        <sz val="11"/>
        <color rgb="FF000000"/>
        <rFont val="Calibri"/>
        <family val="2"/>
        <scheme val="minor"/>
      </rPr>
      <t>(+2)</t>
    </r>
  </si>
  <si>
    <r>
      <t>3 026 </t>
    </r>
    <r>
      <rPr>
        <i/>
        <sz val="11"/>
        <color rgb="FF000000"/>
        <rFont val="Calibri"/>
        <family val="2"/>
        <scheme val="minor"/>
      </rPr>
      <t>(+104)</t>
    </r>
  </si>
  <si>
    <r>
      <t>27 </t>
    </r>
    <r>
      <rPr>
        <i/>
        <sz val="11"/>
        <color rgb="FF000000"/>
        <rFont val="Calibri"/>
        <family val="2"/>
        <scheme val="minor"/>
      </rPr>
      <t>(+2)</t>
    </r>
  </si>
  <si>
    <r>
      <t>3 114 </t>
    </r>
    <r>
      <rPr>
        <i/>
        <sz val="11"/>
        <color rgb="FF000000"/>
        <rFont val="Calibri"/>
        <family val="2"/>
        <scheme val="minor"/>
      </rPr>
      <t>(+88)</t>
    </r>
  </si>
  <si>
    <r>
      <t>29 </t>
    </r>
    <r>
      <rPr>
        <i/>
        <sz val="11"/>
        <color rgb="FFCCCCCC"/>
        <rFont val="Calibri"/>
        <family val="2"/>
        <scheme val="minor"/>
      </rPr>
      <t>(+2)</t>
    </r>
  </si>
  <si>
    <r>
      <t>3 200 </t>
    </r>
    <r>
      <rPr>
        <i/>
        <sz val="11"/>
        <color rgb="FFCCCCCC"/>
        <rFont val="Calibri"/>
        <family val="2"/>
        <scheme val="minor"/>
      </rPr>
      <t>(+86)</t>
    </r>
  </si>
  <si>
    <r>
      <t>32 </t>
    </r>
    <r>
      <rPr>
        <i/>
        <sz val="11"/>
        <color rgb="FFCCCCCC"/>
        <rFont val="Calibri"/>
        <family val="2"/>
        <scheme val="minor"/>
      </rPr>
      <t>(+3)</t>
    </r>
  </si>
  <si>
    <r>
      <t>3 246 </t>
    </r>
    <r>
      <rPr>
        <i/>
        <sz val="11"/>
        <color rgb="FFCCCCCC"/>
        <rFont val="Calibri"/>
        <family val="2"/>
        <scheme val="minor"/>
      </rPr>
      <t>(+46)</t>
    </r>
  </si>
  <si>
    <r>
      <t>34 </t>
    </r>
    <r>
      <rPr>
        <i/>
        <sz val="11"/>
        <color rgb="FFCCCCCC"/>
        <rFont val="Calibri"/>
        <family val="2"/>
        <scheme val="minor"/>
      </rPr>
      <t>(+2)</t>
    </r>
  </si>
  <si>
    <r>
      <t>3 359 </t>
    </r>
    <r>
      <rPr>
        <i/>
        <sz val="11"/>
        <color rgb="FFCCCCCC"/>
        <rFont val="Calibri"/>
        <family val="2"/>
        <scheme val="minor"/>
      </rPr>
      <t>(+113)</t>
    </r>
  </si>
  <si>
    <r>
      <t>37 </t>
    </r>
    <r>
      <rPr>
        <i/>
        <sz val="11"/>
        <color rgb="FFCCCCCC"/>
        <rFont val="Calibri"/>
        <family val="2"/>
        <scheme val="minor"/>
      </rPr>
      <t>(+3)</t>
    </r>
  </si>
  <si>
    <r>
      <t>3 470 </t>
    </r>
    <r>
      <rPr>
        <i/>
        <sz val="11"/>
        <color rgb="FFCCCCCC"/>
        <rFont val="Calibri"/>
        <family val="2"/>
        <scheme val="minor"/>
      </rPr>
      <t>(+111)</t>
    </r>
  </si>
  <si>
    <r>
      <t>40 </t>
    </r>
    <r>
      <rPr>
        <i/>
        <sz val="11"/>
        <color rgb="FFCCCCCC"/>
        <rFont val="Calibri"/>
        <family val="2"/>
        <scheme val="minor"/>
      </rPr>
      <t>(+3)</t>
    </r>
  </si>
  <si>
    <r>
      <t>3 548 </t>
    </r>
    <r>
      <rPr>
        <i/>
        <sz val="11"/>
        <color rgb="FFCCCCCC"/>
        <rFont val="Calibri"/>
        <family val="2"/>
        <scheme val="minor"/>
      </rPr>
      <t>(+78)</t>
    </r>
  </si>
  <si>
    <r>
      <t>43 </t>
    </r>
    <r>
      <rPr>
        <i/>
        <sz val="11"/>
        <color rgb="FF000000"/>
        <rFont val="Calibri"/>
        <family val="2"/>
        <scheme val="minor"/>
      </rPr>
      <t>(+3)</t>
    </r>
  </si>
  <si>
    <r>
      <t>3 694 </t>
    </r>
    <r>
      <rPr>
        <i/>
        <sz val="11"/>
        <color rgb="FF000000"/>
        <rFont val="Calibri"/>
        <family val="2"/>
        <scheme val="minor"/>
      </rPr>
      <t>(+146)</t>
    </r>
  </si>
  <si>
    <r>
      <t>46 </t>
    </r>
    <r>
      <rPr>
        <i/>
        <sz val="11"/>
        <color rgb="FF000000"/>
        <rFont val="Calibri"/>
        <family val="2"/>
        <scheme val="minor"/>
      </rPr>
      <t>(+3)</t>
    </r>
  </si>
  <si>
    <r>
      <t>3 804 </t>
    </r>
    <r>
      <rPr>
        <i/>
        <sz val="11"/>
        <color rgb="FF000000"/>
        <rFont val="Calibri"/>
        <family val="2"/>
        <scheme val="minor"/>
      </rPr>
      <t>(+110)</t>
    </r>
  </si>
  <si>
    <r>
      <t>49 </t>
    </r>
    <r>
      <rPr>
        <i/>
        <sz val="11"/>
        <color rgb="FFCCCCCC"/>
        <rFont val="Calibri"/>
        <family val="2"/>
        <scheme val="minor"/>
      </rPr>
      <t>(+3)</t>
    </r>
  </si>
  <si>
    <r>
      <t>3 910 </t>
    </r>
    <r>
      <rPr>
        <i/>
        <sz val="11"/>
        <color rgb="FFCCCCCC"/>
        <rFont val="Calibri"/>
        <family val="2"/>
        <scheme val="minor"/>
      </rPr>
      <t>(+106)</t>
    </r>
  </si>
  <si>
    <r>
      <t>50 </t>
    </r>
    <r>
      <rPr>
        <i/>
        <sz val="11"/>
        <color rgb="FFCCCCCC"/>
        <rFont val="Calibri"/>
        <family val="2"/>
        <scheme val="minor"/>
      </rPr>
      <t>(+1)</t>
    </r>
  </si>
  <si>
    <r>
      <t>3 980 </t>
    </r>
    <r>
      <rPr>
        <i/>
        <sz val="11"/>
        <color rgb="FFCCCCCC"/>
        <rFont val="Calibri"/>
        <family val="2"/>
        <scheme val="minor"/>
      </rPr>
      <t>(+70)</t>
    </r>
  </si>
  <si>
    <r>
      <t>51 </t>
    </r>
    <r>
      <rPr>
        <i/>
        <sz val="11"/>
        <color rgb="FFCCCCCC"/>
        <rFont val="Calibri"/>
        <family val="2"/>
        <scheme val="minor"/>
      </rPr>
      <t>(+1)</t>
    </r>
  </si>
  <si>
    <r>
      <t>4 024 </t>
    </r>
    <r>
      <rPr>
        <i/>
        <sz val="11"/>
        <color rgb="FFCCCCCC"/>
        <rFont val="Calibri"/>
        <family val="2"/>
        <scheme val="minor"/>
      </rPr>
      <t>(+44)</t>
    </r>
  </si>
  <si>
    <r>
      <t>53 </t>
    </r>
    <r>
      <rPr>
        <i/>
        <sz val="11"/>
        <color rgb="FFCCCCCC"/>
        <rFont val="Calibri"/>
        <family val="2"/>
        <scheme val="minor"/>
      </rPr>
      <t>(+2)</t>
    </r>
  </si>
  <si>
    <r>
      <t>4 100 </t>
    </r>
    <r>
      <rPr>
        <i/>
        <sz val="11"/>
        <color rgb="FFCCCCCC"/>
        <rFont val="Calibri"/>
        <family val="2"/>
        <scheme val="minor"/>
      </rPr>
      <t>(+76)</t>
    </r>
  </si>
  <si>
    <r>
      <t>4 183 </t>
    </r>
    <r>
      <rPr>
        <i/>
        <sz val="11"/>
        <color rgb="FFCCCCCC"/>
        <rFont val="Calibri"/>
        <family val="2"/>
        <scheme val="minor"/>
      </rPr>
      <t>(+83)</t>
    </r>
  </si>
  <si>
    <r>
      <t>4 250 </t>
    </r>
    <r>
      <rPr>
        <i/>
        <sz val="11"/>
        <color rgb="FF000000"/>
        <rFont val="Calibri"/>
        <family val="2"/>
        <scheme val="minor"/>
      </rPr>
      <t>(+67)</t>
    </r>
  </si>
  <si>
    <r>
      <t>4 325 </t>
    </r>
    <r>
      <rPr>
        <i/>
        <sz val="11"/>
        <color rgb="FF000000"/>
        <rFont val="Calibri"/>
        <family val="2"/>
        <scheme val="minor"/>
      </rPr>
      <t>(+75)</t>
    </r>
  </si>
  <si>
    <r>
      <t>4 388 </t>
    </r>
    <r>
      <rPr>
        <i/>
        <sz val="11"/>
        <color rgb="FFCCCCCC"/>
        <rFont val="Calibri"/>
        <family val="2"/>
        <scheme val="minor"/>
      </rPr>
      <t>(+63)</t>
    </r>
  </si>
  <si>
    <r>
      <t>4 451 </t>
    </r>
    <r>
      <rPr>
        <i/>
        <sz val="11"/>
        <color rgb="FFCCCCCC"/>
        <rFont val="Calibri"/>
        <family val="2"/>
        <scheme val="minor"/>
      </rPr>
      <t>(+63)</t>
    </r>
  </si>
  <si>
    <r>
      <t>4 502 </t>
    </r>
    <r>
      <rPr>
        <i/>
        <sz val="11"/>
        <color rgb="FFCCCCCC"/>
        <rFont val="Calibri"/>
        <family val="2"/>
        <scheme val="minor"/>
      </rPr>
      <t>(+51)</t>
    </r>
  </si>
  <si>
    <r>
      <t>4 557 </t>
    </r>
    <r>
      <rPr>
        <i/>
        <sz val="11"/>
        <color rgb="FFCCCCCC"/>
        <rFont val="Calibri"/>
        <family val="2"/>
        <scheme val="minor"/>
      </rPr>
      <t>(+55)</t>
    </r>
  </si>
  <si>
    <r>
      <t>4 617 </t>
    </r>
    <r>
      <rPr>
        <i/>
        <sz val="11"/>
        <color rgb="FFCCCCCC"/>
        <rFont val="Calibri"/>
        <family val="2"/>
        <scheme val="minor"/>
      </rPr>
      <t>(+60)</t>
    </r>
  </si>
  <si>
    <r>
      <t>4 676 </t>
    </r>
    <r>
      <rPr>
        <i/>
        <sz val="11"/>
        <color rgb="FF000000"/>
        <rFont val="Calibri"/>
        <family val="2"/>
        <scheme val="minor"/>
      </rPr>
      <t>(+59)</t>
    </r>
  </si>
  <si>
    <r>
      <t>4 738 </t>
    </r>
    <r>
      <rPr>
        <i/>
        <sz val="11"/>
        <color rgb="FF000000"/>
        <rFont val="Calibri"/>
        <family val="2"/>
        <scheme val="minor"/>
      </rPr>
      <t>(+62)</t>
    </r>
  </si>
  <si>
    <r>
      <t>4 786 </t>
    </r>
    <r>
      <rPr>
        <i/>
        <sz val="11"/>
        <color rgb="FFCCCCCC"/>
        <rFont val="Calibri"/>
        <family val="2"/>
        <scheme val="minor"/>
      </rPr>
      <t>(+48)</t>
    </r>
  </si>
  <si>
    <r>
      <t>56 </t>
    </r>
    <r>
      <rPr>
        <i/>
        <sz val="11"/>
        <color rgb="FFCCCCCC"/>
        <rFont val="Calibri"/>
        <family val="2"/>
        <scheme val="minor"/>
      </rPr>
      <t>(+3)</t>
    </r>
  </si>
  <si>
    <r>
      <t>4 837 </t>
    </r>
    <r>
      <rPr>
        <i/>
        <sz val="11"/>
        <color rgb="FFCCCCCC"/>
        <rFont val="Calibri"/>
        <family val="2"/>
        <scheme val="minor"/>
      </rPr>
      <t>(+51)</t>
    </r>
  </si>
  <si>
    <r>
      <t>4 900 </t>
    </r>
    <r>
      <rPr>
        <i/>
        <sz val="11"/>
        <color rgb="FFCCCCCC"/>
        <rFont val="Calibri"/>
        <family val="2"/>
        <scheme val="minor"/>
      </rPr>
      <t>(+63)</t>
    </r>
  </si>
  <si>
    <r>
      <t>4 973 </t>
    </r>
    <r>
      <rPr>
        <i/>
        <sz val="11"/>
        <color rgb="FFCCCCCC"/>
        <rFont val="Calibri"/>
        <family val="2"/>
        <scheme val="minor"/>
      </rPr>
      <t>(+73)</t>
    </r>
  </si>
  <si>
    <r>
      <t>58 </t>
    </r>
    <r>
      <rPr>
        <i/>
        <sz val="11"/>
        <color rgb="FFCCCCCC"/>
        <rFont val="Calibri"/>
        <family val="2"/>
        <scheme val="minor"/>
      </rPr>
      <t>(+2)</t>
    </r>
  </si>
  <si>
    <r>
      <t>5 050 </t>
    </r>
    <r>
      <rPr>
        <i/>
        <sz val="11"/>
        <color rgb="FFCCCCCC"/>
        <rFont val="Calibri"/>
        <family val="2"/>
        <scheme val="minor"/>
      </rPr>
      <t>(+77)</t>
    </r>
  </si>
  <si>
    <r>
      <t>5 137 </t>
    </r>
    <r>
      <rPr>
        <i/>
        <sz val="11"/>
        <color rgb="FF000000"/>
        <rFont val="Calibri"/>
        <family val="2"/>
        <scheme val="minor"/>
      </rPr>
      <t>(+87)</t>
    </r>
  </si>
  <si>
    <r>
      <t>5 264 </t>
    </r>
    <r>
      <rPr>
        <i/>
        <sz val="11"/>
        <color rgb="FF000000"/>
        <rFont val="Calibri"/>
        <family val="2"/>
        <scheme val="minor"/>
      </rPr>
      <t>(+127)</t>
    </r>
  </si>
  <si>
    <r>
      <t>5 399 </t>
    </r>
    <r>
      <rPr>
        <i/>
        <sz val="11"/>
        <color rgb="FFCCCCCC"/>
        <rFont val="Calibri"/>
        <family val="2"/>
        <scheme val="minor"/>
      </rPr>
      <t>(+135)</t>
    </r>
  </si>
  <si>
    <r>
      <t>5 501 </t>
    </r>
    <r>
      <rPr>
        <i/>
        <sz val="11"/>
        <color rgb="FFCCCCCC"/>
        <rFont val="Calibri"/>
        <family val="2"/>
        <scheme val="minor"/>
      </rPr>
      <t>(+102)</t>
    </r>
  </si>
  <si>
    <r>
      <t>59 </t>
    </r>
    <r>
      <rPr>
        <i/>
        <sz val="11"/>
        <color rgb="FFCCCCCC"/>
        <rFont val="Calibri"/>
        <family val="2"/>
        <scheme val="minor"/>
      </rPr>
      <t>(+1)</t>
    </r>
  </si>
  <si>
    <r>
      <t>5 576 </t>
    </r>
    <r>
      <rPr>
        <i/>
        <sz val="11"/>
        <color rgb="FFCCCCCC"/>
        <rFont val="Calibri"/>
        <family val="2"/>
        <scheme val="minor"/>
      </rPr>
      <t>(+75)</t>
    </r>
  </si>
  <si>
    <r>
      <t>5 644 </t>
    </r>
    <r>
      <rPr>
        <i/>
        <sz val="11"/>
        <color rgb="FFCCCCCC"/>
        <rFont val="Calibri"/>
        <family val="2"/>
        <scheme val="minor"/>
      </rPr>
      <t>(+68)</t>
    </r>
  </si>
  <si>
    <r>
      <t>61 </t>
    </r>
    <r>
      <rPr>
        <i/>
        <sz val="11"/>
        <color rgb="FFCCCCCC"/>
        <rFont val="Calibri"/>
        <family val="2"/>
        <scheme val="minor"/>
      </rPr>
      <t>(+2)</t>
    </r>
  </si>
  <si>
    <r>
      <t>5 721 </t>
    </r>
    <r>
      <rPr>
        <i/>
        <sz val="11"/>
        <color rgb="FFCCCCCC"/>
        <rFont val="Calibri"/>
        <family val="2"/>
        <scheme val="minor"/>
      </rPr>
      <t>(+77)</t>
    </r>
  </si>
  <si>
    <r>
      <t>63 </t>
    </r>
    <r>
      <rPr>
        <i/>
        <sz val="11"/>
        <color rgb="FF000000"/>
        <rFont val="Calibri"/>
        <family val="2"/>
        <scheme val="minor"/>
      </rPr>
      <t>(+2)</t>
    </r>
  </si>
  <si>
    <r>
      <t>5 804 </t>
    </r>
    <r>
      <rPr>
        <i/>
        <sz val="11"/>
        <color rgb="FF000000"/>
        <rFont val="Calibri"/>
        <family val="2"/>
        <scheme val="minor"/>
      </rPr>
      <t>(+83)</t>
    </r>
  </si>
  <si>
    <r>
      <t>5 882 </t>
    </r>
    <r>
      <rPr>
        <i/>
        <sz val="11"/>
        <color rgb="FF000000"/>
        <rFont val="Calibri"/>
        <family val="2"/>
        <scheme val="minor"/>
      </rPr>
      <t>(+78)</t>
    </r>
  </si>
  <si>
    <r>
      <t>5 954 </t>
    </r>
    <r>
      <rPr>
        <i/>
        <sz val="11"/>
        <color rgb="FFCCCCCC"/>
        <rFont val="Calibri"/>
        <family val="2"/>
        <scheme val="minor"/>
      </rPr>
      <t>(+72)</t>
    </r>
  </si>
  <si>
    <r>
      <t>66 </t>
    </r>
    <r>
      <rPr>
        <i/>
        <sz val="11"/>
        <color rgb="FFCCCCCC"/>
        <rFont val="Calibri"/>
        <family val="2"/>
        <scheme val="minor"/>
      </rPr>
      <t>(+2)</t>
    </r>
  </si>
  <si>
    <r>
      <t>6 019 </t>
    </r>
    <r>
      <rPr>
        <i/>
        <sz val="11"/>
        <color rgb="FFCCCCCC"/>
        <rFont val="Calibri"/>
        <family val="2"/>
        <scheme val="minor"/>
      </rPr>
      <t>(+65)</t>
    </r>
  </si>
  <si>
    <r>
      <t>70 </t>
    </r>
    <r>
      <rPr>
        <i/>
        <sz val="11"/>
        <color rgb="FFCCCCCC"/>
        <rFont val="Calibri"/>
        <family val="2"/>
        <scheme val="minor"/>
      </rPr>
      <t>(+4)</t>
    </r>
  </si>
  <si>
    <r>
      <t>6 078 </t>
    </r>
    <r>
      <rPr>
        <i/>
        <sz val="11"/>
        <color rgb="FFCCCCCC"/>
        <rFont val="Calibri"/>
        <family val="2"/>
        <scheme val="minor"/>
      </rPr>
      <t>(+59)</t>
    </r>
  </si>
  <si>
    <r>
      <t>73 </t>
    </r>
    <r>
      <rPr>
        <i/>
        <sz val="11"/>
        <color rgb="FFCCCCCC"/>
        <rFont val="Calibri"/>
        <family val="2"/>
        <scheme val="minor"/>
      </rPr>
      <t>(+3)</t>
    </r>
  </si>
  <si>
    <r>
      <t>6 135 </t>
    </r>
    <r>
      <rPr>
        <i/>
        <sz val="11"/>
        <color rgb="FFCCCCCC"/>
        <rFont val="Calibri"/>
        <family val="2"/>
        <scheme val="minor"/>
      </rPr>
      <t>(+57)</t>
    </r>
  </si>
  <si>
    <r>
      <t>6 197 </t>
    </r>
    <r>
      <rPr>
        <i/>
        <sz val="11"/>
        <color rgb="FFCCCCCC"/>
        <rFont val="Calibri"/>
        <family val="2"/>
        <scheme val="minor"/>
      </rPr>
      <t>(+62)</t>
    </r>
  </si>
  <si>
    <r>
      <t>6 259 </t>
    </r>
    <r>
      <rPr>
        <i/>
        <sz val="11"/>
        <color rgb="FF000000"/>
        <rFont val="Calibri"/>
        <family val="2"/>
        <scheme val="minor"/>
      </rPr>
      <t>(+62)</t>
    </r>
  </si>
  <si>
    <r>
      <t>6 320 </t>
    </r>
    <r>
      <rPr>
        <i/>
        <sz val="11"/>
        <color rgb="FF000000"/>
        <rFont val="Calibri"/>
        <family val="2"/>
        <scheme val="minor"/>
      </rPr>
      <t>(+61)</t>
    </r>
  </si>
  <si>
    <r>
      <t>74 </t>
    </r>
    <r>
      <rPr>
        <i/>
        <sz val="11"/>
        <color rgb="FFCCCCCC"/>
        <rFont val="Calibri"/>
        <family val="2"/>
        <scheme val="minor"/>
      </rPr>
      <t>(+1)</t>
    </r>
  </si>
  <si>
    <r>
      <t>6 380 </t>
    </r>
    <r>
      <rPr>
        <i/>
        <sz val="11"/>
        <color rgb="FFCCCCCC"/>
        <rFont val="Calibri"/>
        <family val="2"/>
        <scheme val="minor"/>
      </rPr>
      <t>(+60)</t>
    </r>
  </si>
  <si>
    <r>
      <t>76 </t>
    </r>
    <r>
      <rPr>
        <i/>
        <sz val="11"/>
        <color rgb="FFCCCCCC"/>
        <rFont val="Calibri"/>
        <family val="2"/>
        <scheme val="minor"/>
      </rPr>
      <t>(+2)</t>
    </r>
  </si>
  <si>
    <r>
      <t>6 437 </t>
    </r>
    <r>
      <rPr>
        <i/>
        <sz val="11"/>
        <color rgb="FFCCCCCC"/>
        <rFont val="Calibri"/>
        <family val="2"/>
        <scheme val="minor"/>
      </rPr>
      <t>(+57)</t>
    </r>
  </si>
  <si>
    <r>
      <t>77 </t>
    </r>
    <r>
      <rPr>
        <i/>
        <sz val="11"/>
        <color rgb="FFCCCCCC"/>
        <rFont val="Calibri"/>
        <family val="2"/>
        <scheme val="minor"/>
      </rPr>
      <t>(+1)</t>
    </r>
  </si>
  <si>
    <r>
      <t>6 489 </t>
    </r>
    <r>
      <rPr>
        <i/>
        <sz val="11"/>
        <color rgb="FFCCCCCC"/>
        <rFont val="Calibri"/>
        <family val="2"/>
        <scheme val="minor"/>
      </rPr>
      <t>(+52)</t>
    </r>
  </si>
  <si>
    <r>
      <t>78 </t>
    </r>
    <r>
      <rPr>
        <i/>
        <sz val="11"/>
        <color rgb="FFCCCCCC"/>
        <rFont val="Calibri"/>
        <family val="2"/>
        <scheme val="minor"/>
      </rPr>
      <t>(+1)</t>
    </r>
  </si>
  <si>
    <r>
      <t>6 538 </t>
    </r>
    <r>
      <rPr>
        <i/>
        <sz val="11"/>
        <color rgb="FFCCCCCC"/>
        <rFont val="Calibri"/>
        <family val="2"/>
        <scheme val="minor"/>
      </rPr>
      <t>(+49)</t>
    </r>
  </si>
  <si>
    <r>
      <t>6 580 </t>
    </r>
    <r>
      <rPr>
        <i/>
        <sz val="11"/>
        <color rgb="FFCCCCCC"/>
        <rFont val="Calibri"/>
        <family val="2"/>
        <scheme val="minor"/>
      </rPr>
      <t>(+42)</t>
    </r>
  </si>
  <si>
    <r>
      <t>79 </t>
    </r>
    <r>
      <rPr>
        <i/>
        <sz val="11"/>
        <color rgb="FF000000"/>
        <rFont val="Calibri"/>
        <family val="2"/>
        <scheme val="minor"/>
      </rPr>
      <t>(+1)</t>
    </r>
  </si>
  <si>
    <r>
      <t>6 619 </t>
    </r>
    <r>
      <rPr>
        <i/>
        <sz val="11"/>
        <color rgb="FF000000"/>
        <rFont val="Calibri"/>
        <family val="2"/>
        <scheme val="minor"/>
      </rPr>
      <t>(+39)</t>
    </r>
  </si>
  <si>
    <r>
      <t>80 </t>
    </r>
    <r>
      <rPr>
        <i/>
        <sz val="11"/>
        <color rgb="FF000000"/>
        <rFont val="Calibri"/>
        <family val="2"/>
        <scheme val="minor"/>
      </rPr>
      <t>(+1)</t>
    </r>
  </si>
  <si>
    <r>
      <t>6 660 </t>
    </r>
    <r>
      <rPr>
        <i/>
        <sz val="11"/>
        <color rgb="FF000000"/>
        <rFont val="Calibri"/>
        <family val="2"/>
        <scheme val="minor"/>
      </rPr>
      <t>(+41)</t>
    </r>
  </si>
  <si>
    <r>
      <t>81 </t>
    </r>
    <r>
      <rPr>
        <i/>
        <sz val="11"/>
        <color rgb="FFCCCCCC"/>
        <rFont val="Calibri"/>
        <family val="2"/>
        <scheme val="minor"/>
      </rPr>
      <t>(+1)</t>
    </r>
  </si>
  <si>
    <r>
      <t>6 697 </t>
    </r>
    <r>
      <rPr>
        <i/>
        <sz val="11"/>
        <color rgb="FFCCCCCC"/>
        <rFont val="Calibri"/>
        <family val="2"/>
        <scheme val="minor"/>
      </rPr>
      <t>(+37)</t>
    </r>
  </si>
  <si>
    <r>
      <t>6 729 </t>
    </r>
    <r>
      <rPr>
        <i/>
        <sz val="11"/>
        <color rgb="FFCCCCCC"/>
        <rFont val="Calibri"/>
        <family val="2"/>
        <scheme val="minor"/>
      </rPr>
      <t>(+32)</t>
    </r>
  </si>
  <si>
    <r>
      <t>85 </t>
    </r>
    <r>
      <rPr>
        <i/>
        <sz val="11"/>
        <color rgb="FFCCCCCC"/>
        <rFont val="Calibri"/>
        <family val="2"/>
        <scheme val="minor"/>
      </rPr>
      <t>(+4)</t>
    </r>
  </si>
  <si>
    <r>
      <t>6 761 </t>
    </r>
    <r>
      <rPr>
        <i/>
        <sz val="11"/>
        <color rgb="FFCCCCCC"/>
        <rFont val="Calibri"/>
        <family val="2"/>
        <scheme val="minor"/>
      </rPr>
      <t>(+32)</t>
    </r>
  </si>
  <si>
    <r>
      <t>87 </t>
    </r>
    <r>
      <rPr>
        <i/>
        <sz val="11"/>
        <color rgb="FFCCCCCC"/>
        <rFont val="Calibri"/>
        <family val="2"/>
        <scheme val="minor"/>
      </rPr>
      <t>(+2)</t>
    </r>
  </si>
  <si>
    <r>
      <t>6 797 </t>
    </r>
    <r>
      <rPr>
        <i/>
        <sz val="11"/>
        <color rgb="FFCCCCCC"/>
        <rFont val="Calibri"/>
        <family val="2"/>
        <scheme val="minor"/>
      </rPr>
      <t>(+36)</t>
    </r>
  </si>
  <si>
    <r>
      <t>89 </t>
    </r>
    <r>
      <rPr>
        <i/>
        <sz val="11"/>
        <color rgb="FFCCCCCC"/>
        <rFont val="Calibri"/>
        <family val="2"/>
        <scheme val="minor"/>
      </rPr>
      <t>(+2)</t>
    </r>
  </si>
  <si>
    <r>
      <t>6 840 </t>
    </r>
    <r>
      <rPr>
        <i/>
        <sz val="11"/>
        <color rgb="FFCCCCCC"/>
        <rFont val="Calibri"/>
        <family val="2"/>
        <scheme val="minor"/>
      </rPr>
      <t>(+43)</t>
    </r>
  </si>
  <si>
    <r>
      <t>90 </t>
    </r>
    <r>
      <rPr>
        <i/>
        <sz val="11"/>
        <color rgb="FF000000"/>
        <rFont val="Calibri"/>
        <family val="2"/>
        <scheme val="minor"/>
      </rPr>
      <t>(+1)</t>
    </r>
  </si>
  <si>
    <r>
      <t>6 883 </t>
    </r>
    <r>
      <rPr>
        <i/>
        <sz val="11"/>
        <color rgb="FF000000"/>
        <rFont val="Calibri"/>
        <family val="2"/>
        <scheme val="minor"/>
      </rPr>
      <t>(+43)</t>
    </r>
  </si>
  <si>
    <r>
      <t>91 </t>
    </r>
    <r>
      <rPr>
        <i/>
        <sz val="11"/>
        <color rgb="FF000000"/>
        <rFont val="Calibri"/>
        <family val="2"/>
        <scheme val="minor"/>
      </rPr>
      <t>(+1)</t>
    </r>
  </si>
  <si>
    <r>
      <t>6 930 </t>
    </r>
    <r>
      <rPr>
        <i/>
        <sz val="11"/>
        <color rgb="FF000000"/>
        <rFont val="Calibri"/>
        <family val="2"/>
        <scheme val="minor"/>
      </rPr>
      <t>(+47)</t>
    </r>
  </si>
  <si>
    <r>
      <t>94 </t>
    </r>
    <r>
      <rPr>
        <i/>
        <sz val="11"/>
        <color rgb="FFCCCCCC"/>
        <rFont val="Calibri"/>
        <family val="2"/>
        <scheme val="minor"/>
      </rPr>
      <t>(+3)</t>
    </r>
  </si>
  <si>
    <r>
      <t>6 975 </t>
    </r>
    <r>
      <rPr>
        <i/>
        <sz val="11"/>
        <color rgb="FFCCCCCC"/>
        <rFont val="Calibri"/>
        <family val="2"/>
        <scheme val="minor"/>
      </rPr>
      <t>(+45)</t>
    </r>
  </si>
  <si>
    <r>
      <t>97 </t>
    </r>
    <r>
      <rPr>
        <i/>
        <sz val="11"/>
        <color rgb="FFCCCCCC"/>
        <rFont val="Calibri"/>
        <family val="2"/>
        <scheme val="minor"/>
      </rPr>
      <t>(+3)</t>
    </r>
  </si>
  <si>
    <r>
      <t>7 011 </t>
    </r>
    <r>
      <rPr>
        <i/>
        <sz val="11"/>
        <color rgb="FFCCCCCC"/>
        <rFont val="Calibri"/>
        <family val="2"/>
        <scheme val="minor"/>
      </rPr>
      <t>(+36)</t>
    </r>
  </si>
  <si>
    <r>
      <t>102 </t>
    </r>
    <r>
      <rPr>
        <i/>
        <sz val="11"/>
        <color rgb="FFCCCCCC"/>
        <rFont val="Calibri"/>
        <family val="2"/>
        <scheme val="minor"/>
      </rPr>
      <t>(+5)</t>
    </r>
  </si>
  <si>
    <r>
      <t>7 045 </t>
    </r>
    <r>
      <rPr>
        <i/>
        <sz val="11"/>
        <color rgb="FFCCCCCC"/>
        <rFont val="Calibri"/>
        <family val="2"/>
        <scheme val="minor"/>
      </rPr>
      <t>(+34)</t>
    </r>
  </si>
  <si>
    <r>
      <t>103 </t>
    </r>
    <r>
      <rPr>
        <i/>
        <sz val="11"/>
        <color rgb="FFCCCCCC"/>
        <rFont val="Calibri"/>
        <family val="2"/>
        <scheme val="minor"/>
      </rPr>
      <t>(+1)</t>
    </r>
  </si>
  <si>
    <r>
      <t>7 089 </t>
    </r>
    <r>
      <rPr>
        <i/>
        <sz val="11"/>
        <color rgb="FFCCCCCC"/>
        <rFont val="Calibri"/>
        <family val="2"/>
        <scheme val="minor"/>
      </rPr>
      <t>(+44)</t>
    </r>
  </si>
  <si>
    <r>
      <t>104 </t>
    </r>
    <r>
      <rPr>
        <i/>
        <sz val="11"/>
        <color rgb="FFCCCCCC"/>
        <rFont val="Calibri"/>
        <family val="2"/>
        <scheme val="minor"/>
      </rPr>
      <t>(+1)</t>
    </r>
  </si>
  <si>
    <r>
      <t>7 131 </t>
    </r>
    <r>
      <rPr>
        <i/>
        <sz val="11"/>
        <color rgb="FFCCCCCC"/>
        <rFont val="Calibri"/>
        <family val="2"/>
        <scheme val="minor"/>
      </rPr>
      <t>(+42)</t>
    </r>
  </si>
  <si>
    <r>
      <t>105 </t>
    </r>
    <r>
      <rPr>
        <i/>
        <sz val="11"/>
        <color rgb="FF000000"/>
        <rFont val="Calibri"/>
        <family val="2"/>
        <scheme val="minor"/>
      </rPr>
      <t>(+1)</t>
    </r>
  </si>
  <si>
    <r>
      <t>7 174 </t>
    </r>
    <r>
      <rPr>
        <i/>
        <sz val="11"/>
        <color rgb="FF000000"/>
        <rFont val="Calibri"/>
        <family val="2"/>
        <scheme val="minor"/>
      </rPr>
      <t>(+43)</t>
    </r>
  </si>
  <si>
    <r>
      <t>107 </t>
    </r>
    <r>
      <rPr>
        <i/>
        <sz val="11"/>
        <color rgb="FF000000"/>
        <rFont val="Calibri"/>
        <family val="2"/>
        <scheme val="minor"/>
      </rPr>
      <t>(+2)</t>
    </r>
  </si>
  <si>
    <r>
      <t>7 222 </t>
    </r>
    <r>
      <rPr>
        <i/>
        <sz val="11"/>
        <color rgb="FF000000"/>
        <rFont val="Calibri"/>
        <family val="2"/>
        <scheme val="minor"/>
      </rPr>
      <t>(+48)</t>
    </r>
  </si>
  <si>
    <r>
      <t>7 272 </t>
    </r>
    <r>
      <rPr>
        <i/>
        <sz val="11"/>
        <color rgb="FFCCCCCC"/>
        <rFont val="Calibri"/>
        <family val="2"/>
        <scheme val="minor"/>
      </rPr>
      <t>(+50)</t>
    </r>
  </si>
  <si>
    <r>
      <t>110 </t>
    </r>
    <r>
      <rPr>
        <i/>
        <sz val="11"/>
        <color rgb="FFCCCCCC"/>
        <rFont val="Calibri"/>
        <family val="2"/>
        <scheme val="minor"/>
      </rPr>
      <t>(+3)</t>
    </r>
  </si>
  <si>
    <r>
      <t>7 320 </t>
    </r>
    <r>
      <rPr>
        <i/>
        <sz val="11"/>
        <color rgb="FFCCCCCC"/>
        <rFont val="Calibri"/>
        <family val="2"/>
        <scheme val="minor"/>
      </rPr>
      <t>(+48)</t>
    </r>
  </si>
  <si>
    <r>
      <t>111 </t>
    </r>
    <r>
      <rPr>
        <i/>
        <sz val="11"/>
        <color rgb="FFCCCCCC"/>
        <rFont val="Calibri"/>
        <family val="2"/>
        <scheme val="minor"/>
      </rPr>
      <t>(+1)</t>
    </r>
  </si>
  <si>
    <r>
      <t>7 372 </t>
    </r>
    <r>
      <rPr>
        <i/>
        <sz val="11"/>
        <color rgb="FFCCCCCC"/>
        <rFont val="Calibri"/>
        <family val="2"/>
        <scheme val="minor"/>
      </rPr>
      <t>(+52)</t>
    </r>
  </si>
  <si>
    <r>
      <t>113 </t>
    </r>
    <r>
      <rPr>
        <i/>
        <sz val="11"/>
        <color rgb="FFCCCCCC"/>
        <rFont val="Calibri"/>
        <family val="2"/>
        <scheme val="minor"/>
      </rPr>
      <t>(+2)</t>
    </r>
  </si>
  <si>
    <r>
      <t>7 423 </t>
    </r>
    <r>
      <rPr>
        <i/>
        <sz val="11"/>
        <color rgb="FFCCCCCC"/>
        <rFont val="Calibri"/>
        <family val="2"/>
        <scheme val="minor"/>
      </rPr>
      <t>(+51)</t>
    </r>
  </si>
  <si>
    <r>
      <t>115 </t>
    </r>
    <r>
      <rPr>
        <i/>
        <sz val="11"/>
        <color rgb="FFCCCCCC"/>
        <rFont val="Calibri"/>
        <family val="2"/>
        <scheme val="minor"/>
      </rPr>
      <t>(+2)</t>
    </r>
  </si>
  <si>
    <r>
      <t>7 472 </t>
    </r>
    <r>
      <rPr>
        <i/>
        <sz val="11"/>
        <color rgb="FFCCCCCC"/>
        <rFont val="Calibri"/>
        <family val="2"/>
        <scheme val="minor"/>
      </rPr>
      <t>(+49)</t>
    </r>
  </si>
  <si>
    <r>
      <t>117 </t>
    </r>
    <r>
      <rPr>
        <i/>
        <sz val="11"/>
        <color rgb="FF000000"/>
        <rFont val="Calibri"/>
        <family val="2"/>
        <scheme val="minor"/>
      </rPr>
      <t>(+2)</t>
    </r>
  </si>
  <si>
    <r>
      <t>7 522 </t>
    </r>
    <r>
      <rPr>
        <i/>
        <sz val="11"/>
        <color rgb="FF000000"/>
        <rFont val="Calibri"/>
        <family val="2"/>
        <scheme val="minor"/>
      </rPr>
      <t>(+50)</t>
    </r>
  </si>
  <si>
    <r>
      <t>7 575 </t>
    </r>
    <r>
      <rPr>
        <i/>
        <sz val="11"/>
        <color rgb="FF000000"/>
        <rFont val="Calibri"/>
        <family val="2"/>
        <scheme val="minor"/>
      </rPr>
      <t>(+53)</t>
    </r>
  </si>
  <si>
    <r>
      <t>7 620 </t>
    </r>
    <r>
      <rPr>
        <i/>
        <sz val="11"/>
        <color rgb="FFCCCCCC"/>
        <rFont val="Calibri"/>
        <family val="2"/>
        <scheme val="minor"/>
      </rPr>
      <t>(+45)</t>
    </r>
  </si>
  <si>
    <r>
      <t>7 663 </t>
    </r>
    <r>
      <rPr>
        <i/>
        <sz val="11"/>
        <color rgb="FFCCCCCC"/>
        <rFont val="Calibri"/>
        <family val="2"/>
        <scheme val="minor"/>
      </rPr>
      <t>(+43)</t>
    </r>
  </si>
  <si>
    <r>
      <t>121 </t>
    </r>
    <r>
      <rPr>
        <i/>
        <sz val="11"/>
        <color rgb="FFCCCCCC"/>
        <rFont val="Calibri"/>
        <family val="2"/>
        <scheme val="minor"/>
      </rPr>
      <t>(+4)</t>
    </r>
  </si>
  <si>
    <r>
      <t>7 706 </t>
    </r>
    <r>
      <rPr>
        <i/>
        <sz val="11"/>
        <color rgb="FFCCCCCC"/>
        <rFont val="Calibri"/>
        <family val="2"/>
        <scheme val="minor"/>
      </rPr>
      <t>(+43)</t>
    </r>
  </si>
  <si>
    <r>
      <t>122 </t>
    </r>
    <r>
      <rPr>
        <i/>
        <sz val="11"/>
        <color rgb="FFCCCCCC"/>
        <rFont val="Calibri"/>
        <family val="2"/>
        <scheme val="minor"/>
      </rPr>
      <t>(+1)</t>
    </r>
  </si>
  <si>
    <r>
      <t>7 750 </t>
    </r>
    <r>
      <rPr>
        <i/>
        <sz val="11"/>
        <color rgb="FFCCCCCC"/>
        <rFont val="Calibri"/>
        <family val="2"/>
        <scheme val="minor"/>
      </rPr>
      <t>(+44)</t>
    </r>
  </si>
  <si>
    <r>
      <t>7 794 </t>
    </r>
    <r>
      <rPr>
        <i/>
        <sz val="11"/>
        <color rgb="FFCCCCCC"/>
        <rFont val="Calibri"/>
        <family val="2"/>
        <scheme val="minor"/>
      </rPr>
      <t>(+44)</t>
    </r>
  </si>
  <si>
    <r>
      <t>7 844 </t>
    </r>
    <r>
      <rPr>
        <i/>
        <sz val="11"/>
        <color rgb="FF000000"/>
        <rFont val="Calibri"/>
        <family val="2"/>
        <scheme val="minor"/>
      </rPr>
      <t>(+50)</t>
    </r>
  </si>
  <si>
    <r>
      <t>123 </t>
    </r>
    <r>
      <rPr>
        <i/>
        <sz val="11"/>
        <color rgb="FF000000"/>
        <rFont val="Calibri"/>
        <family val="2"/>
        <scheme val="minor"/>
      </rPr>
      <t>(+1)</t>
    </r>
  </si>
  <si>
    <r>
      <t>7 908 </t>
    </r>
    <r>
      <rPr>
        <i/>
        <sz val="11"/>
        <color rgb="FF000000"/>
        <rFont val="Calibri"/>
        <family val="2"/>
        <scheme val="minor"/>
      </rPr>
      <t>(+64)</t>
    </r>
  </si>
  <si>
    <r>
      <t>7 981 </t>
    </r>
    <r>
      <rPr>
        <i/>
        <sz val="11"/>
        <color rgb="FFCCCCCC"/>
        <rFont val="Calibri"/>
        <family val="2"/>
        <scheme val="minor"/>
      </rPr>
      <t>(+73)</t>
    </r>
  </si>
  <si>
    <r>
      <t>8 056 </t>
    </r>
    <r>
      <rPr>
        <i/>
        <sz val="11"/>
        <color rgb="FFCCCCCC"/>
        <rFont val="Calibri"/>
        <family val="2"/>
        <scheme val="minor"/>
      </rPr>
      <t>(+75)</t>
    </r>
  </si>
  <si>
    <r>
      <t>8 126 </t>
    </r>
    <r>
      <rPr>
        <i/>
        <sz val="11"/>
        <color rgb="FFCCCCCC"/>
        <rFont val="Calibri"/>
        <family val="2"/>
        <scheme val="minor"/>
      </rPr>
      <t>(+70)</t>
    </r>
  </si>
  <si>
    <r>
      <t>124 </t>
    </r>
    <r>
      <rPr>
        <i/>
        <sz val="11"/>
        <color rgb="FFCCCCCC"/>
        <rFont val="Calibri"/>
        <family val="2"/>
        <scheme val="minor"/>
      </rPr>
      <t>(+1)</t>
    </r>
  </si>
  <si>
    <r>
      <t>8 200 </t>
    </r>
    <r>
      <rPr>
        <i/>
        <sz val="11"/>
        <color rgb="FFCCCCCC"/>
        <rFont val="Calibri"/>
        <family val="2"/>
        <scheme val="minor"/>
      </rPr>
      <t>(+74)</t>
    </r>
  </si>
  <si>
    <r>
      <t>8 275 </t>
    </r>
    <r>
      <rPr>
        <i/>
        <sz val="11"/>
        <color rgb="FFCCCCCC"/>
        <rFont val="Calibri"/>
        <family val="2"/>
        <scheme val="minor"/>
      </rPr>
      <t>(+75)</t>
    </r>
  </si>
  <si>
    <r>
      <t>8 350 </t>
    </r>
    <r>
      <rPr>
        <i/>
        <sz val="11"/>
        <color rgb="FF000000"/>
        <rFont val="Calibri"/>
        <family val="2"/>
        <scheme val="minor"/>
      </rPr>
      <t>(+75)</t>
    </r>
  </si>
  <si>
    <r>
      <t>125 </t>
    </r>
    <r>
      <rPr>
        <i/>
        <sz val="11"/>
        <color rgb="FF000000"/>
        <rFont val="Calibri"/>
        <family val="2"/>
        <scheme val="minor"/>
      </rPr>
      <t>(+1)</t>
    </r>
  </si>
  <si>
    <r>
      <t>8 426 </t>
    </r>
    <r>
      <rPr>
        <i/>
        <sz val="11"/>
        <color rgb="FF000000"/>
        <rFont val="Calibri"/>
        <family val="2"/>
        <scheme val="minor"/>
      </rPr>
      <t>(+76)</t>
    </r>
  </si>
  <si>
    <r>
      <t>8 505 </t>
    </r>
    <r>
      <rPr>
        <i/>
        <sz val="11"/>
        <color rgb="FFCCCCCC"/>
        <rFont val="Calibri"/>
        <family val="2"/>
        <scheme val="minor"/>
      </rPr>
      <t>(+79)</t>
    </r>
  </si>
  <si>
    <r>
      <t>129 </t>
    </r>
    <r>
      <rPr>
        <i/>
        <sz val="11"/>
        <color rgb="FFCCCCCC"/>
        <rFont val="Calibri"/>
        <family val="2"/>
        <scheme val="minor"/>
      </rPr>
      <t>(+4)</t>
    </r>
  </si>
  <si>
    <r>
      <t>8 586 </t>
    </r>
    <r>
      <rPr>
        <i/>
        <sz val="11"/>
        <color rgb="FFCCCCCC"/>
        <rFont val="Calibri"/>
        <family val="2"/>
        <scheme val="minor"/>
      </rPr>
      <t>(+81)</t>
    </r>
  </si>
  <si>
    <r>
      <t>133 </t>
    </r>
    <r>
      <rPr>
        <i/>
        <sz val="11"/>
        <color rgb="FFCCCCCC"/>
        <rFont val="Calibri"/>
        <family val="2"/>
        <scheme val="minor"/>
      </rPr>
      <t>(+4)</t>
    </r>
  </si>
  <si>
    <r>
      <t>8 683 </t>
    </r>
    <r>
      <rPr>
        <i/>
        <sz val="11"/>
        <color rgb="FFCCCCCC"/>
        <rFont val="Calibri"/>
        <family val="2"/>
        <scheme val="minor"/>
      </rPr>
      <t>(+97)</t>
    </r>
  </si>
  <si>
    <r>
      <t>8 781 </t>
    </r>
    <r>
      <rPr>
        <i/>
        <sz val="11"/>
        <color rgb="FFCCCCCC"/>
        <rFont val="Calibri"/>
        <family val="2"/>
        <scheme val="minor"/>
      </rPr>
      <t>(+98)</t>
    </r>
  </si>
  <si>
    <r>
      <t>134 </t>
    </r>
    <r>
      <rPr>
        <i/>
        <sz val="11"/>
        <color rgb="FFCCCCCC"/>
        <rFont val="Calibri"/>
        <family val="2"/>
        <scheme val="minor"/>
      </rPr>
      <t>(+1)</t>
    </r>
  </si>
  <si>
    <r>
      <t>8 888 </t>
    </r>
    <r>
      <rPr>
        <i/>
        <sz val="11"/>
        <color rgb="FFCCCCCC"/>
        <rFont val="Calibri"/>
        <family val="2"/>
        <scheme val="minor"/>
      </rPr>
      <t>(+107)</t>
    </r>
  </si>
  <si>
    <r>
      <t>135 </t>
    </r>
    <r>
      <rPr>
        <i/>
        <sz val="11"/>
        <color rgb="FF000000"/>
        <rFont val="Calibri"/>
        <family val="2"/>
        <scheme val="minor"/>
      </rPr>
      <t>(+1)</t>
    </r>
  </si>
  <si>
    <r>
      <t>8 993 </t>
    </r>
    <r>
      <rPr>
        <i/>
        <sz val="11"/>
        <color rgb="FF000000"/>
        <rFont val="Calibri"/>
        <family val="2"/>
        <scheme val="minor"/>
      </rPr>
      <t>(+105)</t>
    </r>
  </si>
  <si>
    <r>
      <t>9 094 </t>
    </r>
    <r>
      <rPr>
        <i/>
        <sz val="11"/>
        <color rgb="FF000000"/>
        <rFont val="Calibri"/>
        <family val="2"/>
        <scheme val="minor"/>
      </rPr>
      <t>(+101)</t>
    </r>
  </si>
  <si>
    <r>
      <t>9 196 </t>
    </r>
    <r>
      <rPr>
        <i/>
        <sz val="11"/>
        <color rgb="FFCCCCCC"/>
        <rFont val="Calibri"/>
        <family val="2"/>
        <scheme val="minor"/>
      </rPr>
      <t>(+102)</t>
    </r>
  </si>
  <si>
    <r>
      <t>137 </t>
    </r>
    <r>
      <rPr>
        <i/>
        <sz val="11"/>
        <color rgb="FFCCCCCC"/>
        <rFont val="Calibri"/>
        <family val="2"/>
        <scheme val="minor"/>
      </rPr>
      <t>(+2)</t>
    </r>
  </si>
  <si>
    <r>
      <t>9 294 </t>
    </r>
    <r>
      <rPr>
        <i/>
        <sz val="11"/>
        <color rgb="FFCCCCCC"/>
        <rFont val="Calibri"/>
        <family val="2"/>
        <scheme val="minor"/>
      </rPr>
      <t>(+98)</t>
    </r>
  </si>
  <si>
    <r>
      <t>138 </t>
    </r>
    <r>
      <rPr>
        <i/>
        <sz val="11"/>
        <color rgb="FFCCCCCC"/>
        <rFont val="Calibri"/>
        <family val="2"/>
        <scheme val="minor"/>
      </rPr>
      <t>(+1)</t>
    </r>
  </si>
  <si>
    <r>
      <t>9 395 </t>
    </r>
    <r>
      <rPr>
        <i/>
        <sz val="11"/>
        <color rgb="FFCCCCCC"/>
        <rFont val="Calibri"/>
        <family val="2"/>
        <scheme val="minor"/>
      </rPr>
      <t>(+101)</t>
    </r>
  </si>
  <si>
    <r>
      <t>9 500 </t>
    </r>
    <r>
      <rPr>
        <i/>
        <sz val="11"/>
        <color rgb="FFCCCCCC"/>
        <rFont val="Calibri"/>
        <family val="2"/>
        <scheme val="minor"/>
      </rPr>
      <t>(+105)</t>
    </r>
  </si>
  <si>
    <r>
      <t>142 </t>
    </r>
    <r>
      <rPr>
        <i/>
        <sz val="11"/>
        <color rgb="FFCCCCCC"/>
        <rFont val="Calibri"/>
        <family val="2"/>
        <scheme val="minor"/>
      </rPr>
      <t>(+4)</t>
    </r>
  </si>
  <si>
    <r>
      <t>9 607 </t>
    </r>
    <r>
      <rPr>
        <i/>
        <sz val="11"/>
        <color rgb="FFCCCCCC"/>
        <rFont val="Calibri"/>
        <family val="2"/>
        <scheme val="minor"/>
      </rPr>
      <t>(+107)</t>
    </r>
  </si>
  <si>
    <r>
      <t>9 713 </t>
    </r>
    <r>
      <rPr>
        <i/>
        <sz val="11"/>
        <color rgb="FF000000"/>
        <rFont val="Calibri"/>
        <family val="2"/>
        <scheme val="minor"/>
      </rPr>
      <t>(+106)</t>
    </r>
  </si>
  <si>
    <r>
      <t>144 </t>
    </r>
    <r>
      <rPr>
        <i/>
        <sz val="11"/>
        <color rgb="FF000000"/>
        <rFont val="Calibri"/>
        <family val="2"/>
        <scheme val="minor"/>
      </rPr>
      <t>(+2)</t>
    </r>
  </si>
  <si>
    <r>
      <t>9 824 </t>
    </r>
    <r>
      <rPr>
        <i/>
        <sz val="11"/>
        <color rgb="FF000000"/>
        <rFont val="Calibri"/>
        <family val="2"/>
        <scheme val="minor"/>
      </rPr>
      <t>(+111)</t>
    </r>
  </si>
  <si>
    <r>
      <t>9 944 </t>
    </r>
    <r>
      <rPr>
        <i/>
        <sz val="11"/>
        <color rgb="FFCCCCCC"/>
        <rFont val="Calibri"/>
        <family val="2"/>
        <scheme val="minor"/>
      </rPr>
      <t>(+120)</t>
    </r>
  </si>
  <si>
    <r>
      <t>10 066 </t>
    </r>
    <r>
      <rPr>
        <i/>
        <sz val="11"/>
        <color rgb="FFCCCCCC"/>
        <rFont val="Calibri"/>
        <family val="2"/>
        <scheme val="minor"/>
      </rPr>
      <t>(+122)</t>
    </r>
  </si>
  <si>
    <r>
      <t>145 </t>
    </r>
    <r>
      <rPr>
        <i/>
        <sz val="11"/>
        <color rgb="FFCCCCCC"/>
        <rFont val="Calibri"/>
        <family val="2"/>
        <scheme val="minor"/>
      </rPr>
      <t>(+1)</t>
    </r>
  </si>
  <si>
    <r>
      <t>10 187 </t>
    </r>
    <r>
      <rPr>
        <i/>
        <sz val="11"/>
        <color rgb="FFCCCCCC"/>
        <rFont val="Calibri"/>
        <family val="2"/>
        <scheme val="minor"/>
      </rPr>
      <t>(+121)</t>
    </r>
  </si>
  <si>
    <r>
      <t>159 </t>
    </r>
    <r>
      <rPr>
        <i/>
        <sz val="11"/>
        <color rgb="FFCCCCCC"/>
        <rFont val="Calibri"/>
        <family val="2"/>
        <scheme val="minor"/>
      </rPr>
      <t>(+14)</t>
    </r>
  </si>
  <si>
    <r>
      <t>10 312 </t>
    </r>
    <r>
      <rPr>
        <i/>
        <sz val="11"/>
        <color rgb="FFCCCCCC"/>
        <rFont val="Calibri"/>
        <family val="2"/>
        <scheme val="minor"/>
      </rPr>
      <t>(+125)</t>
    </r>
  </si>
  <si>
    <r>
      <t>163 </t>
    </r>
    <r>
      <rPr>
        <i/>
        <sz val="11"/>
        <color rgb="FFCCCCCC"/>
        <rFont val="Calibri"/>
        <family val="2"/>
        <scheme val="minor"/>
      </rPr>
      <t>(+4)</t>
    </r>
  </si>
  <si>
    <r>
      <t>10 435 </t>
    </r>
    <r>
      <rPr>
        <i/>
        <sz val="11"/>
        <color rgb="FFCCCCCC"/>
        <rFont val="Calibri"/>
        <family val="2"/>
        <scheme val="minor"/>
      </rPr>
      <t>(+123)</t>
    </r>
  </si>
  <si>
    <r>
      <t>172 </t>
    </r>
    <r>
      <rPr>
        <i/>
        <sz val="11"/>
        <color rgb="FF000000"/>
        <rFont val="Calibri"/>
        <family val="2"/>
        <scheme val="minor"/>
      </rPr>
      <t>(+9)</t>
    </r>
  </si>
  <si>
    <r>
      <t>10 550 </t>
    </r>
    <r>
      <rPr>
        <i/>
        <sz val="11"/>
        <color rgb="FF000000"/>
        <rFont val="Calibri"/>
        <family val="2"/>
        <scheme val="minor"/>
      </rPr>
      <t>(+115)</t>
    </r>
  </si>
  <si>
    <r>
      <t>10 664 </t>
    </r>
    <r>
      <rPr>
        <i/>
        <sz val="11"/>
        <color rgb="FF000000"/>
        <rFont val="Calibri"/>
        <family val="2"/>
        <scheme val="minor"/>
      </rPr>
      <t>(+114)</t>
    </r>
  </si>
  <si>
    <r>
      <t>173 </t>
    </r>
    <r>
      <rPr>
        <i/>
        <sz val="11"/>
        <color rgb="FFCCCCCC"/>
        <rFont val="Calibri"/>
        <family val="2"/>
        <scheme val="minor"/>
      </rPr>
      <t>(+1)</t>
    </r>
  </si>
  <si>
    <r>
      <t>10 776 </t>
    </r>
    <r>
      <rPr>
        <i/>
        <sz val="11"/>
        <color rgb="FFCCCCCC"/>
        <rFont val="Calibri"/>
        <family val="2"/>
        <scheme val="minor"/>
      </rPr>
      <t>(+112)</t>
    </r>
  </si>
  <si>
    <r>
      <t>175 </t>
    </r>
    <r>
      <rPr>
        <i/>
        <sz val="11"/>
        <color rgb="FFCCCCCC"/>
        <rFont val="Calibri"/>
        <family val="2"/>
        <scheme val="minor"/>
      </rPr>
      <t>(+2)</t>
    </r>
  </si>
  <si>
    <r>
      <t>10 888 </t>
    </r>
    <r>
      <rPr>
        <i/>
        <sz val="11"/>
        <color rgb="FFCCCCCC"/>
        <rFont val="Calibri"/>
        <family val="2"/>
        <scheme val="minor"/>
      </rPr>
      <t>(+112)</t>
    </r>
  </si>
  <si>
    <r>
      <t>177 </t>
    </r>
    <r>
      <rPr>
        <i/>
        <sz val="11"/>
        <color rgb="FFCCCCCC"/>
        <rFont val="Calibri"/>
        <family val="2"/>
        <scheme val="minor"/>
      </rPr>
      <t>(+2)</t>
    </r>
  </si>
  <si>
    <r>
      <t>10 999 </t>
    </r>
    <r>
      <rPr>
        <i/>
        <sz val="11"/>
        <color rgb="FFCCCCCC"/>
        <rFont val="Calibri"/>
        <family val="2"/>
        <scheme val="minor"/>
      </rPr>
      <t>(+111)</t>
    </r>
  </si>
  <si>
    <r>
      <t>178 </t>
    </r>
    <r>
      <rPr>
        <i/>
        <sz val="11"/>
        <color rgb="FFCCCCCC"/>
        <rFont val="Calibri"/>
        <family val="2"/>
        <scheme val="minor"/>
      </rPr>
      <t>(+1)</t>
    </r>
  </si>
  <si>
    <r>
      <t>11 109 </t>
    </r>
    <r>
      <rPr>
        <i/>
        <sz val="11"/>
        <color rgb="FFCCCCCC"/>
        <rFont val="Calibri"/>
        <family val="2"/>
        <scheme val="minor"/>
      </rPr>
      <t>(+110)</t>
    </r>
  </si>
  <si>
    <r>
      <t>11 220 </t>
    </r>
    <r>
      <rPr>
        <i/>
        <sz val="11"/>
        <color rgb="FFCCCCCC"/>
        <rFont val="Calibri"/>
        <family val="2"/>
        <scheme val="minor"/>
      </rPr>
      <t>(+111)</t>
    </r>
  </si>
  <si>
    <r>
      <t>184 </t>
    </r>
    <r>
      <rPr>
        <i/>
        <sz val="11"/>
        <color rgb="FF000000"/>
        <rFont val="Calibri"/>
        <family val="2"/>
        <scheme val="minor"/>
      </rPr>
      <t>(+6)</t>
    </r>
  </si>
  <si>
    <r>
      <t>11 331 </t>
    </r>
    <r>
      <rPr>
        <i/>
        <sz val="11"/>
        <color rgb="FF000000"/>
        <rFont val="Calibri"/>
        <family val="2"/>
        <scheme val="minor"/>
      </rPr>
      <t>(+111)</t>
    </r>
  </si>
  <si>
    <r>
      <t>185 </t>
    </r>
    <r>
      <rPr>
        <i/>
        <sz val="11"/>
        <color rgb="FF000000"/>
        <rFont val="Calibri"/>
        <family val="2"/>
        <scheme val="minor"/>
      </rPr>
      <t>(+1)</t>
    </r>
  </si>
  <si>
    <r>
      <t>11 441 </t>
    </r>
    <r>
      <rPr>
        <i/>
        <sz val="11"/>
        <color rgb="FF000000"/>
        <rFont val="Calibri"/>
        <family val="2"/>
        <scheme val="minor"/>
      </rPr>
      <t>(+110)</t>
    </r>
  </si>
  <si>
    <r>
      <t>188 </t>
    </r>
    <r>
      <rPr>
        <i/>
        <sz val="11"/>
        <color rgb="FFCCCCCC"/>
        <rFont val="Calibri"/>
        <family val="2"/>
        <scheme val="minor"/>
      </rPr>
      <t>(+3)</t>
    </r>
  </si>
  <si>
    <r>
      <t>11 551 </t>
    </r>
    <r>
      <rPr>
        <i/>
        <sz val="11"/>
        <color rgb="FFCCCCCC"/>
        <rFont val="Calibri"/>
        <family val="2"/>
        <scheme val="minor"/>
      </rPr>
      <t>(+110)</t>
    </r>
  </si>
  <si>
    <r>
      <t>11 662 </t>
    </r>
    <r>
      <rPr>
        <i/>
        <sz val="11"/>
        <color rgb="FFCCCCCC"/>
        <rFont val="Calibri"/>
        <family val="2"/>
        <scheme val="minor"/>
      </rPr>
      <t>(+111)</t>
    </r>
  </si>
  <si>
    <r>
      <t>191 </t>
    </r>
    <r>
      <rPr>
        <i/>
        <sz val="11"/>
        <color rgb="FFCCCCCC"/>
        <rFont val="Calibri"/>
        <family val="2"/>
        <scheme val="minor"/>
      </rPr>
      <t>(+3)</t>
    </r>
  </si>
  <si>
    <r>
      <t>11 772 </t>
    </r>
    <r>
      <rPr>
        <i/>
        <sz val="11"/>
        <color rgb="FFCCCCCC"/>
        <rFont val="Calibri"/>
        <family val="2"/>
        <scheme val="minor"/>
      </rPr>
      <t>(+110)</t>
    </r>
  </si>
  <si>
    <r>
      <t>194 </t>
    </r>
    <r>
      <rPr>
        <i/>
        <sz val="11"/>
        <color rgb="FFCCCCCC"/>
        <rFont val="Calibri"/>
        <family val="2"/>
        <scheme val="minor"/>
      </rPr>
      <t>(+3)</t>
    </r>
  </si>
  <si>
    <r>
      <t>11 884 </t>
    </r>
    <r>
      <rPr>
        <i/>
        <sz val="11"/>
        <color rgb="FFCCCCCC"/>
        <rFont val="Calibri"/>
        <family val="2"/>
        <scheme val="minor"/>
      </rPr>
      <t>(+112)</t>
    </r>
  </si>
  <si>
    <r>
      <t>199 </t>
    </r>
    <r>
      <rPr>
        <i/>
        <sz val="11"/>
        <color rgb="FFCCCCCC"/>
        <rFont val="Calibri"/>
        <family val="2"/>
        <scheme val="minor"/>
      </rPr>
      <t>(+5)</t>
    </r>
  </si>
  <si>
    <r>
      <t>11 996 </t>
    </r>
    <r>
      <rPr>
        <i/>
        <sz val="11"/>
        <color rgb="FFCCCCCC"/>
        <rFont val="Calibri"/>
        <family val="2"/>
        <scheme val="minor"/>
      </rPr>
      <t>(+112)</t>
    </r>
  </si>
  <si>
    <r>
      <t>203 </t>
    </r>
    <r>
      <rPr>
        <i/>
        <sz val="11"/>
        <color rgb="FF000000"/>
        <rFont val="Calibri"/>
        <family val="2"/>
        <scheme val="minor"/>
      </rPr>
      <t>(+4)</t>
    </r>
  </si>
  <si>
    <r>
      <t>12 107 </t>
    </r>
    <r>
      <rPr>
        <i/>
        <sz val="11"/>
        <color rgb="FF000000"/>
        <rFont val="Calibri"/>
        <family val="2"/>
        <scheme val="minor"/>
      </rPr>
      <t>(+111)</t>
    </r>
  </si>
  <si>
    <r>
      <t>12 221 </t>
    </r>
    <r>
      <rPr>
        <i/>
        <sz val="11"/>
        <color rgb="FF000000"/>
        <rFont val="Calibri"/>
        <family val="2"/>
        <scheme val="minor"/>
      </rPr>
      <t>(+114)</t>
    </r>
  </si>
  <si>
    <r>
      <t>12 332 </t>
    </r>
    <r>
      <rPr>
        <i/>
        <sz val="11"/>
        <color rgb="FFCCCCCC"/>
        <rFont val="Calibri"/>
        <family val="2"/>
        <scheme val="minor"/>
      </rPr>
      <t>(+111)</t>
    </r>
  </si>
  <si>
    <r>
      <t>206 </t>
    </r>
    <r>
      <rPr>
        <i/>
        <sz val="11"/>
        <color rgb="FFCCCCCC"/>
        <rFont val="Calibri"/>
        <family val="2"/>
        <scheme val="minor"/>
      </rPr>
      <t>(+3)</t>
    </r>
  </si>
  <si>
    <r>
      <t>12 447 </t>
    </r>
    <r>
      <rPr>
        <i/>
        <sz val="11"/>
        <color rgb="FFCCCCCC"/>
        <rFont val="Calibri"/>
        <family val="2"/>
        <scheme val="minor"/>
      </rPr>
      <t>(+115)</t>
    </r>
  </si>
  <si>
    <r>
      <t>12 566 </t>
    </r>
    <r>
      <rPr>
        <i/>
        <sz val="11"/>
        <color rgb="FFCCCCCC"/>
        <rFont val="Calibri"/>
        <family val="2"/>
        <scheme val="minor"/>
      </rPr>
      <t>(+119)</t>
    </r>
  </si>
  <si>
    <r>
      <t>207 </t>
    </r>
    <r>
      <rPr>
        <i/>
        <sz val="11"/>
        <color rgb="FFCCCCCC"/>
        <rFont val="Calibri"/>
        <family val="2"/>
        <scheme val="minor"/>
      </rPr>
      <t>(+1)</t>
    </r>
  </si>
  <si>
    <r>
      <t>12 684 </t>
    </r>
    <r>
      <rPr>
        <i/>
        <sz val="11"/>
        <color rgb="FFCCCCCC"/>
        <rFont val="Calibri"/>
        <family val="2"/>
        <scheme val="minor"/>
      </rPr>
      <t>(+118)</t>
    </r>
  </si>
  <si>
    <r>
      <t>12 805 </t>
    </r>
    <r>
      <rPr>
        <i/>
        <sz val="11"/>
        <color rgb="FFCCCCCC"/>
        <rFont val="Calibri"/>
        <family val="2"/>
        <scheme val="minor"/>
      </rPr>
      <t>(+121)</t>
    </r>
  </si>
  <si>
    <r>
      <t>12 930 </t>
    </r>
    <r>
      <rPr>
        <i/>
        <sz val="11"/>
        <color rgb="FF000000"/>
        <rFont val="Calibri"/>
        <family val="2"/>
        <scheme val="minor"/>
      </rPr>
      <t>(+125)</t>
    </r>
  </si>
  <si>
    <r>
      <t>13 057 </t>
    </r>
    <r>
      <rPr>
        <i/>
        <sz val="11"/>
        <color rgb="FF000000"/>
        <rFont val="Calibri"/>
        <family val="2"/>
        <scheme val="minor"/>
      </rPr>
      <t>(+127)</t>
    </r>
  </si>
  <si>
    <r>
      <t>209 </t>
    </r>
    <r>
      <rPr>
        <i/>
        <sz val="11"/>
        <color rgb="FFCCCCCC"/>
        <rFont val="Calibri"/>
        <family val="2"/>
        <scheme val="minor"/>
      </rPr>
      <t>(+2)</t>
    </r>
  </si>
  <si>
    <r>
      <t>13 186 </t>
    </r>
    <r>
      <rPr>
        <i/>
        <sz val="11"/>
        <color rgb="FFCCCCCC"/>
        <rFont val="Calibri"/>
        <family val="2"/>
        <scheme val="minor"/>
      </rPr>
      <t>(+129)</t>
    </r>
  </si>
  <si>
    <r>
      <t>13 314 </t>
    </r>
    <r>
      <rPr>
        <i/>
        <sz val="11"/>
        <color rgb="FFCCCCCC"/>
        <rFont val="Calibri"/>
        <family val="2"/>
        <scheme val="minor"/>
      </rPr>
      <t>(+128)</t>
    </r>
  </si>
  <si>
    <r>
      <t>213 </t>
    </r>
    <r>
      <rPr>
        <i/>
        <sz val="11"/>
        <color rgb="FFCCCCCC"/>
        <rFont val="Calibri"/>
        <family val="2"/>
        <scheme val="minor"/>
      </rPr>
      <t>(+4)</t>
    </r>
  </si>
  <si>
    <r>
      <t>13 444 </t>
    </r>
    <r>
      <rPr>
        <i/>
        <sz val="11"/>
        <color rgb="FFCCCCCC"/>
        <rFont val="Calibri"/>
        <family val="2"/>
        <scheme val="minor"/>
      </rPr>
      <t>(+130)</t>
    </r>
  </si>
  <si>
    <r>
      <t>216 </t>
    </r>
    <r>
      <rPr>
        <i/>
        <sz val="11"/>
        <color rgb="FFCCCCCC"/>
        <rFont val="Calibri"/>
        <family val="2"/>
        <scheme val="minor"/>
      </rPr>
      <t>(+3)</t>
    </r>
  </si>
  <si>
    <r>
      <t>13 578 </t>
    </r>
    <r>
      <rPr>
        <i/>
        <sz val="11"/>
        <color rgb="FFCCCCCC"/>
        <rFont val="Calibri"/>
        <family val="2"/>
        <scheme val="minor"/>
      </rPr>
      <t>(+134)</t>
    </r>
  </si>
  <si>
    <r>
      <t>219 </t>
    </r>
    <r>
      <rPr>
        <i/>
        <sz val="11"/>
        <color rgb="FFCCCCCC"/>
        <rFont val="Calibri"/>
        <family val="2"/>
        <scheme val="minor"/>
      </rPr>
      <t>(+3)</t>
    </r>
  </si>
  <si>
    <r>
      <t>13 714 </t>
    </r>
    <r>
      <rPr>
        <i/>
        <sz val="11"/>
        <color rgb="FFCCCCCC"/>
        <rFont val="Calibri"/>
        <family val="2"/>
        <scheme val="minor"/>
      </rPr>
      <t>(+136)</t>
    </r>
  </si>
  <si>
    <r>
      <t>223 </t>
    </r>
    <r>
      <rPr>
        <i/>
        <sz val="11"/>
        <color rgb="FF000000"/>
        <rFont val="Calibri"/>
        <family val="2"/>
        <scheme val="minor"/>
      </rPr>
      <t>(+4)</t>
    </r>
  </si>
  <si>
    <r>
      <t>13 854 </t>
    </r>
    <r>
      <rPr>
        <i/>
        <sz val="11"/>
        <color rgb="FF000000"/>
        <rFont val="Calibri"/>
        <family val="2"/>
        <scheme val="minor"/>
      </rPr>
      <t>(+140)</t>
    </r>
  </si>
  <si>
    <r>
      <t>227 </t>
    </r>
    <r>
      <rPr>
        <i/>
        <sz val="11"/>
        <color rgb="FF000000"/>
        <rFont val="Calibri"/>
        <family val="2"/>
        <scheme val="minor"/>
      </rPr>
      <t>(+4)</t>
    </r>
  </si>
  <si>
    <r>
      <t>13 993 </t>
    </r>
    <r>
      <rPr>
        <i/>
        <sz val="11"/>
        <color rgb="FF000000"/>
        <rFont val="Calibri"/>
        <family val="2"/>
        <scheme val="minor"/>
      </rPr>
      <t>(+139)</t>
    </r>
  </si>
  <si>
    <r>
      <t>231 </t>
    </r>
    <r>
      <rPr>
        <i/>
        <sz val="11"/>
        <color rgb="FFCCCCCC"/>
        <rFont val="Calibri"/>
        <family val="2"/>
        <scheme val="minor"/>
      </rPr>
      <t>(+4)</t>
    </r>
  </si>
  <si>
    <r>
      <t>14 134 </t>
    </r>
    <r>
      <rPr>
        <i/>
        <sz val="11"/>
        <color rgb="FFCCCCCC"/>
        <rFont val="Calibri"/>
        <family val="2"/>
        <scheme val="minor"/>
      </rPr>
      <t>(+141)</t>
    </r>
  </si>
  <si>
    <r>
      <t>235 </t>
    </r>
    <r>
      <rPr>
        <i/>
        <sz val="11"/>
        <color rgb="FFCCCCCC"/>
        <rFont val="Calibri"/>
        <family val="2"/>
        <scheme val="minor"/>
      </rPr>
      <t>(+4)</t>
    </r>
  </si>
  <si>
    <r>
      <t>14 276 </t>
    </r>
    <r>
      <rPr>
        <i/>
        <sz val="11"/>
        <color rgb="FFCCCCCC"/>
        <rFont val="Calibri"/>
        <family val="2"/>
        <scheme val="minor"/>
      </rPr>
      <t>(+142)</t>
    </r>
  </si>
  <si>
    <r>
      <t>238 </t>
    </r>
    <r>
      <rPr>
        <i/>
        <sz val="11"/>
        <color rgb="FFCCCCCC"/>
        <rFont val="Calibri"/>
        <family val="2"/>
        <scheme val="minor"/>
      </rPr>
      <t>(+3)</t>
    </r>
  </si>
  <si>
    <r>
      <t>14 419 </t>
    </r>
    <r>
      <rPr>
        <i/>
        <sz val="11"/>
        <color rgb="FFCCCCCC"/>
        <rFont val="Calibri"/>
        <family val="2"/>
        <scheme val="minor"/>
      </rPr>
      <t>(+143)</t>
    </r>
  </si>
  <si>
    <r>
      <t>242 </t>
    </r>
    <r>
      <rPr>
        <i/>
        <sz val="11"/>
        <color rgb="FFCCCCCC"/>
        <rFont val="Calibri"/>
        <family val="2"/>
        <scheme val="minor"/>
      </rPr>
      <t>(+4)</t>
    </r>
  </si>
  <si>
    <r>
      <t>14 564 </t>
    </r>
    <r>
      <rPr>
        <i/>
        <sz val="11"/>
        <color rgb="FFCCCCCC"/>
        <rFont val="Calibri"/>
        <family val="2"/>
        <scheme val="minor"/>
      </rPr>
      <t>(+145)</t>
    </r>
  </si>
  <si>
    <r>
      <t>246 </t>
    </r>
    <r>
      <rPr>
        <i/>
        <sz val="11"/>
        <color rgb="FFCCCCCC"/>
        <rFont val="Calibri"/>
        <family val="2"/>
        <scheme val="minor"/>
      </rPr>
      <t>(+4)</t>
    </r>
  </si>
  <si>
    <r>
      <t>14 708 </t>
    </r>
    <r>
      <rPr>
        <i/>
        <sz val="11"/>
        <color rgb="FFCCCCCC"/>
        <rFont val="Calibri"/>
        <family val="2"/>
        <scheme val="minor"/>
      </rPr>
      <t>(+144)</t>
    </r>
  </si>
  <si>
    <r>
      <t>250 </t>
    </r>
    <r>
      <rPr>
        <i/>
        <sz val="11"/>
        <color rgb="FF000000"/>
        <rFont val="Calibri"/>
        <family val="2"/>
        <scheme val="minor"/>
      </rPr>
      <t>(+4)</t>
    </r>
  </si>
  <si>
    <r>
      <t>14 851 </t>
    </r>
    <r>
      <rPr>
        <i/>
        <sz val="11"/>
        <color rgb="FF000000"/>
        <rFont val="Calibri"/>
        <family val="2"/>
        <scheme val="minor"/>
      </rPr>
      <t>(+143)</t>
    </r>
  </si>
  <si>
    <r>
      <t>14 998 </t>
    </r>
    <r>
      <rPr>
        <i/>
        <sz val="11"/>
        <color rgb="FF000000"/>
        <rFont val="Calibri"/>
        <family val="2"/>
        <scheme val="minor"/>
      </rPr>
      <t>(+147)</t>
    </r>
  </si>
  <si>
    <r>
      <t>15 146 </t>
    </r>
    <r>
      <rPr>
        <i/>
        <sz val="11"/>
        <color rgb="FFCCCCCC"/>
        <rFont val="Calibri"/>
        <family val="2"/>
        <scheme val="minor"/>
      </rPr>
      <t>(+148)</t>
    </r>
  </si>
  <si>
    <r>
      <t>255 </t>
    </r>
    <r>
      <rPr>
        <i/>
        <sz val="11"/>
        <color rgb="FFCCCCCC"/>
        <rFont val="Calibri"/>
        <family val="2"/>
        <scheme val="minor"/>
      </rPr>
      <t>(+5)</t>
    </r>
  </si>
  <si>
    <r>
      <t>15 297 </t>
    </r>
    <r>
      <rPr>
        <i/>
        <sz val="11"/>
        <color rgb="FFCCCCCC"/>
        <rFont val="Calibri"/>
        <family val="2"/>
        <scheme val="minor"/>
      </rPr>
      <t>(+151)</t>
    </r>
  </si>
  <si>
    <r>
      <t>259 </t>
    </r>
    <r>
      <rPr>
        <i/>
        <sz val="11"/>
        <color rgb="FFCCCCCC"/>
        <rFont val="Calibri"/>
        <family val="2"/>
        <scheme val="minor"/>
      </rPr>
      <t>(+4)</t>
    </r>
  </si>
  <si>
    <r>
      <t>15 458 </t>
    </r>
    <r>
      <rPr>
        <i/>
        <sz val="11"/>
        <color rgb="FFCCCCCC"/>
        <rFont val="Calibri"/>
        <family val="2"/>
        <scheme val="minor"/>
      </rPr>
      <t>(+161)</t>
    </r>
  </si>
  <si>
    <r>
      <t>267 </t>
    </r>
    <r>
      <rPr>
        <i/>
        <sz val="11"/>
        <color rgb="FFCCCCCC"/>
        <rFont val="Calibri"/>
        <family val="2"/>
        <scheme val="minor"/>
      </rPr>
      <t>(+8)</t>
    </r>
  </si>
  <si>
    <r>
      <t>15 625 </t>
    </r>
    <r>
      <rPr>
        <i/>
        <sz val="11"/>
        <color rgb="FFCCCCCC"/>
        <rFont val="Calibri"/>
        <family val="2"/>
        <scheme val="minor"/>
      </rPr>
      <t>(+167)</t>
    </r>
  </si>
  <si>
    <r>
      <t>273 </t>
    </r>
    <r>
      <rPr>
        <i/>
        <sz val="11"/>
        <color rgb="FFCCCCCC"/>
        <rFont val="Calibri"/>
        <family val="2"/>
        <scheme val="minor"/>
      </rPr>
      <t>(+6)</t>
    </r>
  </si>
  <si>
    <r>
      <t>15 795 </t>
    </r>
    <r>
      <rPr>
        <i/>
        <sz val="11"/>
        <color rgb="FFCCCCCC"/>
        <rFont val="Calibri"/>
        <family val="2"/>
        <scheme val="minor"/>
      </rPr>
      <t>(+170)</t>
    </r>
  </si>
  <si>
    <r>
      <t>278 </t>
    </r>
    <r>
      <rPr>
        <i/>
        <sz val="11"/>
        <color rgb="FF000000"/>
        <rFont val="Calibri"/>
        <family val="2"/>
        <scheme val="minor"/>
      </rPr>
      <t>(+5)</t>
    </r>
  </si>
  <si>
    <r>
      <t>15 968 </t>
    </r>
    <r>
      <rPr>
        <i/>
        <sz val="11"/>
        <color rgb="FF000000"/>
        <rFont val="Calibri"/>
        <family val="2"/>
        <scheme val="minor"/>
      </rPr>
      <t>(+173)</t>
    </r>
  </si>
  <si>
    <r>
      <t>16 146 </t>
    </r>
    <r>
      <rPr>
        <i/>
        <sz val="11"/>
        <color rgb="FF000000"/>
        <rFont val="Calibri"/>
        <family val="2"/>
        <scheme val="minor"/>
      </rPr>
      <t>(+178)</t>
    </r>
  </si>
  <si>
    <r>
      <t>16 331 </t>
    </r>
    <r>
      <rPr>
        <i/>
        <sz val="11"/>
        <color rgb="FFCCCCCC"/>
        <rFont val="Calibri"/>
        <family val="2"/>
        <scheme val="minor"/>
      </rPr>
      <t>(+185)</t>
    </r>
  </si>
  <si>
    <r>
      <t>285 </t>
    </r>
    <r>
      <rPr>
        <i/>
        <sz val="11"/>
        <color rgb="FFCCCCCC"/>
        <rFont val="Calibri"/>
        <family val="2"/>
        <scheme val="minor"/>
      </rPr>
      <t>(+7)</t>
    </r>
  </si>
  <si>
    <r>
      <t>16 514 </t>
    </r>
    <r>
      <rPr>
        <i/>
        <sz val="11"/>
        <color rgb="FFCCCCCC"/>
        <rFont val="Calibri"/>
        <family val="2"/>
        <scheme val="minor"/>
      </rPr>
      <t>(+183)</t>
    </r>
  </si>
  <si>
    <r>
      <t>296 </t>
    </r>
    <r>
      <rPr>
        <i/>
        <sz val="11"/>
        <color rgb="FFCCCCCC"/>
        <rFont val="Calibri"/>
        <family val="2"/>
        <scheme val="minor"/>
      </rPr>
      <t>(+11)</t>
    </r>
  </si>
  <si>
    <r>
      <t>16 701 </t>
    </r>
    <r>
      <rPr>
        <i/>
        <sz val="11"/>
        <color rgb="FFCCCCCC"/>
        <rFont val="Calibri"/>
        <family val="2"/>
        <scheme val="minor"/>
      </rPr>
      <t>(+187)</t>
    </r>
  </si>
  <si>
    <r>
      <t>304 </t>
    </r>
    <r>
      <rPr>
        <i/>
        <sz val="11"/>
        <color rgb="FFCCCCCC"/>
        <rFont val="Calibri"/>
        <family val="2"/>
        <scheme val="minor"/>
      </rPr>
      <t>(+8)</t>
    </r>
  </si>
  <si>
    <r>
      <t>16 890 </t>
    </r>
    <r>
      <rPr>
        <i/>
        <sz val="11"/>
        <color rgb="FFCCCCCC"/>
        <rFont val="Calibri"/>
        <family val="2"/>
        <scheme val="minor"/>
      </rPr>
      <t>(+189)</t>
    </r>
  </si>
  <si>
    <r>
      <t>310 </t>
    </r>
    <r>
      <rPr>
        <i/>
        <sz val="11"/>
        <color rgb="FFCCCCCC"/>
        <rFont val="Calibri"/>
        <family val="2"/>
        <scheme val="minor"/>
      </rPr>
      <t>(+6)</t>
    </r>
  </si>
  <si>
    <r>
      <t>17 078 </t>
    </r>
    <r>
      <rPr>
        <i/>
        <sz val="11"/>
        <color rgb="FFCCCCCC"/>
        <rFont val="Calibri"/>
        <family val="2"/>
        <scheme val="minor"/>
      </rPr>
      <t>(+188)</t>
    </r>
  </si>
  <si>
    <r>
      <t>320 </t>
    </r>
    <r>
      <rPr>
        <i/>
        <sz val="11"/>
        <color rgb="FF000000"/>
        <rFont val="Calibri"/>
        <family val="2"/>
        <scheme val="minor"/>
      </rPr>
      <t>(+10)</t>
    </r>
  </si>
  <si>
    <r>
      <t>17 268 </t>
    </r>
    <r>
      <rPr>
        <i/>
        <sz val="11"/>
        <color rgb="FF000000"/>
        <rFont val="Calibri"/>
        <family val="2"/>
        <scheme val="minor"/>
      </rPr>
      <t>(+190)</t>
    </r>
  </si>
  <si>
    <r>
      <t>324 </t>
    </r>
    <r>
      <rPr>
        <i/>
        <sz val="11"/>
        <color rgb="FF000000"/>
        <rFont val="Calibri"/>
        <family val="2"/>
        <scheme val="minor"/>
      </rPr>
      <t>(+4)</t>
    </r>
  </si>
  <si>
    <r>
      <t>17 456 </t>
    </r>
    <r>
      <rPr>
        <i/>
        <sz val="11"/>
        <color rgb="FF000000"/>
        <rFont val="Calibri"/>
        <family val="2"/>
        <scheme val="minor"/>
      </rPr>
      <t>(+188)</t>
    </r>
  </si>
  <si>
    <r>
      <t>326 </t>
    </r>
    <r>
      <rPr>
        <i/>
        <sz val="11"/>
        <color rgb="FFCCCCCC"/>
        <rFont val="Calibri"/>
        <family val="2"/>
        <scheme val="minor"/>
      </rPr>
      <t>(+2)</t>
    </r>
  </si>
  <si>
    <r>
      <t>17 647 </t>
    </r>
    <r>
      <rPr>
        <i/>
        <sz val="11"/>
        <color rgb="FFCCCCCC"/>
        <rFont val="Calibri"/>
        <family val="2"/>
        <scheme val="minor"/>
      </rPr>
      <t>(+191)</t>
    </r>
  </si>
  <si>
    <r>
      <t>332 </t>
    </r>
    <r>
      <rPr>
        <i/>
        <sz val="11"/>
        <color rgb="FFCCCCCC"/>
        <rFont val="Calibri"/>
        <family val="2"/>
        <scheme val="minor"/>
      </rPr>
      <t>(+6)</t>
    </r>
  </si>
  <si>
    <r>
      <t>17 838 </t>
    </r>
    <r>
      <rPr>
        <i/>
        <sz val="11"/>
        <color rgb="FFCCCCCC"/>
        <rFont val="Calibri"/>
        <family val="2"/>
        <scheme val="minor"/>
      </rPr>
      <t>(+191)</t>
    </r>
  </si>
  <si>
    <r>
      <t>336 </t>
    </r>
    <r>
      <rPr>
        <i/>
        <sz val="11"/>
        <color rgb="FFCCCCCC"/>
        <rFont val="Calibri"/>
        <family val="2"/>
        <scheme val="minor"/>
      </rPr>
      <t>(+4)</t>
    </r>
  </si>
  <si>
    <r>
      <t>18 033 </t>
    </r>
    <r>
      <rPr>
        <i/>
        <sz val="11"/>
        <color rgb="FFCCCCCC"/>
        <rFont val="Calibri"/>
        <family val="2"/>
        <scheme val="minor"/>
      </rPr>
      <t>(+195)</t>
    </r>
  </si>
  <si>
    <r>
      <t>343 </t>
    </r>
    <r>
      <rPr>
        <i/>
        <sz val="11"/>
        <color rgb="FFCCCCCC"/>
        <rFont val="Calibri"/>
        <family val="2"/>
        <scheme val="minor"/>
      </rPr>
      <t>(+7)</t>
    </r>
  </si>
  <si>
    <r>
      <t>18 230 </t>
    </r>
    <r>
      <rPr>
        <i/>
        <sz val="11"/>
        <color rgb="FFCCCCCC"/>
        <rFont val="Calibri"/>
        <family val="2"/>
        <scheme val="minor"/>
      </rPr>
      <t>(+197)</t>
    </r>
  </si>
  <si>
    <r>
      <t>348 </t>
    </r>
    <r>
      <rPr>
        <i/>
        <sz val="11"/>
        <color rgb="FFCCCCCC"/>
        <rFont val="Calibri"/>
        <family val="2"/>
        <scheme val="minor"/>
      </rPr>
      <t>(+5)</t>
    </r>
  </si>
  <si>
    <r>
      <t>18 435 </t>
    </r>
    <r>
      <rPr>
        <i/>
        <sz val="11"/>
        <color rgb="FFCCCCCC"/>
        <rFont val="Calibri"/>
        <family val="2"/>
        <scheme val="minor"/>
      </rPr>
      <t>(+205)</t>
    </r>
  </si>
  <si>
    <r>
      <t>351 </t>
    </r>
    <r>
      <rPr>
        <i/>
        <sz val="11"/>
        <color rgb="FF000000"/>
        <rFont val="Calibri"/>
        <family val="2"/>
        <scheme val="minor"/>
      </rPr>
      <t>(+3)</t>
    </r>
  </si>
  <si>
    <r>
      <t>18 646 </t>
    </r>
    <r>
      <rPr>
        <i/>
        <sz val="11"/>
        <color rgb="FF000000"/>
        <rFont val="Calibri"/>
        <family val="2"/>
        <scheme val="minor"/>
      </rPr>
      <t>(+211)</t>
    </r>
  </si>
  <si>
    <r>
      <t>355 </t>
    </r>
    <r>
      <rPr>
        <i/>
        <sz val="11"/>
        <color rgb="FF000000"/>
        <rFont val="Calibri"/>
        <family val="2"/>
        <scheme val="minor"/>
      </rPr>
      <t>(+4)</t>
    </r>
  </si>
  <si>
    <r>
      <t>18 861 </t>
    </r>
    <r>
      <rPr>
        <i/>
        <sz val="11"/>
        <color rgb="FF000000"/>
        <rFont val="Calibri"/>
        <family val="2"/>
        <scheme val="minor"/>
      </rPr>
      <t>(+215)</t>
    </r>
  </si>
  <si>
    <r>
      <t>359 </t>
    </r>
    <r>
      <rPr>
        <i/>
        <sz val="11"/>
        <color rgb="FFCCCCCC"/>
        <rFont val="Calibri"/>
        <family val="2"/>
        <scheme val="minor"/>
      </rPr>
      <t>(+4)</t>
    </r>
  </si>
  <si>
    <r>
      <t>19 078 </t>
    </r>
    <r>
      <rPr>
        <i/>
        <sz val="11"/>
        <color rgb="FFCCCCCC"/>
        <rFont val="Calibri"/>
        <family val="2"/>
        <scheme val="minor"/>
      </rPr>
      <t>(+217)</t>
    </r>
  </si>
  <si>
    <r>
      <t>364 </t>
    </r>
    <r>
      <rPr>
        <i/>
        <sz val="11"/>
        <color rgb="FFCCCCCC"/>
        <rFont val="Calibri"/>
        <family val="2"/>
        <scheme val="minor"/>
      </rPr>
      <t>(+5)</t>
    </r>
  </si>
  <si>
    <r>
      <t>19 294 </t>
    </r>
    <r>
      <rPr>
        <i/>
        <sz val="11"/>
        <color rgb="FFCCCCCC"/>
        <rFont val="Calibri"/>
        <family val="2"/>
        <scheme val="minor"/>
      </rPr>
      <t>(+216)</t>
    </r>
  </si>
  <si>
    <r>
      <t>368 </t>
    </r>
    <r>
      <rPr>
        <i/>
        <sz val="11"/>
        <color rgb="FFCCCCCC"/>
        <rFont val="Calibri"/>
        <family val="2"/>
        <scheme val="minor"/>
      </rPr>
      <t>(+4)</t>
    </r>
  </si>
  <si>
    <r>
      <t>19 510 </t>
    </r>
    <r>
      <rPr>
        <i/>
        <sz val="11"/>
        <color rgb="FFCCCCCC"/>
        <rFont val="Calibri"/>
        <family val="2"/>
        <scheme val="minor"/>
      </rPr>
      <t>(+216)</t>
    </r>
  </si>
  <si>
    <r>
      <t>369 </t>
    </r>
    <r>
      <rPr>
        <i/>
        <sz val="11"/>
        <color rgb="FFCCCCCC"/>
        <rFont val="Calibri"/>
        <family val="2"/>
        <scheme val="minor"/>
      </rPr>
      <t>(+1)</t>
    </r>
  </si>
  <si>
    <r>
      <t>19 728 </t>
    </r>
    <r>
      <rPr>
        <i/>
        <sz val="11"/>
        <color rgb="FFCCCCCC"/>
        <rFont val="Calibri"/>
        <family val="2"/>
        <scheme val="minor"/>
      </rPr>
      <t>(+218)</t>
    </r>
  </si>
  <si>
    <r>
      <t>373 </t>
    </r>
    <r>
      <rPr>
        <i/>
        <sz val="11"/>
        <color rgb="FFCCCCCC"/>
        <rFont val="Calibri"/>
        <family val="2"/>
        <scheme val="minor"/>
      </rPr>
      <t>(+4)</t>
    </r>
  </si>
  <si>
    <r>
      <t>19 948 </t>
    </r>
    <r>
      <rPr>
        <i/>
        <sz val="11"/>
        <color rgb="FFCCCCCC"/>
        <rFont val="Calibri"/>
        <family val="2"/>
        <scheme val="minor"/>
      </rPr>
      <t>(+220)</t>
    </r>
  </si>
  <si>
    <r>
      <t>379 </t>
    </r>
    <r>
      <rPr>
        <i/>
        <sz val="11"/>
        <color rgb="FF000000"/>
        <rFont val="Calibri"/>
        <family val="2"/>
        <scheme val="minor"/>
      </rPr>
      <t>(+6)</t>
    </r>
  </si>
  <si>
    <r>
      <t>20 173 </t>
    </r>
    <r>
      <rPr>
        <i/>
        <sz val="11"/>
        <color rgb="FF000000"/>
        <rFont val="Calibri"/>
        <family val="2"/>
        <scheme val="minor"/>
      </rPr>
      <t>(+225)</t>
    </r>
  </si>
  <si>
    <r>
      <t>383 </t>
    </r>
    <r>
      <rPr>
        <i/>
        <sz val="11"/>
        <color rgb="FF000000"/>
        <rFont val="Calibri"/>
        <family val="2"/>
        <scheme val="minor"/>
      </rPr>
      <t>(+4)</t>
    </r>
  </si>
  <si>
    <r>
      <t>20 404 </t>
    </r>
    <r>
      <rPr>
        <i/>
        <sz val="11"/>
        <color rgb="FF000000"/>
        <rFont val="Calibri"/>
        <family val="2"/>
        <scheme val="minor"/>
      </rPr>
      <t>(+231)</t>
    </r>
  </si>
  <si>
    <r>
      <t>384 </t>
    </r>
    <r>
      <rPr>
        <i/>
        <sz val="11"/>
        <color rgb="FFCCCCCC"/>
        <rFont val="Calibri"/>
        <family val="2"/>
        <scheme val="minor"/>
      </rPr>
      <t>(+1)</t>
    </r>
  </si>
  <si>
    <r>
      <t>20 638 </t>
    </r>
    <r>
      <rPr>
        <i/>
        <sz val="11"/>
        <color rgb="FFCCCCCC"/>
        <rFont val="Calibri"/>
        <family val="2"/>
        <scheme val="minor"/>
      </rPr>
      <t>(+234)</t>
    </r>
  </si>
  <si>
    <r>
      <t>389 </t>
    </r>
    <r>
      <rPr>
        <i/>
        <sz val="11"/>
        <color rgb="FFCCCCCC"/>
        <rFont val="Calibri"/>
        <family val="2"/>
        <scheme val="minor"/>
      </rPr>
      <t>(+5)</t>
    </r>
  </si>
  <si>
    <r>
      <t>20 875 </t>
    </r>
    <r>
      <rPr>
        <i/>
        <sz val="11"/>
        <color rgb="FFCCCCCC"/>
        <rFont val="Calibri"/>
        <family val="2"/>
        <scheme val="minor"/>
      </rPr>
      <t>(+237)</t>
    </r>
  </si>
  <si>
    <r>
      <t>396 </t>
    </r>
    <r>
      <rPr>
        <i/>
        <sz val="11"/>
        <color rgb="FFCCCCCC"/>
        <rFont val="Calibri"/>
        <family val="2"/>
        <scheme val="minor"/>
      </rPr>
      <t>(+7)</t>
    </r>
  </si>
  <si>
    <r>
      <t>21 115 </t>
    </r>
    <r>
      <rPr>
        <i/>
        <sz val="11"/>
        <color rgb="FFCCCCCC"/>
        <rFont val="Calibri"/>
        <family val="2"/>
        <scheme val="minor"/>
      </rPr>
      <t>(+240)</t>
    </r>
  </si>
  <si>
    <r>
      <t>400 </t>
    </r>
    <r>
      <rPr>
        <i/>
        <sz val="11"/>
        <color rgb="FFCCCCCC"/>
        <rFont val="Calibri"/>
        <family val="2"/>
        <scheme val="minor"/>
      </rPr>
      <t>(+4)</t>
    </r>
  </si>
  <si>
    <r>
      <t>21 357 </t>
    </r>
    <r>
      <rPr>
        <i/>
        <sz val="11"/>
        <color rgb="FFCCCCCC"/>
        <rFont val="Calibri"/>
        <family val="2"/>
        <scheme val="minor"/>
      </rPr>
      <t>(+242)</t>
    </r>
  </si>
  <si>
    <r>
      <t>404 </t>
    </r>
    <r>
      <rPr>
        <i/>
        <sz val="11"/>
        <color rgb="FFCCCCCC"/>
        <rFont val="Calibri"/>
        <family val="2"/>
        <scheme val="minor"/>
      </rPr>
      <t>(+4)</t>
    </r>
  </si>
  <si>
    <r>
      <t>21 602 </t>
    </r>
    <r>
      <rPr>
        <i/>
        <sz val="11"/>
        <color rgb="FFCCCCCC"/>
        <rFont val="Calibri"/>
        <family val="2"/>
        <scheme val="minor"/>
      </rPr>
      <t>(+245)</t>
    </r>
  </si>
  <si>
    <r>
      <t>408 </t>
    </r>
    <r>
      <rPr>
        <i/>
        <sz val="11"/>
        <color rgb="FF000000"/>
        <rFont val="Calibri"/>
        <family val="2"/>
        <scheme val="minor"/>
      </rPr>
      <t>(+4)</t>
    </r>
  </si>
  <si>
    <r>
      <t>21 850 </t>
    </r>
    <r>
      <rPr>
        <i/>
        <sz val="11"/>
        <color rgb="FF000000"/>
        <rFont val="Calibri"/>
        <family val="2"/>
        <scheme val="minor"/>
      </rPr>
      <t>(+248)</t>
    </r>
  </si>
  <si>
    <r>
      <t>412 </t>
    </r>
    <r>
      <rPr>
        <i/>
        <sz val="11"/>
        <color rgb="FF000000"/>
        <rFont val="Calibri"/>
        <family val="2"/>
        <scheme val="minor"/>
      </rPr>
      <t>(+4)</t>
    </r>
  </si>
  <si>
    <r>
      <t>22 101 </t>
    </r>
    <r>
      <rPr>
        <i/>
        <sz val="11"/>
        <color rgb="FF000000"/>
        <rFont val="Calibri"/>
        <family val="2"/>
        <scheme val="minor"/>
      </rPr>
      <t>(+251)</t>
    </r>
  </si>
  <si>
    <r>
      <t>417 </t>
    </r>
    <r>
      <rPr>
        <i/>
        <sz val="11"/>
        <color rgb="FFCCCCCC"/>
        <rFont val="Calibri"/>
        <family val="2"/>
        <scheme val="minor"/>
      </rPr>
      <t>(+5)</t>
    </r>
  </si>
  <si>
    <r>
      <t>22 355 </t>
    </r>
    <r>
      <rPr>
        <i/>
        <sz val="11"/>
        <color rgb="FFCCCCCC"/>
        <rFont val="Calibri"/>
        <family val="2"/>
        <scheme val="minor"/>
      </rPr>
      <t>(+254)</t>
    </r>
  </si>
  <si>
    <r>
      <t>428 </t>
    </r>
    <r>
      <rPr>
        <i/>
        <sz val="11"/>
        <color rgb="FFCCCCCC"/>
        <rFont val="Calibri"/>
        <family val="2"/>
        <scheme val="minor"/>
      </rPr>
      <t>(+11)</t>
    </r>
  </si>
  <si>
    <r>
      <t>22 610 </t>
    </r>
    <r>
      <rPr>
        <i/>
        <sz val="11"/>
        <color rgb="FFCCCCCC"/>
        <rFont val="Calibri"/>
        <family val="2"/>
        <scheme val="minor"/>
      </rPr>
      <t>(+255)</t>
    </r>
  </si>
  <si>
    <r>
      <t>432 </t>
    </r>
    <r>
      <rPr>
        <i/>
        <sz val="11"/>
        <color rgb="FFCCCCCC"/>
        <rFont val="Calibri"/>
        <family val="2"/>
        <scheme val="minor"/>
      </rPr>
      <t>(+4)</t>
    </r>
  </si>
  <si>
    <r>
      <t>22 873 </t>
    </r>
    <r>
      <rPr>
        <i/>
        <sz val="11"/>
        <color rgb="FFCCCCCC"/>
        <rFont val="Calibri"/>
        <family val="2"/>
        <scheme val="minor"/>
      </rPr>
      <t>(+263)</t>
    </r>
  </si>
  <si>
    <r>
      <t>435 </t>
    </r>
    <r>
      <rPr>
        <i/>
        <sz val="11"/>
        <color rgb="FFCCCCCC"/>
        <rFont val="Calibri"/>
        <family val="2"/>
        <scheme val="minor"/>
      </rPr>
      <t>(+3)</t>
    </r>
  </si>
  <si>
    <r>
      <t>23 133 </t>
    </r>
    <r>
      <rPr>
        <i/>
        <sz val="11"/>
        <color rgb="FFCCCCCC"/>
        <rFont val="Calibri"/>
        <family val="2"/>
        <scheme val="minor"/>
      </rPr>
      <t>(+260)</t>
    </r>
  </si>
  <si>
    <r>
      <t>439 </t>
    </r>
    <r>
      <rPr>
        <i/>
        <sz val="11"/>
        <color rgb="FFCCCCCC"/>
        <rFont val="Calibri"/>
        <family val="2"/>
        <scheme val="minor"/>
      </rPr>
      <t>(+4)</t>
    </r>
  </si>
  <si>
    <r>
      <t>23 399 </t>
    </r>
    <r>
      <rPr>
        <i/>
        <sz val="11"/>
        <color rgb="FFCCCCCC"/>
        <rFont val="Calibri"/>
        <family val="2"/>
        <scheme val="minor"/>
      </rPr>
      <t>(+266)</t>
    </r>
  </si>
  <si>
    <r>
      <t>447 </t>
    </r>
    <r>
      <rPr>
        <i/>
        <sz val="11"/>
        <color rgb="FF000000"/>
        <rFont val="Calibri"/>
        <family val="2"/>
        <scheme val="minor"/>
      </rPr>
      <t>(+8)</t>
    </r>
  </si>
  <si>
    <r>
      <t>23 668 </t>
    </r>
    <r>
      <rPr>
        <i/>
        <sz val="11"/>
        <color rgb="FF000000"/>
        <rFont val="Calibri"/>
        <family val="2"/>
        <scheme val="minor"/>
      </rPr>
      <t>(+269)</t>
    </r>
  </si>
  <si>
    <r>
      <t>451 </t>
    </r>
    <r>
      <rPr>
        <i/>
        <sz val="11"/>
        <color rgb="FF000000"/>
        <rFont val="Calibri"/>
        <family val="2"/>
        <scheme val="minor"/>
      </rPr>
      <t>(+4)</t>
    </r>
  </si>
  <si>
    <r>
      <t>23 939 </t>
    </r>
    <r>
      <rPr>
        <i/>
        <sz val="11"/>
        <color rgb="FF000000"/>
        <rFont val="Calibri"/>
        <family val="2"/>
        <scheme val="minor"/>
      </rPr>
      <t>(+271)</t>
    </r>
  </si>
  <si>
    <r>
      <t>455 </t>
    </r>
    <r>
      <rPr>
        <i/>
        <sz val="11"/>
        <color rgb="FFCCCCCC"/>
        <rFont val="Calibri"/>
        <family val="2"/>
        <scheme val="minor"/>
      </rPr>
      <t>(+4)</t>
    </r>
  </si>
  <si>
    <r>
      <t>24 213 </t>
    </r>
    <r>
      <rPr>
        <i/>
        <sz val="11"/>
        <color rgb="FFCCCCCC"/>
        <rFont val="Calibri"/>
        <family val="2"/>
        <scheme val="minor"/>
      </rPr>
      <t>(+274)</t>
    </r>
  </si>
  <si>
    <r>
      <t>463 </t>
    </r>
    <r>
      <rPr>
        <i/>
        <sz val="11"/>
        <color rgb="FFCCCCCC"/>
        <rFont val="Calibri"/>
        <family val="2"/>
        <scheme val="minor"/>
      </rPr>
      <t>(+8)</t>
    </r>
  </si>
  <si>
    <r>
      <t>24 491 </t>
    </r>
    <r>
      <rPr>
        <i/>
        <sz val="11"/>
        <color rgb="FFCCCCCC"/>
        <rFont val="Calibri"/>
        <family val="2"/>
        <scheme val="minor"/>
      </rPr>
      <t>(+278)</t>
    </r>
  </si>
  <si>
    <r>
      <t>471 </t>
    </r>
    <r>
      <rPr>
        <i/>
        <sz val="11"/>
        <color rgb="FFCCCCCC"/>
        <rFont val="Calibri"/>
        <family val="2"/>
        <scheme val="minor"/>
      </rPr>
      <t>(+8)</t>
    </r>
  </si>
  <si>
    <r>
      <t>24 772 </t>
    </r>
    <r>
      <rPr>
        <i/>
        <sz val="11"/>
        <color rgb="FFCCCCCC"/>
        <rFont val="Calibri"/>
        <family val="2"/>
        <scheme val="minor"/>
      </rPr>
      <t>(+281)</t>
    </r>
  </si>
  <si>
    <r>
      <t>478 </t>
    </r>
    <r>
      <rPr>
        <i/>
        <sz val="11"/>
        <color rgb="FFCCCCCC"/>
        <rFont val="Calibri"/>
        <family val="2"/>
        <scheme val="minor"/>
      </rPr>
      <t>(+7)</t>
    </r>
  </si>
  <si>
    <r>
      <t>25 055 </t>
    </r>
    <r>
      <rPr>
        <i/>
        <sz val="11"/>
        <color rgb="FFCCCCCC"/>
        <rFont val="Calibri"/>
        <family val="2"/>
        <scheme val="minor"/>
      </rPr>
      <t>(+283)</t>
    </r>
  </si>
  <si>
    <r>
      <t>485 </t>
    </r>
    <r>
      <rPr>
        <i/>
        <sz val="11"/>
        <color rgb="FFCCCCCC"/>
        <rFont val="Calibri"/>
        <family val="2"/>
        <scheme val="minor"/>
      </rPr>
      <t>(+7)</t>
    </r>
  </si>
  <si>
    <r>
      <t>25 343 </t>
    </r>
    <r>
      <rPr>
        <i/>
        <sz val="11"/>
        <color rgb="FFCCCCCC"/>
        <rFont val="Calibri"/>
        <family val="2"/>
        <scheme val="minor"/>
      </rPr>
      <t>(+288)</t>
    </r>
  </si>
  <si>
    <r>
      <t>493 </t>
    </r>
    <r>
      <rPr>
        <i/>
        <sz val="11"/>
        <color rgb="FF000000"/>
        <rFont val="Calibri"/>
        <family val="2"/>
        <scheme val="minor"/>
      </rPr>
      <t>(+8)</t>
    </r>
  </si>
  <si>
    <r>
      <t>25 633 </t>
    </r>
    <r>
      <rPr>
        <i/>
        <sz val="11"/>
        <color rgb="FF000000"/>
        <rFont val="Calibri"/>
        <family val="2"/>
        <scheme val="minor"/>
      </rPr>
      <t>(+290)</t>
    </r>
  </si>
  <si>
    <r>
      <t>496 </t>
    </r>
    <r>
      <rPr>
        <i/>
        <sz val="11"/>
        <color rgb="FF000000"/>
        <rFont val="Calibri"/>
        <family val="2"/>
        <scheme val="minor"/>
      </rPr>
      <t>(+3)</t>
    </r>
  </si>
  <si>
    <r>
      <t>25 924 </t>
    </r>
    <r>
      <rPr>
        <i/>
        <sz val="11"/>
        <color rgb="FF000000"/>
        <rFont val="Calibri"/>
        <family val="2"/>
        <scheme val="minor"/>
      </rPr>
      <t>(+291)</t>
    </r>
  </si>
  <si>
    <r>
      <t>500 </t>
    </r>
    <r>
      <rPr>
        <i/>
        <sz val="11"/>
        <color rgb="FFCCCCCC"/>
        <rFont val="Calibri"/>
        <family val="2"/>
        <scheme val="minor"/>
      </rPr>
      <t>(+4)</t>
    </r>
  </si>
  <si>
    <r>
      <t>26 219 </t>
    </r>
    <r>
      <rPr>
        <i/>
        <sz val="11"/>
        <color rgb="FFCCCCCC"/>
        <rFont val="Calibri"/>
        <family val="2"/>
        <scheme val="minor"/>
      </rPr>
      <t>(+295)</t>
    </r>
  </si>
  <si>
    <r>
      <t>508 </t>
    </r>
    <r>
      <rPr>
        <i/>
        <sz val="11"/>
        <color rgb="FFCCCCCC"/>
        <rFont val="Calibri"/>
        <family val="2"/>
        <scheme val="minor"/>
      </rPr>
      <t>(+8)</t>
    </r>
  </si>
  <si>
    <r>
      <t>26 515 </t>
    </r>
    <r>
      <rPr>
        <i/>
        <sz val="11"/>
        <color rgb="FFCCCCCC"/>
        <rFont val="Calibri"/>
        <family val="2"/>
        <scheme val="minor"/>
      </rPr>
      <t>(+296)</t>
    </r>
  </si>
  <si>
    <r>
      <t>515 </t>
    </r>
    <r>
      <rPr>
        <i/>
        <sz val="11"/>
        <color rgb="FFCCCCCC"/>
        <rFont val="Calibri"/>
        <family val="2"/>
        <scheme val="minor"/>
      </rPr>
      <t>(+7)</t>
    </r>
  </si>
  <si>
    <r>
      <t>26 816 </t>
    </r>
    <r>
      <rPr>
        <i/>
        <sz val="11"/>
        <color rgb="FFCCCCCC"/>
        <rFont val="Calibri"/>
        <family val="2"/>
        <scheme val="minor"/>
      </rPr>
      <t>(+301)</t>
    </r>
  </si>
  <si>
    <r>
      <t>523 </t>
    </r>
    <r>
      <rPr>
        <i/>
        <sz val="11"/>
        <color rgb="FFCCCCCC"/>
        <rFont val="Calibri"/>
        <family val="2"/>
        <scheme val="minor"/>
      </rPr>
      <t>(+8)</t>
    </r>
  </si>
  <si>
    <r>
      <t>27 116 </t>
    </r>
    <r>
      <rPr>
        <i/>
        <sz val="11"/>
        <color rgb="FFCCCCCC"/>
        <rFont val="Calibri"/>
        <family val="2"/>
        <scheme val="minor"/>
      </rPr>
      <t>(+300)</t>
    </r>
  </si>
  <si>
    <r>
      <t>529 </t>
    </r>
    <r>
      <rPr>
        <i/>
        <sz val="11"/>
        <color rgb="FFCCCCCC"/>
        <rFont val="Calibri"/>
        <family val="2"/>
        <scheme val="minor"/>
      </rPr>
      <t>(+6)</t>
    </r>
  </si>
  <si>
    <r>
      <t>27 418 </t>
    </r>
    <r>
      <rPr>
        <i/>
        <sz val="11"/>
        <color rgb="FFCCCCCC"/>
        <rFont val="Calibri"/>
        <family val="2"/>
        <scheme val="minor"/>
      </rPr>
      <t>(+302)</t>
    </r>
  </si>
  <si>
    <r>
      <t>534 </t>
    </r>
    <r>
      <rPr>
        <i/>
        <sz val="11"/>
        <color rgb="FF000000"/>
        <rFont val="Calibri"/>
        <family val="2"/>
        <scheme val="minor"/>
      </rPr>
      <t>(+5)</t>
    </r>
  </si>
  <si>
    <r>
      <t>27 723 </t>
    </r>
    <r>
      <rPr>
        <i/>
        <sz val="11"/>
        <color rgb="FF000000"/>
        <rFont val="Calibri"/>
        <family val="2"/>
        <scheme val="minor"/>
      </rPr>
      <t>(+305)</t>
    </r>
  </si>
  <si>
    <r>
      <t>540 </t>
    </r>
    <r>
      <rPr>
        <i/>
        <sz val="11"/>
        <color rgb="FF000000"/>
        <rFont val="Calibri"/>
        <family val="2"/>
        <scheme val="minor"/>
      </rPr>
      <t>(+6)</t>
    </r>
  </si>
  <si>
    <r>
      <t>28 030 </t>
    </r>
    <r>
      <rPr>
        <i/>
        <sz val="11"/>
        <color rgb="FF000000"/>
        <rFont val="Calibri"/>
        <family val="2"/>
        <scheme val="minor"/>
      </rPr>
      <t>(+307)</t>
    </r>
  </si>
  <si>
    <r>
      <t>28 335 </t>
    </r>
    <r>
      <rPr>
        <i/>
        <sz val="11"/>
        <color rgb="FFCCCCCC"/>
        <rFont val="Calibri"/>
        <family val="2"/>
        <scheme val="minor"/>
      </rPr>
      <t>(+305)</t>
    </r>
  </si>
  <si>
    <r>
      <t>28 639 </t>
    </r>
    <r>
      <rPr>
        <i/>
        <sz val="11"/>
        <color rgb="FFCCCCCC"/>
        <rFont val="Calibri"/>
        <family val="2"/>
        <scheme val="minor"/>
      </rPr>
      <t>(+304)</t>
    </r>
  </si>
  <si>
    <r>
      <t>28 946 </t>
    </r>
    <r>
      <rPr>
        <i/>
        <sz val="11"/>
        <color rgb="FFCCCCCC"/>
        <rFont val="Calibri"/>
        <family val="2"/>
        <scheme val="minor"/>
      </rPr>
      <t>(+307)</t>
    </r>
  </si>
  <si>
    <r>
      <t>29 251 </t>
    </r>
    <r>
      <rPr>
        <i/>
        <sz val="11"/>
        <color rgb="FFCCCCCC"/>
        <rFont val="Calibri"/>
        <family val="2"/>
        <scheme val="minor"/>
      </rPr>
      <t>(+305)</t>
    </r>
  </si>
  <si>
    <r>
      <t>29 557 </t>
    </r>
    <r>
      <rPr>
        <i/>
        <sz val="11"/>
        <color rgb="FFCCCCCC"/>
        <rFont val="Calibri"/>
        <family val="2"/>
        <scheme val="minor"/>
      </rPr>
      <t>(+306)</t>
    </r>
  </si>
  <si>
    <r>
      <t>29 864 </t>
    </r>
    <r>
      <rPr>
        <i/>
        <sz val="11"/>
        <color rgb="FF000000"/>
        <rFont val="Calibri"/>
        <family val="2"/>
        <scheme val="minor"/>
      </rPr>
      <t>(+307)</t>
    </r>
  </si>
  <si>
    <r>
      <t>553 </t>
    </r>
    <r>
      <rPr>
        <i/>
        <sz val="11"/>
        <color rgb="FF000000"/>
        <rFont val="Calibri"/>
        <family val="2"/>
        <scheme val="minor"/>
      </rPr>
      <t>(+13)</t>
    </r>
  </si>
  <si>
    <r>
      <t>30 175 </t>
    </r>
    <r>
      <rPr>
        <i/>
        <sz val="11"/>
        <color rgb="FF000000"/>
        <rFont val="Calibri"/>
        <family val="2"/>
        <scheme val="minor"/>
      </rPr>
      <t>(+311)</t>
    </r>
  </si>
  <si>
    <r>
      <t>566 </t>
    </r>
    <r>
      <rPr>
        <i/>
        <sz val="11"/>
        <color rgb="FFCCCCCC"/>
        <rFont val="Calibri"/>
        <family val="2"/>
        <scheme val="minor"/>
      </rPr>
      <t>(+13)</t>
    </r>
  </si>
  <si>
    <r>
      <t>30 485 </t>
    </r>
    <r>
      <rPr>
        <i/>
        <sz val="11"/>
        <color rgb="FFCCCCCC"/>
        <rFont val="Calibri"/>
        <family val="2"/>
        <scheme val="minor"/>
      </rPr>
      <t>(+310)</t>
    </r>
  </si>
  <si>
    <r>
      <t>579 </t>
    </r>
    <r>
      <rPr>
        <i/>
        <sz val="11"/>
        <color rgb="FFCCCCCC"/>
        <rFont val="Calibri"/>
        <family val="2"/>
        <scheme val="minor"/>
      </rPr>
      <t>(+13)</t>
    </r>
  </si>
  <si>
    <r>
      <t>30 792 </t>
    </r>
    <r>
      <rPr>
        <i/>
        <sz val="11"/>
        <color rgb="FFCCCCCC"/>
        <rFont val="Calibri"/>
        <family val="2"/>
        <scheme val="minor"/>
      </rPr>
      <t>(+307)</t>
    </r>
  </si>
  <si>
    <r>
      <t>592 </t>
    </r>
    <r>
      <rPr>
        <i/>
        <sz val="11"/>
        <color rgb="FFCCCCCC"/>
        <rFont val="Calibri"/>
        <family val="2"/>
        <scheme val="minor"/>
      </rPr>
      <t>(+13)</t>
    </r>
  </si>
  <si>
    <r>
      <t>31 097 </t>
    </r>
    <r>
      <rPr>
        <i/>
        <sz val="11"/>
        <color rgb="FFCCCCCC"/>
        <rFont val="Calibri"/>
        <family val="2"/>
        <scheme val="minor"/>
      </rPr>
      <t>(+305)</t>
    </r>
  </si>
  <si>
    <r>
      <t>606 </t>
    </r>
    <r>
      <rPr>
        <i/>
        <sz val="11"/>
        <color rgb="FFCCCCCC"/>
        <rFont val="Calibri"/>
        <family val="2"/>
        <scheme val="minor"/>
      </rPr>
      <t>(+14)</t>
    </r>
  </si>
  <si>
    <r>
      <t>31 401 </t>
    </r>
    <r>
      <rPr>
        <i/>
        <sz val="11"/>
        <color rgb="FFCCCCCC"/>
        <rFont val="Calibri"/>
        <family val="2"/>
        <scheme val="minor"/>
      </rPr>
      <t>(+304)</t>
    </r>
  </si>
  <si>
    <r>
      <t>618 </t>
    </r>
    <r>
      <rPr>
        <i/>
        <sz val="11"/>
        <color rgb="FFCCCCCC"/>
        <rFont val="Calibri"/>
        <family val="2"/>
        <scheme val="minor"/>
      </rPr>
      <t>(+12)</t>
    </r>
  </si>
  <si>
    <r>
      <t>31 704 </t>
    </r>
    <r>
      <rPr>
        <i/>
        <sz val="11"/>
        <color rgb="FFCCCCCC"/>
        <rFont val="Calibri"/>
        <family val="2"/>
        <scheme val="minor"/>
      </rPr>
      <t>(+303)</t>
    </r>
  </si>
  <si>
    <r>
      <t>629 </t>
    </r>
    <r>
      <rPr>
        <i/>
        <sz val="11"/>
        <color rgb="FF000000"/>
        <rFont val="Calibri"/>
        <family val="2"/>
        <scheme val="minor"/>
      </rPr>
      <t>(+11)</t>
    </r>
  </si>
  <si>
    <r>
      <t>32 004 </t>
    </r>
    <r>
      <rPr>
        <i/>
        <sz val="11"/>
        <color rgb="FF000000"/>
        <rFont val="Calibri"/>
        <family val="2"/>
        <scheme val="minor"/>
      </rPr>
      <t>(+300)</t>
    </r>
  </si>
  <si>
    <r>
      <t>641 </t>
    </r>
    <r>
      <rPr>
        <i/>
        <sz val="11"/>
        <color rgb="FF000000"/>
        <rFont val="Calibri"/>
        <family val="2"/>
        <scheme val="minor"/>
      </rPr>
      <t>(+12)</t>
    </r>
  </si>
  <si>
    <r>
      <t>32 305 </t>
    </r>
    <r>
      <rPr>
        <i/>
        <sz val="11"/>
        <color rgb="FF000000"/>
        <rFont val="Calibri"/>
        <family val="2"/>
        <scheme val="minor"/>
      </rPr>
      <t>(+301)</t>
    </r>
  </si>
  <si>
    <r>
      <t>646 </t>
    </r>
    <r>
      <rPr>
        <i/>
        <sz val="11"/>
        <color rgb="FFCCCCCC"/>
        <rFont val="Calibri"/>
        <family val="2"/>
        <scheme val="minor"/>
      </rPr>
      <t>(+5)</t>
    </r>
  </si>
  <si>
    <r>
      <t>32 603 </t>
    </r>
    <r>
      <rPr>
        <i/>
        <sz val="11"/>
        <color rgb="FFCCCCCC"/>
        <rFont val="Calibri"/>
        <family val="2"/>
        <scheme val="minor"/>
      </rPr>
      <t>(+298)</t>
    </r>
  </si>
  <si>
    <r>
      <t>652 </t>
    </r>
    <r>
      <rPr>
        <i/>
        <sz val="11"/>
        <color rgb="FFCCCCCC"/>
        <rFont val="Calibri"/>
        <family val="2"/>
        <scheme val="minor"/>
      </rPr>
      <t>(+6)</t>
    </r>
  </si>
  <si>
    <r>
      <t>32 897 </t>
    </r>
    <r>
      <rPr>
        <i/>
        <sz val="11"/>
        <color rgb="FFCCCCCC"/>
        <rFont val="Calibri"/>
        <family val="2"/>
        <scheme val="minor"/>
      </rPr>
      <t>(+294)</t>
    </r>
  </si>
  <si>
    <r>
      <t>660 </t>
    </r>
    <r>
      <rPr>
        <i/>
        <sz val="11"/>
        <color rgb="FFCCCCCC"/>
        <rFont val="Calibri"/>
        <family val="2"/>
        <scheme val="minor"/>
      </rPr>
      <t>(+8)</t>
    </r>
  </si>
  <si>
    <r>
      <t>33 188 </t>
    </r>
    <r>
      <rPr>
        <i/>
        <sz val="11"/>
        <color rgb="FFCCCCCC"/>
        <rFont val="Calibri"/>
        <family val="2"/>
        <scheme val="minor"/>
      </rPr>
      <t>(+291)</t>
    </r>
  </si>
  <si>
    <r>
      <t>668 </t>
    </r>
    <r>
      <rPr>
        <i/>
        <sz val="11"/>
        <color rgb="FFCCCCCC"/>
        <rFont val="Calibri"/>
        <family val="2"/>
        <scheme val="minor"/>
      </rPr>
      <t>(+8)</t>
    </r>
  </si>
  <si>
    <r>
      <t>33 475 </t>
    </r>
    <r>
      <rPr>
        <i/>
        <sz val="11"/>
        <color rgb="FFCCCCCC"/>
        <rFont val="Calibri"/>
        <family val="2"/>
        <scheme val="minor"/>
      </rPr>
      <t>(+287)</t>
    </r>
  </si>
  <si>
    <r>
      <t>678 </t>
    </r>
    <r>
      <rPr>
        <i/>
        <sz val="11"/>
        <color rgb="FFCCCCCC"/>
        <rFont val="Calibri"/>
        <family val="2"/>
        <scheme val="minor"/>
      </rPr>
      <t>(+10)</t>
    </r>
  </si>
  <si>
    <r>
      <t>33 760 </t>
    </r>
    <r>
      <rPr>
        <i/>
        <sz val="11"/>
        <color rgb="FFCCCCCC"/>
        <rFont val="Calibri"/>
        <family val="2"/>
        <scheme val="minor"/>
      </rPr>
      <t>(+285)</t>
    </r>
  </si>
  <si>
    <r>
      <t>690 </t>
    </r>
    <r>
      <rPr>
        <i/>
        <sz val="11"/>
        <color rgb="FF000000"/>
        <rFont val="Calibri"/>
        <family val="2"/>
        <scheme val="minor"/>
      </rPr>
      <t>(+12)</t>
    </r>
  </si>
  <si>
    <r>
      <t>34 043 </t>
    </r>
    <r>
      <rPr>
        <i/>
        <sz val="11"/>
        <color rgb="FF000000"/>
        <rFont val="Calibri"/>
        <family val="2"/>
        <scheme val="minor"/>
      </rPr>
      <t>(+283)</t>
    </r>
  </si>
  <si>
    <r>
      <t>702 </t>
    </r>
    <r>
      <rPr>
        <i/>
        <sz val="11"/>
        <color rgb="FF000000"/>
        <rFont val="Calibri"/>
        <family val="2"/>
        <scheme val="minor"/>
      </rPr>
      <t>(+12)</t>
    </r>
  </si>
  <si>
    <r>
      <t>34 323 </t>
    </r>
    <r>
      <rPr>
        <i/>
        <sz val="11"/>
        <color rgb="FF000000"/>
        <rFont val="Calibri"/>
        <family val="2"/>
        <scheme val="minor"/>
      </rPr>
      <t>(+280)</t>
    </r>
  </si>
  <si>
    <r>
      <t>708 </t>
    </r>
    <r>
      <rPr>
        <i/>
        <sz val="11"/>
        <color rgb="FFCCCCCC"/>
        <rFont val="Calibri"/>
        <family val="2"/>
        <scheme val="minor"/>
      </rPr>
      <t>(+6)</t>
    </r>
  </si>
  <si>
    <r>
      <t>34 602 </t>
    </r>
    <r>
      <rPr>
        <i/>
        <sz val="11"/>
        <color rgb="FFCCCCCC"/>
        <rFont val="Calibri"/>
        <family val="2"/>
        <scheme val="minor"/>
      </rPr>
      <t>(+279)</t>
    </r>
  </si>
  <si>
    <r>
      <t>713 </t>
    </r>
    <r>
      <rPr>
        <i/>
        <sz val="11"/>
        <color rgb="FFCCCCCC"/>
        <rFont val="Calibri"/>
        <family val="2"/>
        <scheme val="minor"/>
      </rPr>
      <t>(+5)</t>
    </r>
  </si>
  <si>
    <r>
      <t>34 880 </t>
    </r>
    <r>
      <rPr>
        <i/>
        <sz val="11"/>
        <color rgb="FFCCCCCC"/>
        <rFont val="Calibri"/>
        <family val="2"/>
        <scheme val="minor"/>
      </rPr>
      <t>(+278)</t>
    </r>
  </si>
  <si>
    <r>
      <t>724 </t>
    </r>
    <r>
      <rPr>
        <i/>
        <sz val="11"/>
        <color rgb="FFCCCCCC"/>
        <rFont val="Calibri"/>
        <family val="2"/>
        <scheme val="minor"/>
      </rPr>
      <t>(+11)</t>
    </r>
  </si>
  <si>
    <r>
      <t>35 159 </t>
    </r>
    <r>
      <rPr>
        <i/>
        <sz val="11"/>
        <color rgb="FFCCCCCC"/>
        <rFont val="Calibri"/>
        <family val="2"/>
        <scheme val="minor"/>
      </rPr>
      <t>(+279)</t>
    </r>
  </si>
  <si>
    <r>
      <t>730 </t>
    </r>
    <r>
      <rPr>
        <i/>
        <sz val="11"/>
        <color rgb="FFCCCCCC"/>
        <rFont val="Calibri"/>
        <family val="2"/>
        <scheme val="minor"/>
      </rPr>
      <t>(+6)</t>
    </r>
  </si>
  <si>
    <r>
      <t>35 441 </t>
    </r>
    <r>
      <rPr>
        <i/>
        <sz val="11"/>
        <color rgb="FFCCCCCC"/>
        <rFont val="Calibri"/>
        <family val="2"/>
        <scheme val="minor"/>
      </rPr>
      <t>(+282)</t>
    </r>
  </si>
  <si>
    <r>
      <t>739 </t>
    </r>
    <r>
      <rPr>
        <i/>
        <sz val="11"/>
        <color rgb="FFCCCCCC"/>
        <rFont val="Calibri"/>
        <family val="2"/>
        <scheme val="minor"/>
      </rPr>
      <t>(+9)</t>
    </r>
  </si>
  <si>
    <r>
      <t>35 724 </t>
    </r>
    <r>
      <rPr>
        <i/>
        <sz val="11"/>
        <color rgb="FFCCCCCC"/>
        <rFont val="Calibri"/>
        <family val="2"/>
        <scheme val="minor"/>
      </rPr>
      <t>(+283)</t>
    </r>
  </si>
  <si>
    <r>
      <t>740 </t>
    </r>
    <r>
      <rPr>
        <i/>
        <sz val="11"/>
        <color rgb="FF000000"/>
        <rFont val="Calibri"/>
        <family val="2"/>
        <scheme val="minor"/>
      </rPr>
      <t>(+1)</t>
    </r>
  </si>
  <si>
    <r>
      <t>36 011 </t>
    </r>
    <r>
      <rPr>
        <i/>
        <sz val="11"/>
        <color rgb="FF000000"/>
        <rFont val="Calibri"/>
        <family val="2"/>
        <scheme val="minor"/>
      </rPr>
      <t>(+287)</t>
    </r>
  </si>
  <si>
    <r>
      <t>742 </t>
    </r>
    <r>
      <rPr>
        <i/>
        <sz val="11"/>
        <color rgb="FF000000"/>
        <rFont val="Calibri"/>
        <family val="2"/>
        <scheme val="minor"/>
      </rPr>
      <t>(+2)</t>
    </r>
  </si>
  <si>
    <r>
      <t>36 298 </t>
    </r>
    <r>
      <rPr>
        <i/>
        <sz val="11"/>
        <color rgb="FF000000"/>
        <rFont val="Calibri"/>
        <family val="2"/>
        <scheme val="minor"/>
      </rPr>
      <t>(+287)</t>
    </r>
  </si>
  <si>
    <r>
      <t>743 </t>
    </r>
    <r>
      <rPr>
        <i/>
        <sz val="11"/>
        <color rgb="FFCCCCCC"/>
        <rFont val="Calibri"/>
        <family val="2"/>
        <scheme val="minor"/>
      </rPr>
      <t>(+1)</t>
    </r>
  </si>
  <si>
    <r>
      <t>36 586 </t>
    </r>
    <r>
      <rPr>
        <i/>
        <sz val="11"/>
        <color rgb="FFCCCCCC"/>
        <rFont val="Calibri"/>
        <family val="2"/>
        <scheme val="minor"/>
      </rPr>
      <t>(+288)</t>
    </r>
  </si>
  <si>
    <r>
      <t>745 </t>
    </r>
    <r>
      <rPr>
        <i/>
        <sz val="11"/>
        <color rgb="FFCCCCCC"/>
        <rFont val="Calibri"/>
        <family val="2"/>
        <scheme val="minor"/>
      </rPr>
      <t>(+2)</t>
    </r>
  </si>
  <si>
    <r>
      <t>36 872 </t>
    </r>
    <r>
      <rPr>
        <i/>
        <sz val="11"/>
        <color rgb="FFCCCCCC"/>
        <rFont val="Calibri"/>
        <family val="2"/>
        <scheme val="minor"/>
      </rPr>
      <t>(+286)</t>
    </r>
  </si>
  <si>
    <r>
      <t>754 </t>
    </r>
    <r>
      <rPr>
        <i/>
        <sz val="11"/>
        <color rgb="FFCCCCCC"/>
        <rFont val="Calibri"/>
        <family val="2"/>
        <scheme val="minor"/>
      </rPr>
      <t>(+9)</t>
    </r>
  </si>
  <si>
    <r>
      <t>37 157 </t>
    </r>
    <r>
      <rPr>
        <i/>
        <sz val="11"/>
        <color rgb="FFCCCCCC"/>
        <rFont val="Calibri"/>
        <family val="2"/>
        <scheme val="minor"/>
      </rPr>
      <t>(+285)</t>
    </r>
  </si>
  <si>
    <r>
      <t>762 </t>
    </r>
    <r>
      <rPr>
        <i/>
        <sz val="11"/>
        <color rgb="FFCCCCCC"/>
        <rFont val="Calibri"/>
        <family val="2"/>
        <scheme val="minor"/>
      </rPr>
      <t>(+8)</t>
    </r>
  </si>
  <si>
    <r>
      <t>37 444 </t>
    </r>
    <r>
      <rPr>
        <i/>
        <sz val="11"/>
        <color rgb="FFCCCCCC"/>
        <rFont val="Calibri"/>
        <family val="2"/>
        <scheme val="minor"/>
      </rPr>
      <t>(+287)</t>
    </r>
  </si>
  <si>
    <r>
      <t>770 </t>
    </r>
    <r>
      <rPr>
        <i/>
        <sz val="11"/>
        <color rgb="FFCCCCCC"/>
        <rFont val="Calibri"/>
        <family val="2"/>
        <scheme val="minor"/>
      </rPr>
      <t>(+8)</t>
    </r>
  </si>
  <si>
    <r>
      <t>37 730 </t>
    </r>
    <r>
      <rPr>
        <i/>
        <sz val="11"/>
        <color rgb="FFCCCCCC"/>
        <rFont val="Calibri"/>
        <family val="2"/>
        <scheme val="minor"/>
      </rPr>
      <t>(+286)</t>
    </r>
  </si>
  <si>
    <r>
      <t>775 </t>
    </r>
    <r>
      <rPr>
        <i/>
        <sz val="11"/>
        <color rgb="FF000000"/>
        <rFont val="Calibri"/>
        <family val="2"/>
        <scheme val="minor"/>
      </rPr>
      <t>(+5)</t>
    </r>
  </si>
  <si>
    <r>
      <t>38 014 </t>
    </r>
    <r>
      <rPr>
        <i/>
        <sz val="11"/>
        <color rgb="FF000000"/>
        <rFont val="Calibri"/>
        <family val="2"/>
        <scheme val="minor"/>
      </rPr>
      <t>(+284)</t>
    </r>
  </si>
  <si>
    <r>
      <t>782 </t>
    </r>
    <r>
      <rPr>
        <i/>
        <sz val="11"/>
        <color rgb="FF000000"/>
        <rFont val="Calibri"/>
        <family val="2"/>
        <scheme val="minor"/>
      </rPr>
      <t>(+7)</t>
    </r>
  </si>
  <si>
    <r>
      <t>38 299 </t>
    </r>
    <r>
      <rPr>
        <i/>
        <sz val="11"/>
        <color rgb="FF000000"/>
        <rFont val="Calibri"/>
        <family val="2"/>
        <scheme val="minor"/>
      </rPr>
      <t>(+285)</t>
    </r>
  </si>
  <si>
    <r>
      <t>38 582 </t>
    </r>
    <r>
      <rPr>
        <i/>
        <sz val="11"/>
        <color rgb="FFCCCCCC"/>
        <rFont val="Calibri"/>
        <family val="2"/>
        <scheme val="minor"/>
      </rPr>
      <t>(+283)</t>
    </r>
  </si>
  <si>
    <r>
      <t>792 </t>
    </r>
    <r>
      <rPr>
        <i/>
        <sz val="11"/>
        <color rgb="FFCCCCCC"/>
        <rFont val="Calibri"/>
        <family val="2"/>
        <scheme val="minor"/>
      </rPr>
      <t>(+10)</t>
    </r>
  </si>
  <si>
    <r>
      <t>38 861 </t>
    </r>
    <r>
      <rPr>
        <i/>
        <sz val="11"/>
        <color rgb="FFCCCCCC"/>
        <rFont val="Calibri"/>
        <family val="2"/>
        <scheme val="minor"/>
      </rPr>
      <t>(+279)</t>
    </r>
  </si>
  <si>
    <r>
      <t>803 </t>
    </r>
    <r>
      <rPr>
        <i/>
        <sz val="11"/>
        <color rgb="FFCCCCCC"/>
        <rFont val="Calibri"/>
        <family val="2"/>
        <scheme val="minor"/>
      </rPr>
      <t>(+11)</t>
    </r>
  </si>
  <si>
    <r>
      <t>39 136 </t>
    </r>
    <r>
      <rPr>
        <i/>
        <sz val="11"/>
        <color rgb="FFCCCCCC"/>
        <rFont val="Calibri"/>
        <family val="2"/>
        <scheme val="minor"/>
      </rPr>
      <t>(+275)</t>
    </r>
  </si>
  <si>
    <r>
      <t>808 </t>
    </r>
    <r>
      <rPr>
        <i/>
        <sz val="11"/>
        <color rgb="FFCCCCCC"/>
        <rFont val="Calibri"/>
        <family val="2"/>
        <scheme val="minor"/>
      </rPr>
      <t>(+5)</t>
    </r>
  </si>
  <si>
    <r>
      <t>39 409 </t>
    </r>
    <r>
      <rPr>
        <i/>
        <sz val="11"/>
        <color rgb="FFCCCCCC"/>
        <rFont val="Calibri"/>
        <family val="2"/>
        <scheme val="minor"/>
      </rPr>
      <t>(+273)</t>
    </r>
  </si>
  <si>
    <r>
      <t>810 </t>
    </r>
    <r>
      <rPr>
        <i/>
        <sz val="11"/>
        <color rgb="FFCCCCCC"/>
        <rFont val="Calibri"/>
        <family val="2"/>
        <scheme val="minor"/>
      </rPr>
      <t>(+2)</t>
    </r>
  </si>
  <si>
    <r>
      <t>39 686 </t>
    </r>
    <r>
      <rPr>
        <i/>
        <sz val="11"/>
        <color rgb="FFCCCCCC"/>
        <rFont val="Calibri"/>
        <family val="2"/>
        <scheme val="minor"/>
      </rPr>
      <t>(+277)</t>
    </r>
  </si>
  <si>
    <r>
      <t>812 </t>
    </r>
    <r>
      <rPr>
        <i/>
        <sz val="11"/>
        <color rgb="FF000000"/>
        <rFont val="Calibri"/>
        <family val="2"/>
        <scheme val="minor"/>
      </rPr>
      <t>(+2)</t>
    </r>
  </si>
  <si>
    <r>
      <t>39 991 </t>
    </r>
    <r>
      <rPr>
        <i/>
        <sz val="11"/>
        <color rgb="FF000000"/>
        <rFont val="Calibri"/>
        <family val="2"/>
        <scheme val="minor"/>
      </rPr>
      <t>(+305)</t>
    </r>
  </si>
  <si>
    <r>
      <t>820 </t>
    </r>
    <r>
      <rPr>
        <i/>
        <sz val="11"/>
        <color rgb="FF000000"/>
        <rFont val="Calibri"/>
        <family val="2"/>
        <scheme val="minor"/>
      </rPr>
      <t>(+8)</t>
    </r>
  </si>
  <si>
    <r>
      <t>40 298 </t>
    </r>
    <r>
      <rPr>
        <i/>
        <sz val="11"/>
        <color rgb="FF000000"/>
        <rFont val="Calibri"/>
        <family val="2"/>
        <scheme val="minor"/>
      </rPr>
      <t>(+307)</t>
    </r>
  </si>
  <si>
    <r>
      <t>824 </t>
    </r>
    <r>
      <rPr>
        <i/>
        <sz val="11"/>
        <color rgb="FFCCCCCC"/>
        <rFont val="Calibri"/>
        <family val="2"/>
        <scheme val="minor"/>
      </rPr>
      <t>(+4)</t>
    </r>
  </si>
  <si>
    <r>
      <t>40 603 </t>
    </r>
    <r>
      <rPr>
        <i/>
        <sz val="11"/>
        <color rgb="FFCCCCCC"/>
        <rFont val="Calibri"/>
        <family val="2"/>
        <scheme val="minor"/>
      </rPr>
      <t>(+305)</t>
    </r>
  </si>
  <si>
    <r>
      <t>830 </t>
    </r>
    <r>
      <rPr>
        <i/>
        <sz val="11"/>
        <color rgb="FFCCCCCC"/>
        <rFont val="Calibri"/>
        <family val="2"/>
        <scheme val="minor"/>
      </rPr>
      <t>(+6)</t>
    </r>
  </si>
  <si>
    <r>
      <t>40 903 </t>
    </r>
    <r>
      <rPr>
        <i/>
        <sz val="11"/>
        <color rgb="FFCCCCCC"/>
        <rFont val="Calibri"/>
        <family val="2"/>
        <scheme val="minor"/>
      </rPr>
      <t>(+300)</t>
    </r>
  </si>
  <si>
    <r>
      <t>832 </t>
    </r>
    <r>
      <rPr>
        <i/>
        <sz val="11"/>
        <color rgb="FFCCCCCC"/>
        <rFont val="Calibri"/>
        <family val="2"/>
        <scheme val="minor"/>
      </rPr>
      <t>(+2)</t>
    </r>
  </si>
  <si>
    <r>
      <t>41 204 </t>
    </r>
    <r>
      <rPr>
        <i/>
        <sz val="11"/>
        <color rgb="FFCCCCCC"/>
        <rFont val="Calibri"/>
        <family val="2"/>
        <scheme val="minor"/>
      </rPr>
      <t>(+301)</t>
    </r>
  </si>
  <si>
    <r>
      <t>835 </t>
    </r>
    <r>
      <rPr>
        <i/>
        <sz val="11"/>
        <color rgb="FFCCCCCC"/>
        <rFont val="Calibri"/>
        <family val="2"/>
        <scheme val="minor"/>
      </rPr>
      <t>(+3)</t>
    </r>
  </si>
  <si>
    <r>
      <t>41 504 </t>
    </r>
    <r>
      <rPr>
        <i/>
        <sz val="11"/>
        <color rgb="FFCCCCCC"/>
        <rFont val="Calibri"/>
        <family val="2"/>
        <scheme val="minor"/>
      </rPr>
      <t>(+300)</t>
    </r>
  </si>
  <si>
    <r>
      <t>838 </t>
    </r>
    <r>
      <rPr>
        <i/>
        <sz val="11"/>
        <color rgb="FFCCCCCC"/>
        <rFont val="Calibri"/>
        <family val="2"/>
        <scheme val="minor"/>
      </rPr>
      <t>(+3)</t>
    </r>
  </si>
  <si>
    <r>
      <t>41 807 </t>
    </r>
    <r>
      <rPr>
        <i/>
        <sz val="11"/>
        <color rgb="FFCCCCCC"/>
        <rFont val="Calibri"/>
        <family val="2"/>
        <scheme val="minor"/>
      </rPr>
      <t>(+303)</t>
    </r>
  </si>
  <si>
    <r>
      <t>842 </t>
    </r>
    <r>
      <rPr>
        <i/>
        <sz val="11"/>
        <color rgb="FF000000"/>
        <rFont val="Calibri"/>
        <family val="2"/>
        <scheme val="minor"/>
      </rPr>
      <t>(+4)</t>
    </r>
  </si>
  <si>
    <r>
      <t>42 109 </t>
    </r>
    <r>
      <rPr>
        <i/>
        <sz val="11"/>
        <color rgb="FF000000"/>
        <rFont val="Calibri"/>
        <family val="2"/>
        <scheme val="minor"/>
      </rPr>
      <t>(+302)</t>
    </r>
  </si>
  <si>
    <r>
      <t>42 410 </t>
    </r>
    <r>
      <rPr>
        <i/>
        <sz val="11"/>
        <color rgb="FF000000"/>
        <rFont val="Calibri"/>
        <family val="2"/>
        <scheme val="minor"/>
      </rPr>
      <t>(+301)</t>
    </r>
  </si>
  <si>
    <r>
      <t>843 </t>
    </r>
    <r>
      <rPr>
        <i/>
        <sz val="11"/>
        <color rgb="FFCCCCCC"/>
        <rFont val="Calibri"/>
        <family val="2"/>
        <scheme val="minor"/>
      </rPr>
      <t>(+1)</t>
    </r>
  </si>
  <si>
    <r>
      <t>42 710 </t>
    </r>
    <r>
      <rPr>
        <i/>
        <sz val="11"/>
        <color rgb="FFCCCCCC"/>
        <rFont val="Calibri"/>
        <family val="2"/>
        <scheme val="minor"/>
      </rPr>
      <t>(+300)</t>
    </r>
  </si>
  <si>
    <r>
      <t>853 </t>
    </r>
    <r>
      <rPr>
        <i/>
        <sz val="11"/>
        <color rgb="FFCCCCCC"/>
        <rFont val="Calibri"/>
        <family val="2"/>
        <scheme val="minor"/>
      </rPr>
      <t>(+10)</t>
    </r>
  </si>
  <si>
    <r>
      <t>43 010 </t>
    </r>
    <r>
      <rPr>
        <i/>
        <sz val="11"/>
        <color rgb="FFCCCCCC"/>
        <rFont val="Calibri"/>
        <family val="2"/>
        <scheme val="minor"/>
      </rPr>
      <t>(+300)</t>
    </r>
  </si>
  <si>
    <r>
      <t>863 </t>
    </r>
    <r>
      <rPr>
        <i/>
        <sz val="11"/>
        <color rgb="FFCCCCCC"/>
        <rFont val="Calibri"/>
        <family val="2"/>
        <scheme val="minor"/>
      </rPr>
      <t>(+10)</t>
    </r>
  </si>
  <si>
    <r>
      <t>43 312 </t>
    </r>
    <r>
      <rPr>
        <i/>
        <sz val="11"/>
        <color rgb="FFCCCCCC"/>
        <rFont val="Calibri"/>
        <family val="2"/>
        <scheme val="minor"/>
      </rPr>
      <t>(+302)</t>
    </r>
  </si>
  <si>
    <r>
      <t>873 </t>
    </r>
    <r>
      <rPr>
        <i/>
        <sz val="11"/>
        <color rgb="FFCCCCCC"/>
        <rFont val="Calibri"/>
        <family val="2"/>
        <scheme val="minor"/>
      </rPr>
      <t>(+10)</t>
    </r>
  </si>
  <si>
    <r>
      <t>43 613 </t>
    </r>
    <r>
      <rPr>
        <i/>
        <sz val="11"/>
        <color rgb="FFCCCCCC"/>
        <rFont val="Calibri"/>
        <family val="2"/>
        <scheme val="minor"/>
      </rPr>
      <t>(+301)</t>
    </r>
  </si>
  <si>
    <r>
      <t>883 </t>
    </r>
    <r>
      <rPr>
        <i/>
        <sz val="11"/>
        <color rgb="FFCCCCCC"/>
        <rFont val="Calibri"/>
        <family val="2"/>
        <scheme val="minor"/>
      </rPr>
      <t>(+10)</t>
    </r>
  </si>
  <si>
    <r>
      <t>43 913 </t>
    </r>
    <r>
      <rPr>
        <i/>
        <sz val="11"/>
        <color rgb="FFCCCCCC"/>
        <rFont val="Calibri"/>
        <family val="2"/>
        <scheme val="minor"/>
      </rPr>
      <t>(+300)</t>
    </r>
  </si>
  <si>
    <r>
      <t>890 </t>
    </r>
    <r>
      <rPr>
        <i/>
        <sz val="11"/>
        <color rgb="FF000000"/>
        <rFont val="Calibri"/>
        <family val="2"/>
        <scheme val="minor"/>
      </rPr>
      <t>(+7)</t>
    </r>
  </si>
  <si>
    <r>
      <t>44 211 </t>
    </r>
    <r>
      <rPr>
        <i/>
        <sz val="11"/>
        <color rgb="FF000000"/>
        <rFont val="Calibri"/>
        <family val="2"/>
        <scheme val="minor"/>
      </rPr>
      <t>(+298)</t>
    </r>
  </si>
  <si>
    <r>
      <t>44 510 </t>
    </r>
    <r>
      <rPr>
        <i/>
        <sz val="11"/>
        <color rgb="FF000000"/>
        <rFont val="Calibri"/>
        <family val="2"/>
        <scheme val="minor"/>
      </rPr>
      <t>(+299)</t>
    </r>
  </si>
  <si>
    <r>
      <t>44 807 </t>
    </r>
    <r>
      <rPr>
        <i/>
        <sz val="11"/>
        <color rgb="FFCCCCCC"/>
        <rFont val="Calibri"/>
        <family val="2"/>
        <scheme val="minor"/>
      </rPr>
      <t>(+297)</t>
    </r>
  </si>
  <si>
    <r>
      <t>893 </t>
    </r>
    <r>
      <rPr>
        <i/>
        <sz val="11"/>
        <color rgb="FFCCCCCC"/>
        <rFont val="Calibri"/>
        <family val="2"/>
        <scheme val="minor"/>
      </rPr>
      <t>(+3)</t>
    </r>
  </si>
  <si>
    <r>
      <t>45 104 </t>
    </r>
    <r>
      <rPr>
        <i/>
        <sz val="11"/>
        <color rgb="FFCCCCCC"/>
        <rFont val="Calibri"/>
        <family val="2"/>
        <scheme val="minor"/>
      </rPr>
      <t>(+297)</t>
    </r>
  </si>
  <si>
    <r>
      <t>896 </t>
    </r>
    <r>
      <rPr>
        <i/>
        <sz val="11"/>
        <color rgb="FFCCCCCC"/>
        <rFont val="Calibri"/>
        <family val="2"/>
        <scheme val="minor"/>
      </rPr>
      <t>(+3)</t>
    </r>
  </si>
  <si>
    <r>
      <t>45 398 </t>
    </r>
    <r>
      <rPr>
        <i/>
        <sz val="11"/>
        <color rgb="FFCCCCCC"/>
        <rFont val="Calibri"/>
        <family val="2"/>
        <scheme val="minor"/>
      </rPr>
      <t>(+294)</t>
    </r>
  </si>
  <si>
    <r>
      <t>900 </t>
    </r>
    <r>
      <rPr>
        <i/>
        <sz val="11"/>
        <color rgb="FFCCCCCC"/>
        <rFont val="Calibri"/>
        <family val="2"/>
        <scheme val="minor"/>
      </rPr>
      <t>(+4)</t>
    </r>
  </si>
  <si>
    <r>
      <t>45 694 </t>
    </r>
    <r>
      <rPr>
        <i/>
        <sz val="11"/>
        <color rgb="FFCCCCCC"/>
        <rFont val="Calibri"/>
        <family val="2"/>
        <scheme val="minor"/>
      </rPr>
      <t>(+296)</t>
    </r>
  </si>
  <si>
    <r>
      <t>45 986 </t>
    </r>
    <r>
      <rPr>
        <i/>
        <sz val="11"/>
        <color rgb="FFCCCCCC"/>
        <rFont val="Calibri"/>
        <family val="2"/>
        <scheme val="minor"/>
      </rPr>
      <t>(+292)</t>
    </r>
  </si>
  <si>
    <r>
      <t>46 276 </t>
    </r>
    <r>
      <rPr>
        <i/>
        <sz val="11"/>
        <color rgb="FF000000"/>
        <rFont val="Calibri"/>
        <family val="2"/>
        <scheme val="minor"/>
      </rPr>
      <t>(+290)</t>
    </r>
  </si>
  <si>
    <r>
      <t>46 563 </t>
    </r>
    <r>
      <rPr>
        <i/>
        <sz val="11"/>
        <color rgb="FF000000"/>
        <rFont val="Calibri"/>
        <family val="2"/>
        <scheme val="minor"/>
      </rPr>
      <t>(+287)</t>
    </r>
  </si>
  <si>
    <r>
      <t>46 848 </t>
    </r>
    <r>
      <rPr>
        <i/>
        <sz val="11"/>
        <color rgb="FFCCCCCC"/>
        <rFont val="Calibri"/>
        <family val="2"/>
        <scheme val="minor"/>
      </rPr>
      <t>(+285)</t>
    </r>
  </si>
  <si>
    <r>
      <t>905 </t>
    </r>
    <r>
      <rPr>
        <i/>
        <sz val="11"/>
        <color rgb="FFCCCCCC"/>
        <rFont val="Calibri"/>
        <family val="2"/>
        <scheme val="minor"/>
      </rPr>
      <t>(+5)</t>
    </r>
  </si>
  <si>
    <r>
      <t>47 131 </t>
    </r>
    <r>
      <rPr>
        <i/>
        <sz val="11"/>
        <color rgb="FFCCCCCC"/>
        <rFont val="Calibri"/>
        <family val="2"/>
        <scheme val="minor"/>
      </rPr>
      <t>(+283)</t>
    </r>
  </si>
  <si>
    <r>
      <t>47 411 </t>
    </r>
    <r>
      <rPr>
        <i/>
        <sz val="11"/>
        <color rgb="FFCCCCCC"/>
        <rFont val="Calibri"/>
        <family val="2"/>
        <scheme val="minor"/>
      </rPr>
      <t>(+280)</t>
    </r>
  </si>
  <si>
    <r>
      <t>906 </t>
    </r>
    <r>
      <rPr>
        <i/>
        <sz val="11"/>
        <color rgb="FFCCCCCC"/>
        <rFont val="Calibri"/>
        <family val="2"/>
        <scheme val="minor"/>
      </rPr>
      <t>(+1)</t>
    </r>
  </si>
  <si>
    <r>
      <t>47 689 </t>
    </r>
    <r>
      <rPr>
        <i/>
        <sz val="11"/>
        <color rgb="FFCCCCCC"/>
        <rFont val="Calibri"/>
        <family val="2"/>
        <scheme val="minor"/>
      </rPr>
      <t>(+278)</t>
    </r>
  </si>
  <si>
    <r>
      <t>47 968 </t>
    </r>
    <r>
      <rPr>
        <i/>
        <sz val="11"/>
        <color rgb="FFCCCCCC"/>
        <rFont val="Calibri"/>
        <family val="2"/>
        <scheme val="minor"/>
      </rPr>
      <t>(+279)</t>
    </r>
  </si>
  <si>
    <r>
      <t>908 </t>
    </r>
    <r>
      <rPr>
        <i/>
        <sz val="11"/>
        <color rgb="FF000000"/>
        <rFont val="Calibri"/>
        <family val="2"/>
        <scheme val="minor"/>
      </rPr>
      <t>(+2)</t>
    </r>
  </si>
  <si>
    <r>
      <t>48 248 </t>
    </r>
    <r>
      <rPr>
        <i/>
        <sz val="11"/>
        <color rgb="FF000000"/>
        <rFont val="Calibri"/>
        <family val="2"/>
        <scheme val="minor"/>
      </rPr>
      <t>(+280)</t>
    </r>
  </si>
  <si>
    <r>
      <t>909 </t>
    </r>
    <r>
      <rPr>
        <i/>
        <sz val="11"/>
        <color rgb="FF000000"/>
        <rFont val="Calibri"/>
        <family val="2"/>
        <scheme val="minor"/>
      </rPr>
      <t>(+1)</t>
    </r>
  </si>
  <si>
    <r>
      <t>48 529 </t>
    </r>
    <r>
      <rPr>
        <i/>
        <sz val="11"/>
        <color rgb="FF000000"/>
        <rFont val="Calibri"/>
        <family val="2"/>
        <scheme val="minor"/>
      </rPr>
      <t>(+281)</t>
    </r>
  </si>
  <si>
    <r>
      <t>911 </t>
    </r>
    <r>
      <rPr>
        <i/>
        <sz val="11"/>
        <color rgb="FFCCCCCC"/>
        <rFont val="Calibri"/>
        <family val="2"/>
        <scheme val="minor"/>
      </rPr>
      <t>(+2)</t>
    </r>
  </si>
  <si>
    <r>
      <t>48 807 </t>
    </r>
    <r>
      <rPr>
        <i/>
        <sz val="11"/>
        <color rgb="FFCCCCCC"/>
        <rFont val="Calibri"/>
        <family val="2"/>
        <scheme val="minor"/>
      </rPr>
      <t>(+278)</t>
    </r>
  </si>
  <si>
    <r>
      <t>912 </t>
    </r>
    <r>
      <rPr>
        <i/>
        <sz val="11"/>
        <color rgb="FFCCCCCC"/>
        <rFont val="Calibri"/>
        <family val="2"/>
        <scheme val="minor"/>
      </rPr>
      <t>(+1)</t>
    </r>
  </si>
  <si>
    <r>
      <t>49 082 </t>
    </r>
    <r>
      <rPr>
        <i/>
        <sz val="11"/>
        <color rgb="FFCCCCCC"/>
        <rFont val="Calibri"/>
        <family val="2"/>
        <scheme val="minor"/>
      </rPr>
      <t>(+275)</t>
    </r>
  </si>
  <si>
    <r>
      <t>915 </t>
    </r>
    <r>
      <rPr>
        <i/>
        <sz val="11"/>
        <color rgb="FFCCCCCC"/>
        <rFont val="Calibri"/>
        <family val="2"/>
        <scheme val="minor"/>
      </rPr>
      <t>(+3)</t>
    </r>
  </si>
  <si>
    <r>
      <t>49 355 </t>
    </r>
    <r>
      <rPr>
        <i/>
        <sz val="11"/>
        <color rgb="FFCCCCCC"/>
        <rFont val="Calibri"/>
        <family val="2"/>
        <scheme val="minor"/>
      </rPr>
      <t>(+273)</t>
    </r>
  </si>
  <si>
    <r>
      <t>928 </t>
    </r>
    <r>
      <rPr>
        <i/>
        <sz val="11"/>
        <color rgb="FFCCCCCC"/>
        <rFont val="Calibri"/>
        <family val="2"/>
        <scheme val="minor"/>
      </rPr>
      <t>(+13)</t>
    </r>
  </si>
  <si>
    <r>
      <t>49 626 </t>
    </r>
    <r>
      <rPr>
        <i/>
        <sz val="11"/>
        <color rgb="FFCCCCCC"/>
        <rFont val="Calibri"/>
        <family val="2"/>
        <scheme val="minor"/>
      </rPr>
      <t>(+271)</t>
    </r>
  </si>
  <si>
    <r>
      <t>934 </t>
    </r>
    <r>
      <rPr>
        <i/>
        <sz val="11"/>
        <color rgb="FFCCCCCC"/>
        <rFont val="Calibri"/>
        <family val="2"/>
        <scheme val="minor"/>
      </rPr>
      <t>(+6)</t>
    </r>
  </si>
  <si>
    <r>
      <t>49 899 </t>
    </r>
    <r>
      <rPr>
        <i/>
        <sz val="11"/>
        <color rgb="FFCCCCCC"/>
        <rFont val="Calibri"/>
        <family val="2"/>
        <scheme val="minor"/>
      </rPr>
      <t>(+273)</t>
    </r>
  </si>
  <si>
    <r>
      <t>935 </t>
    </r>
    <r>
      <rPr>
        <i/>
        <sz val="11"/>
        <color rgb="FF000000"/>
        <rFont val="Calibri"/>
        <family val="2"/>
        <scheme val="minor"/>
      </rPr>
      <t>(+1)</t>
    </r>
  </si>
  <si>
    <r>
      <t>50 169 </t>
    </r>
    <r>
      <rPr>
        <i/>
        <sz val="11"/>
        <color rgb="FF000000"/>
        <rFont val="Calibri"/>
        <family val="2"/>
        <scheme val="minor"/>
      </rPr>
      <t>(+270)</t>
    </r>
  </si>
  <si>
    <r>
      <t>50 437 </t>
    </r>
    <r>
      <rPr>
        <i/>
        <sz val="11"/>
        <color rgb="FF000000"/>
        <rFont val="Calibri"/>
        <family val="2"/>
        <scheme val="minor"/>
      </rPr>
      <t>(+268)</t>
    </r>
  </si>
  <si>
    <r>
      <t>937 </t>
    </r>
    <r>
      <rPr>
        <i/>
        <sz val="11"/>
        <color rgb="FFCCCCCC"/>
        <rFont val="Calibri"/>
        <family val="2"/>
        <scheme val="minor"/>
      </rPr>
      <t>(+2)</t>
    </r>
  </si>
  <si>
    <r>
      <t>50 700 </t>
    </r>
    <r>
      <rPr>
        <i/>
        <sz val="11"/>
        <color rgb="FFCCCCCC"/>
        <rFont val="Calibri"/>
        <family val="2"/>
        <scheme val="minor"/>
      </rPr>
      <t>(+263)</t>
    </r>
  </si>
  <si>
    <r>
      <t>50 960 </t>
    </r>
    <r>
      <rPr>
        <i/>
        <sz val="11"/>
        <color rgb="FFCCCCCC"/>
        <rFont val="Calibri"/>
        <family val="2"/>
        <scheme val="minor"/>
      </rPr>
      <t>(+260)</t>
    </r>
  </si>
  <si>
    <r>
      <t>952 </t>
    </r>
    <r>
      <rPr>
        <i/>
        <sz val="11"/>
        <color rgb="FFCCCCCC"/>
        <rFont val="Calibri"/>
        <family val="2"/>
        <scheme val="minor"/>
      </rPr>
      <t>(+15)</t>
    </r>
  </si>
  <si>
    <r>
      <t>51 214 </t>
    </r>
    <r>
      <rPr>
        <i/>
        <sz val="11"/>
        <color rgb="FFCCCCCC"/>
        <rFont val="Calibri"/>
        <family val="2"/>
        <scheme val="minor"/>
      </rPr>
      <t>(+254)</t>
    </r>
  </si>
  <si>
    <r>
      <t>958 </t>
    </r>
    <r>
      <rPr>
        <i/>
        <sz val="11"/>
        <color rgb="FFCCCCCC"/>
        <rFont val="Calibri"/>
        <family val="2"/>
        <scheme val="minor"/>
      </rPr>
      <t>(+6)</t>
    </r>
  </si>
  <si>
    <r>
      <t>51 464 </t>
    </r>
    <r>
      <rPr>
        <i/>
        <sz val="11"/>
        <color rgb="FFCCCCCC"/>
        <rFont val="Calibri"/>
        <family val="2"/>
        <scheme val="minor"/>
      </rPr>
      <t>(+250)</t>
    </r>
  </si>
  <si>
    <r>
      <t>972 </t>
    </r>
    <r>
      <rPr>
        <i/>
        <sz val="11"/>
        <color rgb="FFCCCCCC"/>
        <rFont val="Calibri"/>
        <family val="2"/>
        <scheme val="minor"/>
      </rPr>
      <t>(+14)</t>
    </r>
  </si>
  <si>
    <r>
      <t>51 716 </t>
    </r>
    <r>
      <rPr>
        <i/>
        <sz val="11"/>
        <color rgb="FFCCCCCC"/>
        <rFont val="Calibri"/>
        <family val="2"/>
        <scheme val="minor"/>
      </rPr>
      <t>(+252)</t>
    </r>
  </si>
  <si>
    <r>
      <t>982 </t>
    </r>
    <r>
      <rPr>
        <i/>
        <sz val="11"/>
        <color rgb="FF000000"/>
        <rFont val="Calibri"/>
        <family val="2"/>
        <scheme val="minor"/>
      </rPr>
      <t>(+10)</t>
    </r>
  </si>
  <si>
    <r>
      <t>51 962 </t>
    </r>
    <r>
      <rPr>
        <i/>
        <sz val="11"/>
        <color rgb="FF000000"/>
        <rFont val="Calibri"/>
        <family val="2"/>
        <scheme val="minor"/>
      </rPr>
      <t>(+246)</t>
    </r>
  </si>
  <si>
    <r>
      <t>985 </t>
    </r>
    <r>
      <rPr>
        <i/>
        <sz val="11"/>
        <color rgb="FF000000"/>
        <rFont val="Calibri"/>
        <family val="2"/>
        <scheme val="minor"/>
      </rPr>
      <t>(+3)</t>
    </r>
  </si>
  <si>
    <r>
      <t>52 202 </t>
    </r>
    <r>
      <rPr>
        <i/>
        <sz val="11"/>
        <color rgb="FF000000"/>
        <rFont val="Calibri"/>
        <family val="2"/>
        <scheme val="minor"/>
      </rPr>
      <t>(+240)</t>
    </r>
  </si>
  <si>
    <r>
      <t>987 </t>
    </r>
    <r>
      <rPr>
        <i/>
        <sz val="11"/>
        <color rgb="FFCCCCCC"/>
        <rFont val="Calibri"/>
        <family val="2"/>
        <scheme val="minor"/>
      </rPr>
      <t>(+2)</t>
    </r>
  </si>
  <si>
    <r>
      <t>52 437 </t>
    </r>
    <r>
      <rPr>
        <i/>
        <sz val="11"/>
        <color rgb="FFCCCCCC"/>
        <rFont val="Calibri"/>
        <family val="2"/>
        <scheme val="minor"/>
      </rPr>
      <t>(+235)</t>
    </r>
  </si>
  <si>
    <r>
      <t>997 </t>
    </r>
    <r>
      <rPr>
        <i/>
        <sz val="11"/>
        <color rgb="FFCCCCCC"/>
        <rFont val="Calibri"/>
        <family val="2"/>
        <scheme val="minor"/>
      </rPr>
      <t>(+10)</t>
    </r>
  </si>
  <si>
    <r>
      <t>52 664 </t>
    </r>
    <r>
      <rPr>
        <i/>
        <sz val="11"/>
        <color rgb="FFCCCCCC"/>
        <rFont val="Calibri"/>
        <family val="2"/>
        <scheme val="minor"/>
      </rPr>
      <t>(+227)</t>
    </r>
  </si>
  <si>
    <r>
      <t>1 003 </t>
    </r>
    <r>
      <rPr>
        <i/>
        <sz val="11"/>
        <color rgb="FFCCCCCC"/>
        <rFont val="Calibri"/>
        <family val="2"/>
        <scheme val="minor"/>
      </rPr>
      <t>(+6)</t>
    </r>
  </si>
  <si>
    <r>
      <t>52 887 </t>
    </r>
    <r>
      <rPr>
        <i/>
        <sz val="11"/>
        <color rgb="FFCCCCCC"/>
        <rFont val="Calibri"/>
        <family val="2"/>
        <scheme val="minor"/>
      </rPr>
      <t>(+223)</t>
    </r>
  </si>
  <si>
    <r>
      <t>1 007 </t>
    </r>
    <r>
      <rPr>
        <i/>
        <sz val="11"/>
        <color rgb="FFCCCCCC"/>
        <rFont val="Calibri"/>
        <family val="2"/>
        <scheme val="minor"/>
      </rPr>
      <t>(+4)</t>
    </r>
  </si>
  <si>
    <r>
      <t>53 106 </t>
    </r>
    <r>
      <rPr>
        <i/>
        <sz val="11"/>
        <color rgb="FFCCCCCC"/>
        <rFont val="Calibri"/>
        <family val="2"/>
        <scheme val="minor"/>
      </rPr>
      <t>(+219)</t>
    </r>
  </si>
  <si>
    <r>
      <t>1 016 </t>
    </r>
    <r>
      <rPr>
        <i/>
        <sz val="11"/>
        <color rgb="FFCCCCCC"/>
        <rFont val="Calibri"/>
        <family val="2"/>
        <scheme val="minor"/>
      </rPr>
      <t>(+9)</t>
    </r>
  </si>
  <si>
    <r>
      <t>53 320 </t>
    </r>
    <r>
      <rPr>
        <i/>
        <sz val="11"/>
        <color rgb="FFCCCCCC"/>
        <rFont val="Calibri"/>
        <family val="2"/>
        <scheme val="minor"/>
      </rPr>
      <t>(+214)</t>
    </r>
  </si>
  <si>
    <r>
      <t>53 531 </t>
    </r>
    <r>
      <rPr>
        <i/>
        <sz val="11"/>
        <color rgb="FF000000"/>
        <rFont val="Calibri"/>
        <family val="2"/>
        <scheme val="minor"/>
      </rPr>
      <t>(+211)</t>
    </r>
  </si>
  <si>
    <r>
      <t>53 736 </t>
    </r>
    <r>
      <rPr>
        <i/>
        <sz val="11"/>
        <color rgb="FF000000"/>
        <rFont val="Calibri"/>
        <family val="2"/>
        <scheme val="minor"/>
      </rPr>
      <t>(+205)</t>
    </r>
  </si>
  <si>
    <r>
      <t>53 939 </t>
    </r>
    <r>
      <rPr>
        <i/>
        <sz val="11"/>
        <color rgb="FFCCCCCC"/>
        <rFont val="Calibri"/>
        <family val="2"/>
        <scheme val="minor"/>
      </rPr>
      <t>(+203)</t>
    </r>
  </si>
  <si>
    <r>
      <t>1 027 </t>
    </r>
    <r>
      <rPr>
        <i/>
        <sz val="11"/>
        <color rgb="FFCCCCCC"/>
        <rFont val="Calibri"/>
        <family val="2"/>
        <scheme val="minor"/>
      </rPr>
      <t>(+11)</t>
    </r>
  </si>
  <si>
    <r>
      <t>54 139 </t>
    </r>
    <r>
      <rPr>
        <i/>
        <sz val="11"/>
        <color rgb="FFCCCCCC"/>
        <rFont val="Calibri"/>
        <family val="2"/>
        <scheme val="minor"/>
      </rPr>
      <t>(+200)</t>
    </r>
  </si>
  <si>
    <r>
      <t>1 033 </t>
    </r>
    <r>
      <rPr>
        <i/>
        <sz val="11"/>
        <color rgb="FFCCCCCC"/>
        <rFont val="Calibri"/>
        <family val="2"/>
        <scheme val="minor"/>
      </rPr>
      <t>(+6)</t>
    </r>
  </si>
  <si>
    <r>
      <t>54 338 </t>
    </r>
    <r>
      <rPr>
        <i/>
        <sz val="11"/>
        <color rgb="FFCCCCCC"/>
        <rFont val="Calibri"/>
        <family val="2"/>
        <scheme val="minor"/>
      </rPr>
      <t>(+199)</t>
    </r>
  </si>
  <si>
    <r>
      <t>1 045 </t>
    </r>
    <r>
      <rPr>
        <i/>
        <sz val="11"/>
        <color rgb="FFCCCCCC"/>
        <rFont val="Calibri"/>
        <family val="2"/>
        <scheme val="minor"/>
      </rPr>
      <t>(+12)</t>
    </r>
  </si>
  <si>
    <r>
      <t>54 538 </t>
    </r>
    <r>
      <rPr>
        <i/>
        <sz val="11"/>
        <color rgb="FFCCCCCC"/>
        <rFont val="Calibri"/>
        <family val="2"/>
        <scheme val="minor"/>
      </rPr>
      <t>(+200)</t>
    </r>
  </si>
  <si>
    <r>
      <t>1 055 </t>
    </r>
    <r>
      <rPr>
        <i/>
        <sz val="11"/>
        <color rgb="FFCCCCCC"/>
        <rFont val="Calibri"/>
        <family val="2"/>
        <scheme val="minor"/>
      </rPr>
      <t>(+10)</t>
    </r>
  </si>
  <si>
    <r>
      <t>54 736 </t>
    </r>
    <r>
      <rPr>
        <i/>
        <sz val="11"/>
        <color rgb="FFCCCCCC"/>
        <rFont val="Calibri"/>
        <family val="2"/>
        <scheme val="minor"/>
      </rPr>
      <t>(+198)</t>
    </r>
  </si>
  <si>
    <r>
      <t>1 065 </t>
    </r>
    <r>
      <rPr>
        <i/>
        <sz val="11"/>
        <color rgb="FF000000"/>
        <rFont val="Calibri"/>
        <family val="2"/>
        <scheme val="minor"/>
      </rPr>
      <t>(+10)</t>
    </r>
  </si>
  <si>
    <r>
      <t>54 937 </t>
    </r>
    <r>
      <rPr>
        <i/>
        <sz val="11"/>
        <color rgb="FF000000"/>
        <rFont val="Calibri"/>
        <family val="2"/>
        <scheme val="minor"/>
      </rPr>
      <t>(+201)</t>
    </r>
  </si>
  <si>
    <r>
      <t>1 071 </t>
    </r>
    <r>
      <rPr>
        <i/>
        <sz val="11"/>
        <color rgb="FF000000"/>
        <rFont val="Calibri"/>
        <family val="2"/>
        <scheme val="minor"/>
      </rPr>
      <t>(+6)</t>
    </r>
  </si>
  <si>
    <r>
      <t>55 136 </t>
    </r>
    <r>
      <rPr>
        <i/>
        <sz val="11"/>
        <color rgb="FF000000"/>
        <rFont val="Calibri"/>
        <family val="2"/>
        <scheme val="minor"/>
      </rPr>
      <t>(+199)</t>
    </r>
  </si>
  <si>
    <r>
      <t>1 078 </t>
    </r>
    <r>
      <rPr>
        <i/>
        <sz val="11"/>
        <color rgb="FFCCCCCC"/>
        <rFont val="Calibri"/>
        <family val="2"/>
        <scheme val="minor"/>
      </rPr>
      <t>(+7)</t>
    </r>
  </si>
  <si>
    <r>
      <t>55 336 </t>
    </r>
    <r>
      <rPr>
        <i/>
        <sz val="11"/>
        <color rgb="FFCCCCCC"/>
        <rFont val="Calibri"/>
        <family val="2"/>
        <scheme val="minor"/>
      </rPr>
      <t>(+200)</t>
    </r>
  </si>
  <si>
    <r>
      <t>1 088 </t>
    </r>
    <r>
      <rPr>
        <i/>
        <sz val="11"/>
        <color rgb="FFCCCCCC"/>
        <rFont val="Calibri"/>
        <family val="2"/>
        <scheme val="minor"/>
      </rPr>
      <t>(+10)</t>
    </r>
  </si>
  <si>
    <r>
      <t>55 534 </t>
    </r>
    <r>
      <rPr>
        <i/>
        <sz val="11"/>
        <color rgb="FFCCCCCC"/>
        <rFont val="Calibri"/>
        <family val="2"/>
        <scheme val="minor"/>
      </rPr>
      <t>(+198)</t>
    </r>
  </si>
  <si>
    <r>
      <t>1 098 </t>
    </r>
    <r>
      <rPr>
        <i/>
        <sz val="11"/>
        <color rgb="FFCCCCCC"/>
        <rFont val="Calibri"/>
        <family val="2"/>
        <scheme val="minor"/>
      </rPr>
      <t>(+10)</t>
    </r>
  </si>
  <si>
    <r>
      <t>55 731 </t>
    </r>
    <r>
      <rPr>
        <i/>
        <sz val="11"/>
        <color rgb="FFCCCCCC"/>
        <rFont val="Calibri"/>
        <family val="2"/>
        <scheme val="minor"/>
      </rPr>
      <t>(+197)</t>
    </r>
  </si>
  <si>
    <r>
      <t>1 107 </t>
    </r>
    <r>
      <rPr>
        <i/>
        <sz val="11"/>
        <color rgb="FFCCCCCC"/>
        <rFont val="Calibri"/>
        <family val="2"/>
        <scheme val="minor"/>
      </rPr>
      <t>(+9)</t>
    </r>
  </si>
  <si>
    <r>
      <t>55 930 </t>
    </r>
    <r>
      <rPr>
        <i/>
        <sz val="11"/>
        <color rgb="FFCCCCCC"/>
        <rFont val="Calibri"/>
        <family val="2"/>
        <scheme val="minor"/>
      </rPr>
      <t>(+199)</t>
    </r>
  </si>
  <si>
    <r>
      <t>1 117 </t>
    </r>
    <r>
      <rPr>
        <i/>
        <sz val="11"/>
        <color rgb="FFCCCCCC"/>
        <rFont val="Calibri"/>
        <family val="2"/>
        <scheme val="minor"/>
      </rPr>
      <t>(+10)</t>
    </r>
  </si>
  <si>
    <r>
      <t>56 132 </t>
    </r>
    <r>
      <rPr>
        <i/>
        <sz val="11"/>
        <color rgb="FFCCCCCC"/>
        <rFont val="Calibri"/>
        <family val="2"/>
        <scheme val="minor"/>
      </rPr>
      <t>(+202)</t>
    </r>
  </si>
  <si>
    <r>
      <t>1 126 </t>
    </r>
    <r>
      <rPr>
        <i/>
        <sz val="11"/>
        <color rgb="FF000000"/>
        <rFont val="Calibri"/>
        <family val="2"/>
        <scheme val="minor"/>
      </rPr>
      <t>(+9)</t>
    </r>
  </si>
  <si>
    <r>
      <t>56 333 </t>
    </r>
    <r>
      <rPr>
        <i/>
        <sz val="11"/>
        <color rgb="FF000000"/>
        <rFont val="Calibri"/>
        <family val="2"/>
        <scheme val="minor"/>
      </rPr>
      <t>(+201)</t>
    </r>
  </si>
  <si>
    <r>
      <t>1 135 </t>
    </r>
    <r>
      <rPr>
        <i/>
        <sz val="11"/>
        <color rgb="FF000000"/>
        <rFont val="Calibri"/>
        <family val="2"/>
        <scheme val="minor"/>
      </rPr>
      <t>(+9)</t>
    </r>
  </si>
  <si>
    <r>
      <t>56 533 </t>
    </r>
    <r>
      <rPr>
        <i/>
        <sz val="11"/>
        <color rgb="FF000000"/>
        <rFont val="Calibri"/>
        <family val="2"/>
        <scheme val="minor"/>
      </rPr>
      <t>(+200)</t>
    </r>
  </si>
  <si>
    <r>
      <t>1 146 </t>
    </r>
    <r>
      <rPr>
        <i/>
        <sz val="11"/>
        <color rgb="FFCCCCCC"/>
        <rFont val="Calibri"/>
        <family val="2"/>
        <scheme val="minor"/>
      </rPr>
      <t>(+11)</t>
    </r>
  </si>
  <si>
    <r>
      <t>56 732 </t>
    </r>
    <r>
      <rPr>
        <i/>
        <sz val="11"/>
        <color rgb="FFCCCCCC"/>
        <rFont val="Calibri"/>
        <family val="2"/>
        <scheme val="minor"/>
      </rPr>
      <t>(+199)</t>
    </r>
  </si>
  <si>
    <r>
      <t>1 156 </t>
    </r>
    <r>
      <rPr>
        <i/>
        <sz val="11"/>
        <color rgb="FFCCCCCC"/>
        <rFont val="Calibri"/>
        <family val="2"/>
        <scheme val="minor"/>
      </rPr>
      <t>(+10)</t>
    </r>
  </si>
  <si>
    <r>
      <t>56 933 </t>
    </r>
    <r>
      <rPr>
        <i/>
        <sz val="11"/>
        <color rgb="FFCCCCCC"/>
        <rFont val="Calibri"/>
        <family val="2"/>
        <scheme val="minor"/>
      </rPr>
      <t>(+201)</t>
    </r>
  </si>
  <si>
    <r>
      <t>1 166 </t>
    </r>
    <r>
      <rPr>
        <i/>
        <sz val="11"/>
        <color rgb="FFCCCCCC"/>
        <rFont val="Calibri"/>
        <family val="2"/>
        <scheme val="minor"/>
      </rPr>
      <t>(+10)</t>
    </r>
  </si>
  <si>
    <r>
      <t>57 131 </t>
    </r>
    <r>
      <rPr>
        <i/>
        <sz val="11"/>
        <color rgb="FFCCCCCC"/>
        <rFont val="Calibri"/>
        <family val="2"/>
        <scheme val="minor"/>
      </rPr>
      <t>(+198)</t>
    </r>
  </si>
  <si>
    <r>
      <t>1 178 </t>
    </r>
    <r>
      <rPr>
        <i/>
        <sz val="11"/>
        <color rgb="FFCCCCCC"/>
        <rFont val="Calibri"/>
        <family val="2"/>
        <scheme val="minor"/>
      </rPr>
      <t>(+12)</t>
    </r>
  </si>
  <si>
    <r>
      <t>57 328 </t>
    </r>
    <r>
      <rPr>
        <i/>
        <sz val="11"/>
        <color rgb="FFCCCCCC"/>
        <rFont val="Calibri"/>
        <family val="2"/>
        <scheme val="minor"/>
      </rPr>
      <t>(+197)</t>
    </r>
  </si>
  <si>
    <r>
      <t>1 187 </t>
    </r>
    <r>
      <rPr>
        <i/>
        <sz val="11"/>
        <color rgb="FFCCCCCC"/>
        <rFont val="Calibri"/>
        <family val="2"/>
        <scheme val="minor"/>
      </rPr>
      <t>(+9)</t>
    </r>
  </si>
  <si>
    <r>
      <t>57 528 </t>
    </r>
    <r>
      <rPr>
        <i/>
        <sz val="11"/>
        <color rgb="FFCCCCCC"/>
        <rFont val="Calibri"/>
        <family val="2"/>
        <scheme val="minor"/>
      </rPr>
      <t>(+200)</t>
    </r>
  </si>
  <si>
    <r>
      <t>1 211 </t>
    </r>
    <r>
      <rPr>
        <i/>
        <sz val="11"/>
        <color rgb="FF000000"/>
        <rFont val="Calibri"/>
        <family val="2"/>
        <scheme val="minor"/>
      </rPr>
      <t>(+24)</t>
    </r>
  </si>
  <si>
    <r>
      <t>57 729 </t>
    </r>
    <r>
      <rPr>
        <i/>
        <sz val="11"/>
        <color rgb="FF000000"/>
        <rFont val="Calibri"/>
        <family val="2"/>
        <scheme val="minor"/>
      </rPr>
      <t>(+201)</t>
    </r>
  </si>
  <si>
    <r>
      <t>1 250 </t>
    </r>
    <r>
      <rPr>
        <i/>
        <sz val="11"/>
        <color rgb="FF000000"/>
        <rFont val="Calibri"/>
        <family val="2"/>
        <scheme val="minor"/>
      </rPr>
      <t>(+39)</t>
    </r>
  </si>
  <si>
    <r>
      <t>57 927 </t>
    </r>
    <r>
      <rPr>
        <i/>
        <sz val="11"/>
        <color rgb="FF000000"/>
        <rFont val="Calibri"/>
        <family val="2"/>
        <scheme val="minor"/>
      </rPr>
      <t>(+198)</t>
    </r>
  </si>
  <si>
    <r>
      <t>1 255 </t>
    </r>
    <r>
      <rPr>
        <i/>
        <sz val="11"/>
        <color rgb="FFCCCCCC"/>
        <rFont val="Calibri"/>
        <family val="2"/>
        <scheme val="minor"/>
      </rPr>
      <t>(+5)</t>
    </r>
  </si>
  <si>
    <r>
      <t>58 124 </t>
    </r>
    <r>
      <rPr>
        <i/>
        <sz val="11"/>
        <color rgb="FFCCCCCC"/>
        <rFont val="Calibri"/>
        <family val="2"/>
        <scheme val="minor"/>
      </rPr>
      <t>(+197)</t>
    </r>
  </si>
  <si>
    <r>
      <t>1 265 </t>
    </r>
    <r>
      <rPr>
        <i/>
        <sz val="11"/>
        <color rgb="FFCCCCCC"/>
        <rFont val="Calibri"/>
        <family val="2"/>
        <scheme val="minor"/>
      </rPr>
      <t>(+10)</t>
    </r>
  </si>
  <si>
    <r>
      <t>58 318 </t>
    </r>
    <r>
      <rPr>
        <i/>
        <sz val="11"/>
        <color rgb="FFCCCCCC"/>
        <rFont val="Calibri"/>
        <family val="2"/>
        <scheme val="minor"/>
      </rPr>
      <t>(+194)</t>
    </r>
  </si>
  <si>
    <r>
      <t>1 280 </t>
    </r>
    <r>
      <rPr>
        <i/>
        <sz val="11"/>
        <color rgb="FFCCCCCC"/>
        <rFont val="Calibri"/>
        <family val="2"/>
        <scheme val="minor"/>
      </rPr>
      <t>(+15)</t>
    </r>
  </si>
  <si>
    <r>
      <t>58 513 </t>
    </r>
    <r>
      <rPr>
        <i/>
        <sz val="11"/>
        <color rgb="FFCCCCCC"/>
        <rFont val="Calibri"/>
        <family val="2"/>
        <scheme val="minor"/>
      </rPr>
      <t>(+195)</t>
    </r>
  </si>
  <si>
    <r>
      <t>1 295 </t>
    </r>
    <r>
      <rPr>
        <i/>
        <sz val="11"/>
        <color rgb="FFCCCCCC"/>
        <rFont val="Calibri"/>
        <family val="2"/>
        <scheme val="minor"/>
      </rPr>
      <t>(+15)</t>
    </r>
  </si>
  <si>
    <r>
      <t>58 709 </t>
    </r>
    <r>
      <rPr>
        <i/>
        <sz val="11"/>
        <color rgb="FFCCCCCC"/>
        <rFont val="Calibri"/>
        <family val="2"/>
        <scheme val="minor"/>
      </rPr>
      <t>(+196)</t>
    </r>
  </si>
  <si>
    <r>
      <t>1 310 </t>
    </r>
    <r>
      <rPr>
        <i/>
        <sz val="11"/>
        <color rgb="FFCCCCCC"/>
        <rFont val="Calibri"/>
        <family val="2"/>
        <scheme val="minor"/>
      </rPr>
      <t>(+15)</t>
    </r>
  </si>
  <si>
    <r>
      <t>58 903 </t>
    </r>
    <r>
      <rPr>
        <i/>
        <sz val="11"/>
        <color rgb="FFCCCCCC"/>
        <rFont val="Calibri"/>
        <family val="2"/>
        <scheme val="minor"/>
      </rPr>
      <t>(+194)</t>
    </r>
  </si>
  <si>
    <r>
      <t>1 325 </t>
    </r>
    <r>
      <rPr>
        <i/>
        <sz val="11"/>
        <color rgb="FF000000"/>
        <rFont val="Calibri"/>
        <family val="2"/>
        <scheme val="minor"/>
      </rPr>
      <t>(+15)</t>
    </r>
  </si>
  <si>
    <r>
      <t>59 099 </t>
    </r>
    <r>
      <rPr>
        <i/>
        <sz val="11"/>
        <color rgb="FF000000"/>
        <rFont val="Calibri"/>
        <family val="2"/>
        <scheme val="minor"/>
      </rPr>
      <t>(+196)</t>
    </r>
  </si>
  <si>
    <r>
      <t>1 340 </t>
    </r>
    <r>
      <rPr>
        <i/>
        <sz val="11"/>
        <color rgb="FF000000"/>
        <rFont val="Calibri"/>
        <family val="2"/>
        <scheme val="minor"/>
      </rPr>
      <t>(+15)</t>
    </r>
  </si>
  <si>
    <r>
      <t>59 292 </t>
    </r>
    <r>
      <rPr>
        <i/>
        <sz val="11"/>
        <color rgb="FF000000"/>
        <rFont val="Calibri"/>
        <family val="2"/>
        <scheme val="minor"/>
      </rPr>
      <t>(+193)</t>
    </r>
  </si>
  <si>
    <r>
      <t>1 355 </t>
    </r>
    <r>
      <rPr>
        <i/>
        <sz val="11"/>
        <color rgb="FFCCCCCC"/>
        <rFont val="Calibri"/>
        <family val="2"/>
        <scheme val="minor"/>
      </rPr>
      <t>(+15)</t>
    </r>
  </si>
  <si>
    <r>
      <t>59 484 </t>
    </r>
    <r>
      <rPr>
        <i/>
        <sz val="11"/>
        <color rgb="FFCCCCCC"/>
        <rFont val="Calibri"/>
        <family val="2"/>
        <scheme val="minor"/>
      </rPr>
      <t>(+192)</t>
    </r>
  </si>
  <si>
    <r>
      <t>1 370 </t>
    </r>
    <r>
      <rPr>
        <i/>
        <sz val="11"/>
        <color rgb="FFCCCCCC"/>
        <rFont val="Calibri"/>
        <family val="2"/>
        <scheme val="minor"/>
      </rPr>
      <t>(+15)</t>
    </r>
  </si>
  <si>
    <r>
      <t>59 674 </t>
    </r>
    <r>
      <rPr>
        <i/>
        <sz val="11"/>
        <color rgb="FFCCCCCC"/>
        <rFont val="Calibri"/>
        <family val="2"/>
        <scheme val="minor"/>
      </rPr>
      <t>(+190)</t>
    </r>
  </si>
  <si>
    <r>
      <t>1 385 </t>
    </r>
    <r>
      <rPr>
        <i/>
        <sz val="11"/>
        <color rgb="FFCCCCCC"/>
        <rFont val="Calibri"/>
        <family val="2"/>
        <scheme val="minor"/>
      </rPr>
      <t>(+15)</t>
    </r>
  </si>
  <si>
    <r>
      <t>59 863 </t>
    </r>
    <r>
      <rPr>
        <i/>
        <sz val="11"/>
        <color rgb="FFCCCCCC"/>
        <rFont val="Calibri"/>
        <family val="2"/>
        <scheme val="minor"/>
      </rPr>
      <t>(+189)</t>
    </r>
  </si>
  <si>
    <r>
      <t>1 400 </t>
    </r>
    <r>
      <rPr>
        <i/>
        <sz val="11"/>
        <color rgb="FFCCCCCC"/>
        <rFont val="Calibri"/>
        <family val="2"/>
        <scheme val="minor"/>
      </rPr>
      <t>(+15)</t>
    </r>
  </si>
  <si>
    <r>
      <t>60 053 </t>
    </r>
    <r>
      <rPr>
        <i/>
        <sz val="11"/>
        <color rgb="FFCCCCCC"/>
        <rFont val="Calibri"/>
        <family val="2"/>
        <scheme val="minor"/>
      </rPr>
      <t>(+190)</t>
    </r>
  </si>
  <si>
    <r>
      <t>1 415 </t>
    </r>
    <r>
      <rPr>
        <i/>
        <sz val="11"/>
        <color rgb="FFCCCCCC"/>
        <rFont val="Calibri"/>
        <family val="2"/>
        <scheme val="minor"/>
      </rPr>
      <t>(+15)</t>
    </r>
  </si>
  <si>
    <r>
      <t>60 244 </t>
    </r>
    <r>
      <rPr>
        <i/>
        <sz val="11"/>
        <color rgb="FFCCCCCC"/>
        <rFont val="Calibri"/>
        <family val="2"/>
        <scheme val="minor"/>
      </rPr>
      <t>(+191)</t>
    </r>
  </si>
  <si>
    <r>
      <t>1 428 </t>
    </r>
    <r>
      <rPr>
        <i/>
        <sz val="11"/>
        <color rgb="FF000000"/>
        <rFont val="Calibri"/>
        <family val="2"/>
        <scheme val="minor"/>
      </rPr>
      <t>(+13)</t>
    </r>
  </si>
  <si>
    <r>
      <t>60 433 </t>
    </r>
    <r>
      <rPr>
        <i/>
        <sz val="11"/>
        <color rgb="FF000000"/>
        <rFont val="Calibri"/>
        <family val="2"/>
        <scheme val="minor"/>
      </rPr>
      <t>(+189)</t>
    </r>
  </si>
  <si>
    <r>
      <t>1 437 </t>
    </r>
    <r>
      <rPr>
        <i/>
        <sz val="11"/>
        <color rgb="FF000000"/>
        <rFont val="Calibri"/>
        <family val="2"/>
        <scheme val="minor"/>
      </rPr>
      <t>(+9)</t>
    </r>
  </si>
  <si>
    <r>
      <t>60 621 </t>
    </r>
    <r>
      <rPr>
        <i/>
        <sz val="11"/>
        <color rgb="FF000000"/>
        <rFont val="Calibri"/>
        <family val="2"/>
        <scheme val="minor"/>
      </rPr>
      <t>(+188)</t>
    </r>
  </si>
  <si>
    <r>
      <t>1 449 </t>
    </r>
    <r>
      <rPr>
        <i/>
        <sz val="11"/>
        <color rgb="FFCCCCCC"/>
        <rFont val="Calibri"/>
        <family val="2"/>
        <scheme val="minor"/>
      </rPr>
      <t>(+12)</t>
    </r>
  </si>
  <si>
    <r>
      <t>60 805 </t>
    </r>
    <r>
      <rPr>
        <i/>
        <sz val="11"/>
        <color rgb="FFCCCCCC"/>
        <rFont val="Calibri"/>
        <family val="2"/>
        <scheme val="minor"/>
      </rPr>
      <t>(+184)</t>
    </r>
  </si>
  <si>
    <r>
      <t>1 463 </t>
    </r>
    <r>
      <rPr>
        <i/>
        <sz val="11"/>
        <color rgb="FFCCCCCC"/>
        <rFont val="Calibri"/>
        <family val="2"/>
        <scheme val="minor"/>
      </rPr>
      <t>(+14)</t>
    </r>
  </si>
  <si>
    <r>
      <t>60 988 </t>
    </r>
    <r>
      <rPr>
        <i/>
        <sz val="11"/>
        <color rgb="FFCCCCCC"/>
        <rFont val="Calibri"/>
        <family val="2"/>
        <scheme val="minor"/>
      </rPr>
      <t>(+183)</t>
    </r>
  </si>
  <si>
    <r>
      <t>1 476 </t>
    </r>
    <r>
      <rPr>
        <i/>
        <sz val="11"/>
        <color rgb="FFCCCCCC"/>
        <rFont val="Calibri"/>
        <family val="2"/>
        <scheme val="minor"/>
      </rPr>
      <t>(+13)</t>
    </r>
  </si>
  <si>
    <r>
      <t>61 167 </t>
    </r>
    <r>
      <rPr>
        <i/>
        <sz val="11"/>
        <color rgb="FFCCCCCC"/>
        <rFont val="Calibri"/>
        <family val="2"/>
        <scheme val="minor"/>
      </rPr>
      <t>(+179)</t>
    </r>
  </si>
  <si>
    <r>
      <t>1 482 </t>
    </r>
    <r>
      <rPr>
        <i/>
        <sz val="11"/>
        <color rgb="FFCCCCCC"/>
        <rFont val="Calibri"/>
        <family val="2"/>
        <scheme val="minor"/>
      </rPr>
      <t>(+6)</t>
    </r>
  </si>
  <si>
    <r>
      <t>61 343 </t>
    </r>
    <r>
      <rPr>
        <i/>
        <sz val="11"/>
        <color rgb="FFCCCCCC"/>
        <rFont val="Calibri"/>
        <family val="2"/>
        <scheme val="minor"/>
      </rPr>
      <t>(+176)</t>
    </r>
  </si>
  <si>
    <r>
      <t>1 497 </t>
    </r>
    <r>
      <rPr>
        <i/>
        <sz val="11"/>
        <color rgb="FFCCCCCC"/>
        <rFont val="Calibri"/>
        <family val="2"/>
        <scheme val="minor"/>
      </rPr>
      <t>(+15)</t>
    </r>
  </si>
  <si>
    <r>
      <t>61 513 </t>
    </r>
    <r>
      <rPr>
        <i/>
        <sz val="11"/>
        <color rgb="FFCCCCCC"/>
        <rFont val="Calibri"/>
        <family val="2"/>
        <scheme val="minor"/>
      </rPr>
      <t>(+170)</t>
    </r>
  </si>
  <si>
    <r>
      <t>1 512 </t>
    </r>
    <r>
      <rPr>
        <i/>
        <sz val="11"/>
        <color rgb="FF000000"/>
        <rFont val="Calibri"/>
        <family val="2"/>
        <scheme val="minor"/>
      </rPr>
      <t>(+15)</t>
    </r>
  </si>
  <si>
    <r>
      <t>61 673 </t>
    </r>
    <r>
      <rPr>
        <i/>
        <sz val="11"/>
        <color rgb="FF000000"/>
        <rFont val="Calibri"/>
        <family val="2"/>
        <scheme val="minor"/>
      </rPr>
      <t>(+160)</t>
    </r>
  </si>
  <si>
    <r>
      <t>1 522 </t>
    </r>
    <r>
      <rPr>
        <i/>
        <sz val="11"/>
        <color rgb="FF000000"/>
        <rFont val="Calibri"/>
        <family val="2"/>
        <scheme val="minor"/>
      </rPr>
      <t>(+10)</t>
    </r>
  </si>
  <si>
    <r>
      <t>61 823 </t>
    </r>
    <r>
      <rPr>
        <i/>
        <sz val="11"/>
        <color rgb="FF000000"/>
        <rFont val="Calibri"/>
        <family val="2"/>
        <scheme val="minor"/>
      </rPr>
      <t>(+150)</t>
    </r>
  </si>
  <si>
    <r>
      <t>1 532 </t>
    </r>
    <r>
      <rPr>
        <i/>
        <sz val="11"/>
        <color rgb="FFCCCCCC"/>
        <rFont val="Calibri"/>
        <family val="2"/>
        <scheme val="minor"/>
      </rPr>
      <t>(+10)</t>
    </r>
  </si>
  <si>
    <r>
      <t>61 964 </t>
    </r>
    <r>
      <rPr>
        <i/>
        <sz val="11"/>
        <color rgb="FFCCCCCC"/>
        <rFont val="Calibri"/>
        <family val="2"/>
        <scheme val="minor"/>
      </rPr>
      <t>(+141)</t>
    </r>
  </si>
  <si>
    <r>
      <t>1 542 </t>
    </r>
    <r>
      <rPr>
        <i/>
        <sz val="11"/>
        <color rgb="FFCCCCCC"/>
        <rFont val="Calibri"/>
        <family val="2"/>
        <scheme val="minor"/>
      </rPr>
      <t>(+10)</t>
    </r>
  </si>
  <si>
    <r>
      <t>62 103 </t>
    </r>
    <r>
      <rPr>
        <i/>
        <sz val="11"/>
        <color rgb="FFCCCCCC"/>
        <rFont val="Calibri"/>
        <family val="2"/>
        <scheme val="minor"/>
      </rPr>
      <t>(+139)</t>
    </r>
  </si>
  <si>
    <r>
      <t>1 557 </t>
    </r>
    <r>
      <rPr>
        <i/>
        <sz val="11"/>
        <color rgb="FFCCCCCC"/>
        <rFont val="Calibri"/>
        <family val="2"/>
        <scheme val="minor"/>
      </rPr>
      <t>(+15)</t>
    </r>
  </si>
  <si>
    <r>
      <t>62 198 </t>
    </r>
    <r>
      <rPr>
        <i/>
        <sz val="11"/>
        <color rgb="FFCCCCCC"/>
        <rFont val="Calibri"/>
        <family val="2"/>
        <scheme val="minor"/>
      </rPr>
      <t>(+95)</t>
    </r>
  </si>
  <si>
    <r>
      <t>1 568 </t>
    </r>
    <r>
      <rPr>
        <i/>
        <sz val="11"/>
        <color rgb="FFCCCCCC"/>
        <rFont val="Calibri"/>
        <family val="2"/>
        <scheme val="minor"/>
      </rPr>
      <t>(+11)</t>
    </r>
  </si>
  <si>
    <r>
      <t>62 295 </t>
    </r>
    <r>
      <rPr>
        <i/>
        <sz val="11"/>
        <color rgb="FFCCCCCC"/>
        <rFont val="Calibri"/>
        <family val="2"/>
        <scheme val="minor"/>
      </rPr>
      <t>(+97)</t>
    </r>
  </si>
  <si>
    <r>
      <t>1 585 </t>
    </r>
    <r>
      <rPr>
        <i/>
        <sz val="11"/>
        <color rgb="FFCCCCCC"/>
        <rFont val="Calibri"/>
        <family val="2"/>
        <scheme val="minor"/>
      </rPr>
      <t>(+17)</t>
    </r>
  </si>
  <si>
    <r>
      <t>62 391 </t>
    </r>
    <r>
      <rPr>
        <i/>
        <sz val="11"/>
        <color rgb="FFCCCCCC"/>
        <rFont val="Calibri"/>
        <family val="2"/>
        <scheme val="minor"/>
      </rPr>
      <t>(+96)</t>
    </r>
  </si>
  <si>
    <r>
      <t>1 600 </t>
    </r>
    <r>
      <rPr>
        <i/>
        <sz val="11"/>
        <color rgb="FF000000"/>
        <rFont val="Calibri"/>
        <family val="2"/>
        <scheme val="minor"/>
      </rPr>
      <t>(+15)</t>
    </r>
  </si>
  <si>
    <r>
      <t>62 485 </t>
    </r>
    <r>
      <rPr>
        <i/>
        <sz val="11"/>
        <color rgb="FF000000"/>
        <rFont val="Calibri"/>
        <family val="2"/>
        <scheme val="minor"/>
      </rPr>
      <t>(+94)</t>
    </r>
  </si>
  <si>
    <r>
      <t>1 615 </t>
    </r>
    <r>
      <rPr>
        <i/>
        <sz val="11"/>
        <color rgb="FF000000"/>
        <rFont val="Calibri"/>
        <family val="2"/>
        <scheme val="minor"/>
      </rPr>
      <t>(+15)</t>
    </r>
  </si>
  <si>
    <r>
      <t>62 579 </t>
    </r>
    <r>
      <rPr>
        <i/>
        <sz val="11"/>
        <color rgb="FF000000"/>
        <rFont val="Calibri"/>
        <family val="2"/>
        <scheme val="minor"/>
      </rPr>
      <t>(+94)</t>
    </r>
  </si>
  <si>
    <r>
      <t>1 632 </t>
    </r>
    <r>
      <rPr>
        <i/>
        <sz val="11"/>
        <color rgb="FFCCCCCC"/>
        <rFont val="Calibri"/>
        <family val="2"/>
        <scheme val="minor"/>
      </rPr>
      <t>(+17)</t>
    </r>
  </si>
  <si>
    <r>
      <t>62 677 </t>
    </r>
    <r>
      <rPr>
        <i/>
        <sz val="11"/>
        <color rgb="FFCCCCCC"/>
        <rFont val="Calibri"/>
        <family val="2"/>
        <scheme val="minor"/>
      </rPr>
      <t>(+98)</t>
    </r>
  </si>
  <si>
    <r>
      <t>1 647 </t>
    </r>
    <r>
      <rPr>
        <i/>
        <sz val="11"/>
        <color rgb="FFCCCCCC"/>
        <rFont val="Calibri"/>
        <family val="2"/>
        <scheme val="minor"/>
      </rPr>
      <t>(+15)</t>
    </r>
  </si>
  <si>
    <r>
      <t>62 773 </t>
    </r>
    <r>
      <rPr>
        <i/>
        <sz val="11"/>
        <color rgb="FFCCCCCC"/>
        <rFont val="Calibri"/>
        <family val="2"/>
        <scheme val="minor"/>
      </rPr>
      <t>(+96)</t>
    </r>
  </si>
  <si>
    <r>
      <t>1 662 </t>
    </r>
    <r>
      <rPr>
        <i/>
        <sz val="11"/>
        <color rgb="FFCCCCCC"/>
        <rFont val="Calibri"/>
        <family val="2"/>
        <scheme val="minor"/>
      </rPr>
      <t>(+15)</t>
    </r>
  </si>
  <si>
    <r>
      <t>62 870 </t>
    </r>
    <r>
      <rPr>
        <i/>
        <sz val="11"/>
        <color rgb="FFCCCCCC"/>
        <rFont val="Calibri"/>
        <family val="2"/>
        <scheme val="minor"/>
      </rPr>
      <t>(+97)</t>
    </r>
  </si>
  <si>
    <r>
      <t>1 677 </t>
    </r>
    <r>
      <rPr>
        <i/>
        <sz val="11"/>
        <color rgb="FFCCCCCC"/>
        <rFont val="Calibri"/>
        <family val="2"/>
        <scheme val="minor"/>
      </rPr>
      <t>(+15)</t>
    </r>
  </si>
  <si>
    <r>
      <t>62 977 </t>
    </r>
    <r>
      <rPr>
        <i/>
        <sz val="11"/>
        <color rgb="FFCCCCCC"/>
        <rFont val="Calibri"/>
        <family val="2"/>
        <scheme val="minor"/>
      </rPr>
      <t>(+107)</t>
    </r>
  </si>
  <si>
    <r>
      <t>1 692 </t>
    </r>
    <r>
      <rPr>
        <i/>
        <sz val="11"/>
        <color rgb="FFCCCCCC"/>
        <rFont val="Calibri"/>
        <family val="2"/>
        <scheme val="minor"/>
      </rPr>
      <t>(+15)</t>
    </r>
  </si>
  <si>
    <r>
      <t>63 080 </t>
    </r>
    <r>
      <rPr>
        <i/>
        <sz val="11"/>
        <color rgb="FFCCCCCC"/>
        <rFont val="Calibri"/>
        <family val="2"/>
        <scheme val="minor"/>
      </rPr>
      <t>(+103)</t>
    </r>
  </si>
  <si>
    <r>
      <t>1 707 </t>
    </r>
    <r>
      <rPr>
        <i/>
        <sz val="11"/>
        <color rgb="FF000000"/>
        <rFont val="Calibri"/>
        <family val="2"/>
        <scheme val="minor"/>
      </rPr>
      <t>(+15)</t>
    </r>
  </si>
  <si>
    <r>
      <t>63 175 </t>
    </r>
    <r>
      <rPr>
        <i/>
        <sz val="11"/>
        <color rgb="FF000000"/>
        <rFont val="Calibri"/>
        <family val="2"/>
        <scheme val="minor"/>
      </rPr>
      <t>(+95)</t>
    </r>
  </si>
  <si>
    <r>
      <t>1 722 </t>
    </r>
    <r>
      <rPr>
        <i/>
        <sz val="11"/>
        <color rgb="FF000000"/>
        <rFont val="Calibri"/>
        <family val="2"/>
        <scheme val="minor"/>
      </rPr>
      <t>(+15)</t>
    </r>
  </si>
  <si>
    <r>
      <t>63 296 </t>
    </r>
    <r>
      <rPr>
        <i/>
        <sz val="11"/>
        <color rgb="FF000000"/>
        <rFont val="Calibri"/>
        <family val="2"/>
        <scheme val="minor"/>
      </rPr>
      <t>(+121)</t>
    </r>
  </si>
  <si>
    <r>
      <t>1 737 </t>
    </r>
    <r>
      <rPr>
        <i/>
        <sz val="11"/>
        <color rgb="FFCCCCCC"/>
        <rFont val="Calibri"/>
        <family val="2"/>
        <scheme val="minor"/>
      </rPr>
      <t>(+15)</t>
    </r>
  </si>
  <si>
    <r>
      <t>63 413 </t>
    </r>
    <r>
      <rPr>
        <i/>
        <sz val="11"/>
        <color rgb="FFCCCCCC"/>
        <rFont val="Calibri"/>
        <family val="2"/>
        <scheme val="minor"/>
      </rPr>
      <t>(+117)</t>
    </r>
  </si>
  <si>
    <r>
      <t>1 752 </t>
    </r>
    <r>
      <rPr>
        <i/>
        <sz val="11"/>
        <color rgb="FFCCCCCC"/>
        <rFont val="Calibri"/>
        <family val="2"/>
        <scheme val="minor"/>
      </rPr>
      <t>(+15)</t>
    </r>
  </si>
  <si>
    <r>
      <t>63 526 </t>
    </r>
    <r>
      <rPr>
        <i/>
        <sz val="11"/>
        <color rgb="FFCCCCCC"/>
        <rFont val="Calibri"/>
        <family val="2"/>
        <scheme val="minor"/>
      </rPr>
      <t>(+113)</t>
    </r>
  </si>
  <si>
    <r>
      <t>1 767 </t>
    </r>
    <r>
      <rPr>
        <i/>
        <sz val="11"/>
        <color rgb="FFCCCCCC"/>
        <rFont val="Calibri"/>
        <family val="2"/>
        <scheme val="minor"/>
      </rPr>
      <t>(+15)</t>
    </r>
  </si>
  <si>
    <r>
      <t>63 657 </t>
    </r>
    <r>
      <rPr>
        <i/>
        <sz val="11"/>
        <color rgb="FFCCCCCC"/>
        <rFont val="Calibri"/>
        <family val="2"/>
        <scheme val="minor"/>
      </rPr>
      <t>(+131)</t>
    </r>
  </si>
  <si>
    <r>
      <t>1 782 </t>
    </r>
    <r>
      <rPr>
        <i/>
        <sz val="11"/>
        <color rgb="FFCCCCCC"/>
        <rFont val="Calibri"/>
        <family val="2"/>
        <scheme val="minor"/>
      </rPr>
      <t>(+15)</t>
    </r>
  </si>
  <si>
    <r>
      <t>63 789 </t>
    </r>
    <r>
      <rPr>
        <i/>
        <sz val="11"/>
        <color rgb="FFCCCCCC"/>
        <rFont val="Calibri"/>
        <family val="2"/>
        <scheme val="minor"/>
      </rPr>
      <t>(+132)</t>
    </r>
  </si>
  <si>
    <r>
      <t>1 797 </t>
    </r>
    <r>
      <rPr>
        <i/>
        <sz val="11"/>
        <color rgb="FFCCCCCC"/>
        <rFont val="Calibri"/>
        <family val="2"/>
        <scheme val="minor"/>
      </rPr>
      <t>(+15)</t>
    </r>
  </si>
  <si>
    <r>
      <t>63 918 </t>
    </r>
    <r>
      <rPr>
        <i/>
        <sz val="11"/>
        <color rgb="FFCCCCCC"/>
        <rFont val="Calibri"/>
        <family val="2"/>
        <scheme val="minor"/>
      </rPr>
      <t>(+129)</t>
    </r>
  </si>
  <si>
    <r>
      <t>1 812 </t>
    </r>
    <r>
      <rPr>
        <i/>
        <sz val="11"/>
        <color rgb="FF000000"/>
        <rFont val="Calibri"/>
        <family val="2"/>
        <scheme val="minor"/>
      </rPr>
      <t>(+15)</t>
    </r>
  </si>
  <si>
    <r>
      <t>64 036 </t>
    </r>
    <r>
      <rPr>
        <i/>
        <sz val="11"/>
        <color rgb="FF000000"/>
        <rFont val="Calibri"/>
        <family val="2"/>
        <scheme val="minor"/>
      </rPr>
      <t>(+118)</t>
    </r>
  </si>
  <si>
    <r>
      <t>1 827 </t>
    </r>
    <r>
      <rPr>
        <i/>
        <sz val="11"/>
        <color rgb="FF000000"/>
        <rFont val="Calibri"/>
        <family val="2"/>
        <scheme val="minor"/>
      </rPr>
      <t>(+15)</t>
    </r>
  </si>
  <si>
    <r>
      <t>64 143 </t>
    </r>
    <r>
      <rPr>
        <i/>
        <sz val="11"/>
        <color rgb="FF000000"/>
        <rFont val="Calibri"/>
        <family val="2"/>
        <scheme val="minor"/>
      </rPr>
      <t>(+107)</t>
    </r>
  </si>
  <si>
    <t>Всего заражений</t>
  </si>
  <si>
    <t>Нередактированные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</si>
</sst>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CCCCCC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0" borderId="0" xfId="0" applyNumberFormat="1" applyAlignment="1">
      <alignment horizontal="left"/>
    </xf>
    <xf numFmtId="0" fontId="0" fillId="0" borderId="0" xfId="0" applyFill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4" fillId="0" borderId="0" xfId="0" applyFont="1"/>
    <xf numFmtId="0" fontId="5" fillId="0" borderId="0" xfId="0" applyFont="1"/>
    <xf numFmtId="0" fontId="0" fillId="0" borderId="0" xfId="0" applyAlignment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/>
    <xf numFmtId="3" fontId="6" fillId="0" borderId="0" xfId="0" applyNumberFormat="1" applyFont="1"/>
    <xf numFmtId="3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14" fontId="0" fillId="0" borderId="0" xfId="0" applyNumberFormat="1"/>
    <xf numFmtId="14" fontId="10" fillId="0" borderId="0" xfId="0" applyNumberFormat="1" applyFont="1"/>
    <xf numFmtId="0" fontId="6" fillId="2" borderId="0" xfId="0" applyFont="1" applyFill="1"/>
    <xf numFmtId="164" fontId="0" fillId="0" borderId="0" xfId="0" applyNumberFormat="1" applyFill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Новые случаи в Самарской области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Самарская область'!$H$2:$H$435</c:f>
              <c:numCache>
                <c:formatCode>m/d/yy</c:formatCode>
                <c:ptCount val="43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44250</c:v>
                </c:pt>
                <c:pt idx="345">
                  <c:v>44251</c:v>
                </c:pt>
                <c:pt idx="346">
                  <c:v>44252</c:v>
                </c:pt>
                <c:pt idx="347">
                  <c:v>44253</c:v>
                </c:pt>
                <c:pt idx="348">
                  <c:v>44254</c:v>
                </c:pt>
                <c:pt idx="349">
                  <c:v>44255</c:v>
                </c:pt>
                <c:pt idx="350">
                  <c:v>44256</c:v>
                </c:pt>
                <c:pt idx="351">
                  <c:v>44257</c:v>
                </c:pt>
                <c:pt idx="352">
                  <c:v>44258</c:v>
                </c:pt>
                <c:pt idx="353">
                  <c:v>44259</c:v>
                </c:pt>
                <c:pt idx="354">
                  <c:v>44260</c:v>
                </c:pt>
                <c:pt idx="355">
                  <c:v>44261</c:v>
                </c:pt>
                <c:pt idx="356">
                  <c:v>44262</c:v>
                </c:pt>
                <c:pt idx="357">
                  <c:v>44263</c:v>
                </c:pt>
                <c:pt idx="358">
                  <c:v>44264</c:v>
                </c:pt>
                <c:pt idx="359">
                  <c:v>44265</c:v>
                </c:pt>
                <c:pt idx="360">
                  <c:v>44266</c:v>
                </c:pt>
                <c:pt idx="361">
                  <c:v>44267</c:v>
                </c:pt>
                <c:pt idx="362">
                  <c:v>44268</c:v>
                </c:pt>
                <c:pt idx="363">
                  <c:v>44269</c:v>
                </c:pt>
                <c:pt idx="364">
                  <c:v>44270</c:v>
                </c:pt>
                <c:pt idx="365">
                  <c:v>44271</c:v>
                </c:pt>
                <c:pt idx="366">
                  <c:v>44272</c:v>
                </c:pt>
                <c:pt idx="367">
                  <c:v>44273</c:v>
                </c:pt>
                <c:pt idx="368">
                  <c:v>44274</c:v>
                </c:pt>
                <c:pt idx="369">
                  <c:v>44275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  <c:pt idx="376">
                  <c:v>44282</c:v>
                </c:pt>
                <c:pt idx="377">
                  <c:v>44283</c:v>
                </c:pt>
                <c:pt idx="378">
                  <c:v>44284</c:v>
                </c:pt>
                <c:pt idx="379">
                  <c:v>44285</c:v>
                </c:pt>
                <c:pt idx="380">
                  <c:v>44286</c:v>
                </c:pt>
                <c:pt idx="381">
                  <c:v>44287</c:v>
                </c:pt>
                <c:pt idx="382">
                  <c:v>44288</c:v>
                </c:pt>
                <c:pt idx="383">
                  <c:v>44289</c:v>
                </c:pt>
                <c:pt idx="384">
                  <c:v>44290</c:v>
                </c:pt>
                <c:pt idx="385">
                  <c:v>44291</c:v>
                </c:pt>
                <c:pt idx="386">
                  <c:v>44292</c:v>
                </c:pt>
                <c:pt idx="387">
                  <c:v>44293</c:v>
                </c:pt>
                <c:pt idx="388">
                  <c:v>44294</c:v>
                </c:pt>
                <c:pt idx="389">
                  <c:v>44295</c:v>
                </c:pt>
                <c:pt idx="390">
                  <c:v>44296</c:v>
                </c:pt>
                <c:pt idx="391">
                  <c:v>44297</c:v>
                </c:pt>
                <c:pt idx="392">
                  <c:v>44298</c:v>
                </c:pt>
                <c:pt idx="393">
                  <c:v>44299</c:v>
                </c:pt>
                <c:pt idx="394">
                  <c:v>44300</c:v>
                </c:pt>
                <c:pt idx="395">
                  <c:v>44301</c:v>
                </c:pt>
                <c:pt idx="396">
                  <c:v>44302</c:v>
                </c:pt>
                <c:pt idx="397">
                  <c:v>44303</c:v>
                </c:pt>
                <c:pt idx="398">
                  <c:v>44304</c:v>
                </c:pt>
                <c:pt idx="399">
                  <c:v>44305</c:v>
                </c:pt>
                <c:pt idx="400">
                  <c:v>44306</c:v>
                </c:pt>
                <c:pt idx="401">
                  <c:v>44307</c:v>
                </c:pt>
                <c:pt idx="402">
                  <c:v>44308</c:v>
                </c:pt>
                <c:pt idx="403">
                  <c:v>44309</c:v>
                </c:pt>
                <c:pt idx="404">
                  <c:v>44310</c:v>
                </c:pt>
                <c:pt idx="405">
                  <c:v>44311</c:v>
                </c:pt>
                <c:pt idx="406">
                  <c:v>44312</c:v>
                </c:pt>
                <c:pt idx="407">
                  <c:v>44313</c:v>
                </c:pt>
                <c:pt idx="408">
                  <c:v>44314</c:v>
                </c:pt>
                <c:pt idx="409">
                  <c:v>44315</c:v>
                </c:pt>
                <c:pt idx="410">
                  <c:v>44316</c:v>
                </c:pt>
                <c:pt idx="411">
                  <c:v>44317</c:v>
                </c:pt>
                <c:pt idx="412">
                  <c:v>44318</c:v>
                </c:pt>
                <c:pt idx="413">
                  <c:v>44319</c:v>
                </c:pt>
                <c:pt idx="414">
                  <c:v>44320</c:v>
                </c:pt>
                <c:pt idx="415">
                  <c:v>44321</c:v>
                </c:pt>
                <c:pt idx="416">
                  <c:v>44322</c:v>
                </c:pt>
                <c:pt idx="417">
                  <c:v>44323</c:v>
                </c:pt>
                <c:pt idx="418">
                  <c:v>44324</c:v>
                </c:pt>
                <c:pt idx="419">
                  <c:v>44325</c:v>
                </c:pt>
                <c:pt idx="420">
                  <c:v>44326</c:v>
                </c:pt>
                <c:pt idx="421">
                  <c:v>44327</c:v>
                </c:pt>
                <c:pt idx="422">
                  <c:v>44328</c:v>
                </c:pt>
                <c:pt idx="423">
                  <c:v>44329</c:v>
                </c:pt>
                <c:pt idx="424">
                  <c:v>44330</c:v>
                </c:pt>
                <c:pt idx="425">
                  <c:v>44331</c:v>
                </c:pt>
                <c:pt idx="426">
                  <c:v>44332</c:v>
                </c:pt>
                <c:pt idx="427">
                  <c:v>44333</c:v>
                </c:pt>
                <c:pt idx="428">
                  <c:v>44334</c:v>
                </c:pt>
                <c:pt idx="429">
                  <c:v>44335</c:v>
                </c:pt>
                <c:pt idx="430">
                  <c:v>44336</c:v>
                </c:pt>
                <c:pt idx="431">
                  <c:v>44337</c:v>
                </c:pt>
                <c:pt idx="432">
                  <c:v>44338</c:v>
                </c:pt>
                <c:pt idx="433">
                  <c:v>44339</c:v>
                </c:pt>
              </c:numCache>
            </c:numRef>
          </c:cat>
          <c:val>
            <c:numRef>
              <c:f>'Данные Самарская область'!$I$2:$I$435</c:f>
              <c:numCache>
                <c:formatCode>General</c:formatCode>
                <c:ptCount val="43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0">
                  <c:v>0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189</c:v>
                </c:pt>
                <c:pt idx="405">
                  <c:v>188</c:v>
                </c:pt>
                <c:pt idx="406">
                  <c:v>184</c:v>
                </c:pt>
                <c:pt idx="407">
                  <c:v>183</c:v>
                </c:pt>
                <c:pt idx="408">
                  <c:v>179</c:v>
                </c:pt>
                <c:pt idx="409">
                  <c:v>176</c:v>
                </c:pt>
                <c:pt idx="410">
                  <c:v>170</c:v>
                </c:pt>
                <c:pt idx="411">
                  <c:v>160</c:v>
                </c:pt>
                <c:pt idx="412">
                  <c:v>150</c:v>
                </c:pt>
                <c:pt idx="413">
                  <c:v>141</c:v>
                </c:pt>
                <c:pt idx="414">
                  <c:v>139</c:v>
                </c:pt>
                <c:pt idx="415">
                  <c:v>95</c:v>
                </c:pt>
                <c:pt idx="416">
                  <c:v>97</c:v>
                </c:pt>
                <c:pt idx="417">
                  <c:v>96</c:v>
                </c:pt>
                <c:pt idx="418">
                  <c:v>94</c:v>
                </c:pt>
                <c:pt idx="419">
                  <c:v>94</c:v>
                </c:pt>
                <c:pt idx="420">
                  <c:v>98</c:v>
                </c:pt>
                <c:pt idx="421">
                  <c:v>96</c:v>
                </c:pt>
                <c:pt idx="422">
                  <c:v>97</c:v>
                </c:pt>
                <c:pt idx="423">
                  <c:v>107</c:v>
                </c:pt>
                <c:pt idx="424">
                  <c:v>103</c:v>
                </c:pt>
                <c:pt idx="425">
                  <c:v>95</c:v>
                </c:pt>
                <c:pt idx="426">
                  <c:v>121</c:v>
                </c:pt>
                <c:pt idx="427">
                  <c:v>117</c:v>
                </c:pt>
                <c:pt idx="428">
                  <c:v>113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118</c:v>
                </c:pt>
                <c:pt idx="43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E-BD48-891C-CBE3A3677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428912"/>
        <c:axId val="1479698752"/>
      </c:lineChart>
      <c:dateAx>
        <c:axId val="1480428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698752"/>
        <c:crosses val="autoZero"/>
        <c:auto val="1"/>
        <c:lblOffset val="100"/>
        <c:baseTimeUnit val="days"/>
      </c:dateAx>
      <c:valAx>
        <c:axId val="1479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42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Xt</a:t>
            </a:r>
            <a:r>
              <a:rPr lang="en-US" baseline="0"/>
              <a:t> </a:t>
            </a:r>
            <a:r>
              <a:rPr lang="ru-RU" baseline="0"/>
              <a:t>и </a:t>
            </a:r>
            <a:r>
              <a:rPr lang="en-US" baseline="0"/>
              <a:t>Xt_pred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Сезонность!$N$1</c:f>
              <c:strCache>
                <c:ptCount val="1"/>
                <c:pt idx="0">
                  <c:v>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Сезонность!$N$2:$N$16</c:f>
              <c:numCache>
                <c:formatCode>General</c:formatCode>
                <c:ptCount val="15"/>
                <c:pt idx="0">
                  <c:v>0.9375</c:v>
                </c:pt>
                <c:pt idx="1">
                  <c:v>11.733333333333333</c:v>
                </c:pt>
                <c:pt idx="2">
                  <c:v>72.41935483870968</c:v>
                </c:pt>
                <c:pt idx="3">
                  <c:v>74.166666666666671</c:v>
                </c:pt>
                <c:pt idx="4">
                  <c:v>64.612903225806448</c:v>
                </c:pt>
                <c:pt idx="5">
                  <c:v>53.70967741935484</c:v>
                </c:pt>
                <c:pt idx="6">
                  <c:v>108.9</c:v>
                </c:pt>
                <c:pt idx="7">
                  <c:v>135.35483870967741</c:v>
                </c:pt>
                <c:pt idx="8">
                  <c:v>212.9</c:v>
                </c:pt>
                <c:pt idx="9">
                  <c:v>291.80645161290323</c:v>
                </c:pt>
                <c:pt idx="10">
                  <c:v>287</c:v>
                </c:pt>
                <c:pt idx="11">
                  <c:v>293.96428571428572</c:v>
                </c:pt>
                <c:pt idx="12">
                  <c:v>232.32258064516128</c:v>
                </c:pt>
                <c:pt idx="13">
                  <c:v>192.73333333333332</c:v>
                </c:pt>
                <c:pt idx="14">
                  <c:v>114.34782608695652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7-C645-879D-AC0D96433059}"/>
            </c:ext>
          </c:extLst>
        </c:ser>
        <c:ser>
          <c:idx val="1"/>
          <c:order val="1"/>
          <c:tx>
            <c:strRef>
              <c:f>Сезонность!$R$1</c:f>
              <c:strCache>
                <c:ptCount val="1"/>
                <c:pt idx="0">
                  <c:v>xt_pred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Сезонность!$R$2:$R$16</c:f>
              <c:numCache>
                <c:formatCode>General</c:formatCode>
                <c:ptCount val="15"/>
                <c:pt idx="0">
                  <c:v>1.4501266001024149</c:v>
                </c:pt>
                <c:pt idx="1">
                  <c:v>48.22808000512034</c:v>
                </c:pt>
                <c:pt idx="2">
                  <c:v>59.445011904761905</c:v>
                </c:pt>
                <c:pt idx="3">
                  <c:v>127.68460013440858</c:v>
                </c:pt>
                <c:pt idx="4">
                  <c:v>169.41850624039938</c:v>
                </c:pt>
                <c:pt idx="5">
                  <c:v>166.48668701996931</c:v>
                </c:pt>
                <c:pt idx="6">
                  <c:v>130.03612660010242</c:v>
                </c:pt>
                <c:pt idx="7">
                  <c:v>176.81408000512036</c:v>
                </c:pt>
                <c:pt idx="8">
                  <c:v>188.03101190476193</c:v>
                </c:pt>
                <c:pt idx="9">
                  <c:v>256.2706001344086</c:v>
                </c:pt>
                <c:pt idx="10">
                  <c:v>298.00450624039939</c:v>
                </c:pt>
                <c:pt idx="11">
                  <c:v>295.07268701996929</c:v>
                </c:pt>
                <c:pt idx="12">
                  <c:v>258.62212660010243</c:v>
                </c:pt>
                <c:pt idx="13">
                  <c:v>305.40008000512034</c:v>
                </c:pt>
                <c:pt idx="14">
                  <c:v>316.61701190476197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7-C645-879D-AC0D9643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755951"/>
        <c:axId val="1115774959"/>
      </c:lineChart>
      <c:catAx>
        <c:axId val="108075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774959"/>
        <c:crosses val="autoZero"/>
        <c:auto val="1"/>
        <c:lblAlgn val="ctr"/>
        <c:lblOffset val="100"/>
        <c:noMultiLvlLbl val="0"/>
      </c:catAx>
      <c:valAx>
        <c:axId val="11157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7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'Показатели динамики'!$T$1:$X$1</c:f>
              <c:strCache>
                <c:ptCount val="5"/>
                <c:pt idx="0">
                  <c:v>r(1)</c:v>
                </c:pt>
                <c:pt idx="1">
                  <c:v>r(2)</c:v>
                </c:pt>
                <c:pt idx="2">
                  <c:v>r(3)</c:v>
                </c:pt>
                <c:pt idx="3">
                  <c:v>r(4)</c:v>
                </c:pt>
                <c:pt idx="4">
                  <c:v>r(5)</c:v>
                </c:pt>
              </c:strCache>
            </c:strRef>
          </c:cat>
          <c:val>
            <c:numRef>
              <c:f>'Показатели динамики'!$T$2:$X$2</c:f>
              <c:numCache>
                <c:formatCode>General</c:formatCode>
                <c:ptCount val="5"/>
                <c:pt idx="0">
                  <c:v>0.98979412740043238</c:v>
                </c:pt>
                <c:pt idx="1">
                  <c:v>0.98365089271187522</c:v>
                </c:pt>
                <c:pt idx="2">
                  <c:v>0.97978347379625674</c:v>
                </c:pt>
                <c:pt idx="3">
                  <c:v>0.97367511943097529</c:v>
                </c:pt>
                <c:pt idx="4">
                  <c:v>0.96741499523867736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7-2A4C-82E7-6270E01D8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055439"/>
        <c:axId val="1083057087"/>
      </c:barChart>
      <c:catAx>
        <c:axId val="10830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057087"/>
        <c:crosses val="autoZero"/>
        <c:auto val="1"/>
        <c:lblAlgn val="ctr"/>
        <c:lblOffset val="100"/>
        <c:noMultiLvlLbl val="0"/>
      </c:catAx>
      <c:valAx>
        <c:axId val="10830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05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211723590489019E-2"/>
          <c:y val="2.56393574704608E-2"/>
          <c:w val="0.9610041179409099"/>
          <c:h val="0.59337386818161431"/>
        </c:manualLayout>
      </c:layout>
      <c:lineChart>
        <c:grouping val="standard"/>
        <c:varyColors val="0"/>
        <c:ser>
          <c:idx val="0"/>
          <c:order val="0"/>
          <c:tx>
            <c:strRef>
              <c:f>'Прогноз средний уровень'!$B$1</c:f>
              <c:strCache>
                <c:ptCount val="1"/>
                <c:pt idx="0">
                  <c:v>Прогноз с 28.03.2021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 средний уровень'!$B$2:$B$435</c:f>
              <c:numCache>
                <c:formatCode>General</c:formatCode>
                <c:ptCount val="43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0">
                  <c:v>0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149.11881188118812</c:v>
                </c:pt>
                <c:pt idx="405">
                  <c:v>149.11881188118812</c:v>
                </c:pt>
                <c:pt idx="406">
                  <c:v>149.11881188118812</c:v>
                </c:pt>
                <c:pt idx="407">
                  <c:v>149.11881188118815</c:v>
                </c:pt>
                <c:pt idx="408">
                  <c:v>149.11881188118815</c:v>
                </c:pt>
                <c:pt idx="409">
                  <c:v>149.11881188118815</c:v>
                </c:pt>
                <c:pt idx="410">
                  <c:v>149.11881188118818</c:v>
                </c:pt>
                <c:pt idx="411">
                  <c:v>149.11881188118818</c:v>
                </c:pt>
                <c:pt idx="412">
                  <c:v>149.11881188118818</c:v>
                </c:pt>
                <c:pt idx="413">
                  <c:v>149.11881188118818</c:v>
                </c:pt>
                <c:pt idx="414">
                  <c:v>149.11881188118821</c:v>
                </c:pt>
                <c:pt idx="415">
                  <c:v>149.11881188118821</c:v>
                </c:pt>
                <c:pt idx="416">
                  <c:v>149.11881188118821</c:v>
                </c:pt>
                <c:pt idx="417">
                  <c:v>149.11881188118824</c:v>
                </c:pt>
                <c:pt idx="418">
                  <c:v>149.11881188118824</c:v>
                </c:pt>
                <c:pt idx="419">
                  <c:v>149.11881188118824</c:v>
                </c:pt>
                <c:pt idx="420">
                  <c:v>149.11881188118824</c:v>
                </c:pt>
                <c:pt idx="421">
                  <c:v>149.11881188118826</c:v>
                </c:pt>
                <c:pt idx="422">
                  <c:v>149.11881188118826</c:v>
                </c:pt>
                <c:pt idx="423">
                  <c:v>149.11881188118826</c:v>
                </c:pt>
                <c:pt idx="424">
                  <c:v>149.11881188118826</c:v>
                </c:pt>
                <c:pt idx="425">
                  <c:v>149.11881188118829</c:v>
                </c:pt>
                <c:pt idx="426">
                  <c:v>149.11881188118829</c:v>
                </c:pt>
                <c:pt idx="427">
                  <c:v>149.11881188118829</c:v>
                </c:pt>
                <c:pt idx="428">
                  <c:v>149.11881188118832</c:v>
                </c:pt>
                <c:pt idx="429">
                  <c:v>149.11881188118832</c:v>
                </c:pt>
                <c:pt idx="430">
                  <c:v>149.11881188118832</c:v>
                </c:pt>
                <c:pt idx="431">
                  <c:v>149.11881188118832</c:v>
                </c:pt>
                <c:pt idx="432">
                  <c:v>149.11881188118835</c:v>
                </c:pt>
                <c:pt idx="433">
                  <c:v>149.11881188118835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7-2E45-A0D1-E0600949E8F1}"/>
            </c:ext>
          </c:extLst>
        </c:ser>
        <c:ser>
          <c:idx val="1"/>
          <c:order val="1"/>
          <c:tx>
            <c:strRef>
              <c:f>'Прогноз средний уровень'!$C$1</c:f>
              <c:strCache>
                <c:ptCount val="1"/>
                <c:pt idx="0">
                  <c:v>Прогноз с 28.04.2021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'Прогноз средний уровень'!$C$2:$C$466</c:f>
              <c:numCache>
                <c:formatCode>General</c:formatCode>
                <c:ptCount val="46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0">
                  <c:v>0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189</c:v>
                </c:pt>
                <c:pt idx="405">
                  <c:v>188</c:v>
                </c:pt>
                <c:pt idx="406">
                  <c:v>184</c:v>
                </c:pt>
                <c:pt idx="407">
                  <c:v>183</c:v>
                </c:pt>
                <c:pt idx="408">
                  <c:v>179</c:v>
                </c:pt>
                <c:pt idx="409">
                  <c:v>176</c:v>
                </c:pt>
                <c:pt idx="410">
                  <c:v>170</c:v>
                </c:pt>
                <c:pt idx="411">
                  <c:v>160</c:v>
                </c:pt>
                <c:pt idx="412">
                  <c:v>150</c:v>
                </c:pt>
                <c:pt idx="413">
                  <c:v>141</c:v>
                </c:pt>
                <c:pt idx="414">
                  <c:v>139</c:v>
                </c:pt>
                <c:pt idx="415">
                  <c:v>95</c:v>
                </c:pt>
                <c:pt idx="416">
                  <c:v>97</c:v>
                </c:pt>
                <c:pt idx="417">
                  <c:v>96</c:v>
                </c:pt>
                <c:pt idx="418">
                  <c:v>94</c:v>
                </c:pt>
                <c:pt idx="419">
                  <c:v>94</c:v>
                </c:pt>
                <c:pt idx="420">
                  <c:v>98</c:v>
                </c:pt>
                <c:pt idx="421">
                  <c:v>96</c:v>
                </c:pt>
                <c:pt idx="422">
                  <c:v>97</c:v>
                </c:pt>
                <c:pt idx="423">
                  <c:v>107</c:v>
                </c:pt>
                <c:pt idx="424">
                  <c:v>103</c:v>
                </c:pt>
                <c:pt idx="425">
                  <c:v>95</c:v>
                </c:pt>
                <c:pt idx="426">
                  <c:v>121</c:v>
                </c:pt>
                <c:pt idx="427">
                  <c:v>117</c:v>
                </c:pt>
                <c:pt idx="428">
                  <c:v>113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118</c:v>
                </c:pt>
                <c:pt idx="433">
                  <c:v>107</c:v>
                </c:pt>
                <c:pt idx="434">
                  <c:v>147.79493087557603</c:v>
                </c:pt>
                <c:pt idx="435">
                  <c:v>147.79493087557603</c:v>
                </c:pt>
                <c:pt idx="436">
                  <c:v>147.79493087557603</c:v>
                </c:pt>
                <c:pt idx="437">
                  <c:v>147.79493087557603</c:v>
                </c:pt>
                <c:pt idx="438">
                  <c:v>147.79493087557603</c:v>
                </c:pt>
                <c:pt idx="439">
                  <c:v>147.79493087557603</c:v>
                </c:pt>
                <c:pt idx="440">
                  <c:v>147.79493087557603</c:v>
                </c:pt>
                <c:pt idx="441">
                  <c:v>147.79493087557603</c:v>
                </c:pt>
                <c:pt idx="442">
                  <c:v>147.79493087557603</c:v>
                </c:pt>
                <c:pt idx="443">
                  <c:v>147.79493087557603</c:v>
                </c:pt>
                <c:pt idx="444">
                  <c:v>147.79493087557603</c:v>
                </c:pt>
                <c:pt idx="445">
                  <c:v>147.79493087557603</c:v>
                </c:pt>
                <c:pt idx="446">
                  <c:v>147.79493087557603</c:v>
                </c:pt>
                <c:pt idx="447">
                  <c:v>147.79493087557603</c:v>
                </c:pt>
                <c:pt idx="448">
                  <c:v>147.79493087557603</c:v>
                </c:pt>
                <c:pt idx="449">
                  <c:v>147.79493087557603</c:v>
                </c:pt>
                <c:pt idx="450">
                  <c:v>147.79493087557603</c:v>
                </c:pt>
                <c:pt idx="451">
                  <c:v>147.79493087557603</c:v>
                </c:pt>
                <c:pt idx="452">
                  <c:v>147.79493087557603</c:v>
                </c:pt>
                <c:pt idx="453">
                  <c:v>147.79493087557603</c:v>
                </c:pt>
                <c:pt idx="454">
                  <c:v>147.79493087557603</c:v>
                </c:pt>
                <c:pt idx="455">
                  <c:v>147.79493087557603</c:v>
                </c:pt>
                <c:pt idx="456">
                  <c:v>147.79493087557603</c:v>
                </c:pt>
                <c:pt idx="457">
                  <c:v>147.79493087557603</c:v>
                </c:pt>
                <c:pt idx="458">
                  <c:v>147.79493087557603</c:v>
                </c:pt>
                <c:pt idx="459">
                  <c:v>147.79493087557603</c:v>
                </c:pt>
                <c:pt idx="460">
                  <c:v>147.79493087557603</c:v>
                </c:pt>
                <c:pt idx="461">
                  <c:v>147.79493087557603</c:v>
                </c:pt>
                <c:pt idx="462">
                  <c:v>147.79493087557603</c:v>
                </c:pt>
                <c:pt idx="463">
                  <c:v>147.79493087557603</c:v>
                </c:pt>
                <c:pt idx="464">
                  <c:v>147.79493087557603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7-2E45-A0D1-E0600949E8F1}"/>
            </c:ext>
          </c:extLst>
        </c:ser>
        <c:ser>
          <c:idx val="2"/>
          <c:order val="2"/>
          <c:tx>
            <c:v>Исходный ряд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'Прогноз средний уровень'!$C$2:$C$435</c:f>
              <c:numCache>
                <c:formatCode>General</c:formatCode>
                <c:ptCount val="43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0">
                  <c:v>0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189</c:v>
                </c:pt>
                <c:pt idx="405">
                  <c:v>188</c:v>
                </c:pt>
                <c:pt idx="406">
                  <c:v>184</c:v>
                </c:pt>
                <c:pt idx="407">
                  <c:v>183</c:v>
                </c:pt>
                <c:pt idx="408">
                  <c:v>179</c:v>
                </c:pt>
                <c:pt idx="409">
                  <c:v>176</c:v>
                </c:pt>
                <c:pt idx="410">
                  <c:v>170</c:v>
                </c:pt>
                <c:pt idx="411">
                  <c:v>160</c:v>
                </c:pt>
                <c:pt idx="412">
                  <c:v>150</c:v>
                </c:pt>
                <c:pt idx="413">
                  <c:v>141</c:v>
                </c:pt>
                <c:pt idx="414">
                  <c:v>139</c:v>
                </c:pt>
                <c:pt idx="415">
                  <c:v>95</c:v>
                </c:pt>
                <c:pt idx="416">
                  <c:v>97</c:v>
                </c:pt>
                <c:pt idx="417">
                  <c:v>96</c:v>
                </c:pt>
                <c:pt idx="418">
                  <c:v>94</c:v>
                </c:pt>
                <c:pt idx="419">
                  <c:v>94</c:v>
                </c:pt>
                <c:pt idx="420">
                  <c:v>98</c:v>
                </c:pt>
                <c:pt idx="421">
                  <c:v>96</c:v>
                </c:pt>
                <c:pt idx="422">
                  <c:v>97</c:v>
                </c:pt>
                <c:pt idx="423">
                  <c:v>107</c:v>
                </c:pt>
                <c:pt idx="424">
                  <c:v>103</c:v>
                </c:pt>
                <c:pt idx="425">
                  <c:v>95</c:v>
                </c:pt>
                <c:pt idx="426">
                  <c:v>121</c:v>
                </c:pt>
                <c:pt idx="427">
                  <c:v>117</c:v>
                </c:pt>
                <c:pt idx="428">
                  <c:v>113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118</c:v>
                </c:pt>
                <c:pt idx="43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C7-2E45-A0D1-E0600949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065984"/>
        <c:axId val="1498007472"/>
      </c:lineChart>
      <c:catAx>
        <c:axId val="1395065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007472"/>
        <c:crosses val="autoZero"/>
        <c:auto val="1"/>
        <c:lblAlgn val="ctr"/>
        <c:lblOffset val="100"/>
        <c:noMultiLvlLbl val="0"/>
      </c:catAx>
      <c:valAx>
        <c:axId val="14980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0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211731685869028E-2"/>
          <c:y val="2.8395606507033058E-2"/>
          <c:w val="0.9610041179409099"/>
          <c:h val="0.59337386818161431"/>
        </c:manualLayout>
      </c:layout>
      <c:lineChart>
        <c:grouping val="standard"/>
        <c:varyColors val="0"/>
        <c:ser>
          <c:idx val="0"/>
          <c:order val="0"/>
          <c:tx>
            <c:strRef>
              <c:f>'Прогноз средний уровень'!$B$1</c:f>
              <c:strCache>
                <c:ptCount val="1"/>
                <c:pt idx="0">
                  <c:v>Прогноз с 28.03.2021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 абсолютная неизменность'!$B$2:$B$435</c:f>
              <c:numCache>
                <c:formatCode>General</c:formatCode>
                <c:ptCount val="43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0">
                  <c:v>0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191</c:v>
                </c:pt>
                <c:pt idx="405">
                  <c:v>191</c:v>
                </c:pt>
                <c:pt idx="406">
                  <c:v>191</c:v>
                </c:pt>
                <c:pt idx="407">
                  <c:v>191</c:v>
                </c:pt>
                <c:pt idx="408">
                  <c:v>191</c:v>
                </c:pt>
                <c:pt idx="409">
                  <c:v>191</c:v>
                </c:pt>
                <c:pt idx="410">
                  <c:v>191</c:v>
                </c:pt>
                <c:pt idx="411">
                  <c:v>191</c:v>
                </c:pt>
                <c:pt idx="412">
                  <c:v>191</c:v>
                </c:pt>
                <c:pt idx="413">
                  <c:v>191</c:v>
                </c:pt>
                <c:pt idx="414">
                  <c:v>191</c:v>
                </c:pt>
                <c:pt idx="415">
                  <c:v>191</c:v>
                </c:pt>
                <c:pt idx="416">
                  <c:v>191</c:v>
                </c:pt>
                <c:pt idx="417">
                  <c:v>191</c:v>
                </c:pt>
                <c:pt idx="418">
                  <c:v>191</c:v>
                </c:pt>
                <c:pt idx="419">
                  <c:v>191</c:v>
                </c:pt>
                <c:pt idx="420">
                  <c:v>191</c:v>
                </c:pt>
                <c:pt idx="421">
                  <c:v>191</c:v>
                </c:pt>
                <c:pt idx="422">
                  <c:v>191</c:v>
                </c:pt>
                <c:pt idx="423">
                  <c:v>191</c:v>
                </c:pt>
                <c:pt idx="424">
                  <c:v>191</c:v>
                </c:pt>
                <c:pt idx="425">
                  <c:v>191</c:v>
                </c:pt>
                <c:pt idx="426">
                  <c:v>191</c:v>
                </c:pt>
                <c:pt idx="427">
                  <c:v>191</c:v>
                </c:pt>
                <c:pt idx="428">
                  <c:v>191</c:v>
                </c:pt>
                <c:pt idx="429">
                  <c:v>191</c:v>
                </c:pt>
                <c:pt idx="430">
                  <c:v>191</c:v>
                </c:pt>
                <c:pt idx="431">
                  <c:v>191</c:v>
                </c:pt>
                <c:pt idx="432">
                  <c:v>191</c:v>
                </c:pt>
                <c:pt idx="433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A-FF4C-8877-59193CDECC3E}"/>
            </c:ext>
          </c:extLst>
        </c:ser>
        <c:ser>
          <c:idx val="1"/>
          <c:order val="1"/>
          <c:tx>
            <c:strRef>
              <c:f>'Прогноз средний уровень'!$C$1</c:f>
              <c:strCache>
                <c:ptCount val="1"/>
                <c:pt idx="0">
                  <c:v>Прогноз с 28.04.2021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'Прогноз абсолютная неизменность'!$C$2:$C$466</c:f>
              <c:numCache>
                <c:formatCode>General</c:formatCode>
                <c:ptCount val="46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0">
                  <c:v>0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189</c:v>
                </c:pt>
                <c:pt idx="405">
                  <c:v>188</c:v>
                </c:pt>
                <c:pt idx="406">
                  <c:v>184</c:v>
                </c:pt>
                <c:pt idx="407">
                  <c:v>183</c:v>
                </c:pt>
                <c:pt idx="408">
                  <c:v>179</c:v>
                </c:pt>
                <c:pt idx="409">
                  <c:v>176</c:v>
                </c:pt>
                <c:pt idx="410">
                  <c:v>170</c:v>
                </c:pt>
                <c:pt idx="411">
                  <c:v>160</c:v>
                </c:pt>
                <c:pt idx="412">
                  <c:v>150</c:v>
                </c:pt>
                <c:pt idx="413">
                  <c:v>141</c:v>
                </c:pt>
                <c:pt idx="414">
                  <c:v>139</c:v>
                </c:pt>
                <c:pt idx="415">
                  <c:v>95</c:v>
                </c:pt>
                <c:pt idx="416">
                  <c:v>97</c:v>
                </c:pt>
                <c:pt idx="417">
                  <c:v>96</c:v>
                </c:pt>
                <c:pt idx="418">
                  <c:v>94</c:v>
                </c:pt>
                <c:pt idx="419">
                  <c:v>94</c:v>
                </c:pt>
                <c:pt idx="420">
                  <c:v>98</c:v>
                </c:pt>
                <c:pt idx="421">
                  <c:v>96</c:v>
                </c:pt>
                <c:pt idx="422">
                  <c:v>97</c:v>
                </c:pt>
                <c:pt idx="423">
                  <c:v>107</c:v>
                </c:pt>
                <c:pt idx="424">
                  <c:v>103</c:v>
                </c:pt>
                <c:pt idx="425">
                  <c:v>95</c:v>
                </c:pt>
                <c:pt idx="426">
                  <c:v>121</c:v>
                </c:pt>
                <c:pt idx="427">
                  <c:v>117</c:v>
                </c:pt>
                <c:pt idx="428">
                  <c:v>113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118</c:v>
                </c:pt>
                <c:pt idx="433">
                  <c:v>107</c:v>
                </c:pt>
                <c:pt idx="434">
                  <c:v>107</c:v>
                </c:pt>
                <c:pt idx="435">
                  <c:v>107</c:v>
                </c:pt>
                <c:pt idx="436">
                  <c:v>107</c:v>
                </c:pt>
                <c:pt idx="437">
                  <c:v>107</c:v>
                </c:pt>
                <c:pt idx="438">
                  <c:v>107</c:v>
                </c:pt>
                <c:pt idx="439">
                  <c:v>107</c:v>
                </c:pt>
                <c:pt idx="440">
                  <c:v>107</c:v>
                </c:pt>
                <c:pt idx="441">
                  <c:v>107</c:v>
                </c:pt>
                <c:pt idx="442">
                  <c:v>107</c:v>
                </c:pt>
                <c:pt idx="443">
                  <c:v>107</c:v>
                </c:pt>
                <c:pt idx="444">
                  <c:v>107</c:v>
                </c:pt>
                <c:pt idx="445">
                  <c:v>107</c:v>
                </c:pt>
                <c:pt idx="446">
                  <c:v>107</c:v>
                </c:pt>
                <c:pt idx="447">
                  <c:v>107</c:v>
                </c:pt>
                <c:pt idx="448">
                  <c:v>107</c:v>
                </c:pt>
                <c:pt idx="449">
                  <c:v>107</c:v>
                </c:pt>
                <c:pt idx="450">
                  <c:v>107</c:v>
                </c:pt>
                <c:pt idx="451">
                  <c:v>107</c:v>
                </c:pt>
                <c:pt idx="452">
                  <c:v>107</c:v>
                </c:pt>
                <c:pt idx="453">
                  <c:v>107</c:v>
                </c:pt>
                <c:pt idx="454">
                  <c:v>107</c:v>
                </c:pt>
                <c:pt idx="455">
                  <c:v>107</c:v>
                </c:pt>
                <c:pt idx="456">
                  <c:v>107</c:v>
                </c:pt>
                <c:pt idx="457">
                  <c:v>107</c:v>
                </c:pt>
                <c:pt idx="458">
                  <c:v>107</c:v>
                </c:pt>
                <c:pt idx="459">
                  <c:v>107</c:v>
                </c:pt>
                <c:pt idx="460">
                  <c:v>107</c:v>
                </c:pt>
                <c:pt idx="461">
                  <c:v>107</c:v>
                </c:pt>
                <c:pt idx="462">
                  <c:v>107</c:v>
                </c:pt>
                <c:pt idx="463">
                  <c:v>107</c:v>
                </c:pt>
                <c:pt idx="46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A-FF4C-8877-59193CDECC3E}"/>
            </c:ext>
          </c:extLst>
        </c:ser>
        <c:ser>
          <c:idx val="2"/>
          <c:order val="2"/>
          <c:tx>
            <c:v>Исходный ряд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'Прогноз средний уровень'!$C$2:$C$435</c:f>
              <c:numCache>
                <c:formatCode>General</c:formatCode>
                <c:ptCount val="43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0">
                  <c:v>0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189</c:v>
                </c:pt>
                <c:pt idx="405">
                  <c:v>188</c:v>
                </c:pt>
                <c:pt idx="406">
                  <c:v>184</c:v>
                </c:pt>
                <c:pt idx="407">
                  <c:v>183</c:v>
                </c:pt>
                <c:pt idx="408">
                  <c:v>179</c:v>
                </c:pt>
                <c:pt idx="409">
                  <c:v>176</c:v>
                </c:pt>
                <c:pt idx="410">
                  <c:v>170</c:v>
                </c:pt>
                <c:pt idx="411">
                  <c:v>160</c:v>
                </c:pt>
                <c:pt idx="412">
                  <c:v>150</c:v>
                </c:pt>
                <c:pt idx="413">
                  <c:v>141</c:v>
                </c:pt>
                <c:pt idx="414">
                  <c:v>139</c:v>
                </c:pt>
                <c:pt idx="415">
                  <c:v>95</c:v>
                </c:pt>
                <c:pt idx="416">
                  <c:v>97</c:v>
                </c:pt>
                <c:pt idx="417">
                  <c:v>96</c:v>
                </c:pt>
                <c:pt idx="418">
                  <c:v>94</c:v>
                </c:pt>
                <c:pt idx="419">
                  <c:v>94</c:v>
                </c:pt>
                <c:pt idx="420">
                  <c:v>98</c:v>
                </c:pt>
                <c:pt idx="421">
                  <c:v>96</c:v>
                </c:pt>
                <c:pt idx="422">
                  <c:v>97</c:v>
                </c:pt>
                <c:pt idx="423">
                  <c:v>107</c:v>
                </c:pt>
                <c:pt idx="424">
                  <c:v>103</c:v>
                </c:pt>
                <c:pt idx="425">
                  <c:v>95</c:v>
                </c:pt>
                <c:pt idx="426">
                  <c:v>121</c:v>
                </c:pt>
                <c:pt idx="427">
                  <c:v>117</c:v>
                </c:pt>
                <c:pt idx="428">
                  <c:v>113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118</c:v>
                </c:pt>
                <c:pt idx="43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A-FF4C-8877-59193CDE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065984"/>
        <c:axId val="1498007472"/>
      </c:lineChart>
      <c:catAx>
        <c:axId val="1395065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007472"/>
        <c:crosses val="autoZero"/>
        <c:auto val="1"/>
        <c:lblAlgn val="ctr"/>
        <c:lblOffset val="100"/>
        <c:noMultiLvlLbl val="0"/>
      </c:catAx>
      <c:valAx>
        <c:axId val="14980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0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211731685869028E-2"/>
          <c:y val="2.8395606507033058E-2"/>
          <c:w val="0.9610041179409099"/>
          <c:h val="0.59337386818161431"/>
        </c:manualLayout>
      </c:layout>
      <c:lineChart>
        <c:grouping val="standard"/>
        <c:varyColors val="0"/>
        <c:ser>
          <c:idx val="0"/>
          <c:order val="0"/>
          <c:tx>
            <c:strRef>
              <c:f>'Прогноз средний уровень'!$B$1</c:f>
              <c:strCache>
                <c:ptCount val="1"/>
                <c:pt idx="0">
                  <c:v>Прогноз с 28.03.2021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 ср абс прирост'!$B$2:$B$435</c:f>
              <c:numCache>
                <c:formatCode>General</c:formatCode>
                <c:ptCount val="43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0">
                  <c:v>0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191.24018475750577</c:v>
                </c:pt>
                <c:pt idx="405">
                  <c:v>191.48036951501155</c:v>
                </c:pt>
                <c:pt idx="406">
                  <c:v>191.72055427251732</c:v>
                </c:pt>
                <c:pt idx="407">
                  <c:v>191.96073903002309</c:v>
                </c:pt>
                <c:pt idx="408">
                  <c:v>192.20092378752886</c:v>
                </c:pt>
                <c:pt idx="409">
                  <c:v>192.44110854503464</c:v>
                </c:pt>
                <c:pt idx="410">
                  <c:v>192.68129330254041</c:v>
                </c:pt>
                <c:pt idx="411">
                  <c:v>192.92147806004618</c:v>
                </c:pt>
                <c:pt idx="412">
                  <c:v>193.16166281755196</c:v>
                </c:pt>
                <c:pt idx="413">
                  <c:v>193.40184757505773</c:v>
                </c:pt>
                <c:pt idx="414">
                  <c:v>193.6420323325635</c:v>
                </c:pt>
                <c:pt idx="415">
                  <c:v>193.88221709006928</c:v>
                </c:pt>
                <c:pt idx="416">
                  <c:v>194.12240184757505</c:v>
                </c:pt>
                <c:pt idx="417">
                  <c:v>194.36258660508082</c:v>
                </c:pt>
                <c:pt idx="418">
                  <c:v>194.60277136258659</c:v>
                </c:pt>
                <c:pt idx="419">
                  <c:v>194.84295612009237</c:v>
                </c:pt>
                <c:pt idx="420">
                  <c:v>195.08314087759814</c:v>
                </c:pt>
                <c:pt idx="421">
                  <c:v>195.32332563510391</c:v>
                </c:pt>
                <c:pt idx="422">
                  <c:v>195.56351039260969</c:v>
                </c:pt>
                <c:pt idx="423">
                  <c:v>195.80369515011546</c:v>
                </c:pt>
                <c:pt idx="424">
                  <c:v>196.04387990762123</c:v>
                </c:pt>
                <c:pt idx="425">
                  <c:v>196.284064665127</c:v>
                </c:pt>
                <c:pt idx="426">
                  <c:v>196.52424942263278</c:v>
                </c:pt>
                <c:pt idx="427">
                  <c:v>196.76443418013855</c:v>
                </c:pt>
                <c:pt idx="428">
                  <c:v>197.00461893764432</c:v>
                </c:pt>
                <c:pt idx="429">
                  <c:v>197.2448036951501</c:v>
                </c:pt>
                <c:pt idx="430">
                  <c:v>197.48498845265587</c:v>
                </c:pt>
                <c:pt idx="431">
                  <c:v>197.72517321016164</c:v>
                </c:pt>
                <c:pt idx="432">
                  <c:v>197.96535796766742</c:v>
                </c:pt>
                <c:pt idx="433">
                  <c:v>198.20554272517319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B-B940-BEF3-926895A38263}"/>
            </c:ext>
          </c:extLst>
        </c:ser>
        <c:ser>
          <c:idx val="1"/>
          <c:order val="1"/>
          <c:tx>
            <c:strRef>
              <c:f>'Прогноз средний уровень'!$C$1</c:f>
              <c:strCache>
                <c:ptCount val="1"/>
                <c:pt idx="0">
                  <c:v>Прогноз с 28.04.2021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'Прогноз ср абс прирост'!$C$2:$C$466</c:f>
              <c:numCache>
                <c:formatCode>General</c:formatCode>
                <c:ptCount val="46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0">
                  <c:v>0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189</c:v>
                </c:pt>
                <c:pt idx="405">
                  <c:v>188</c:v>
                </c:pt>
                <c:pt idx="406">
                  <c:v>184</c:v>
                </c:pt>
                <c:pt idx="407">
                  <c:v>183</c:v>
                </c:pt>
                <c:pt idx="408">
                  <c:v>179</c:v>
                </c:pt>
                <c:pt idx="409">
                  <c:v>176</c:v>
                </c:pt>
                <c:pt idx="410">
                  <c:v>170</c:v>
                </c:pt>
                <c:pt idx="411">
                  <c:v>160</c:v>
                </c:pt>
                <c:pt idx="412">
                  <c:v>150</c:v>
                </c:pt>
                <c:pt idx="413">
                  <c:v>141</c:v>
                </c:pt>
                <c:pt idx="414">
                  <c:v>139</c:v>
                </c:pt>
                <c:pt idx="415">
                  <c:v>95</c:v>
                </c:pt>
                <c:pt idx="416">
                  <c:v>97</c:v>
                </c:pt>
                <c:pt idx="417">
                  <c:v>96</c:v>
                </c:pt>
                <c:pt idx="418">
                  <c:v>94</c:v>
                </c:pt>
                <c:pt idx="419">
                  <c:v>94</c:v>
                </c:pt>
                <c:pt idx="420">
                  <c:v>98</c:v>
                </c:pt>
                <c:pt idx="421">
                  <c:v>96</c:v>
                </c:pt>
                <c:pt idx="422">
                  <c:v>97</c:v>
                </c:pt>
                <c:pt idx="423">
                  <c:v>107</c:v>
                </c:pt>
                <c:pt idx="424">
                  <c:v>103</c:v>
                </c:pt>
                <c:pt idx="425">
                  <c:v>95</c:v>
                </c:pt>
                <c:pt idx="426">
                  <c:v>121</c:v>
                </c:pt>
                <c:pt idx="427">
                  <c:v>117</c:v>
                </c:pt>
                <c:pt idx="428">
                  <c:v>113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118</c:v>
                </c:pt>
                <c:pt idx="433">
                  <c:v>107</c:v>
                </c:pt>
                <c:pt idx="434">
                  <c:v>107.24018475750577</c:v>
                </c:pt>
                <c:pt idx="435">
                  <c:v>107.48036951501155</c:v>
                </c:pt>
                <c:pt idx="436">
                  <c:v>107.72055427251732</c:v>
                </c:pt>
                <c:pt idx="437">
                  <c:v>107.96073903002309</c:v>
                </c:pt>
                <c:pt idx="438">
                  <c:v>108.20092378752886</c:v>
                </c:pt>
                <c:pt idx="439">
                  <c:v>108.44110854503464</c:v>
                </c:pt>
                <c:pt idx="440">
                  <c:v>108.68129330254041</c:v>
                </c:pt>
                <c:pt idx="441">
                  <c:v>108.92147806004618</c:v>
                </c:pt>
                <c:pt idx="442">
                  <c:v>109.16166281755196</c:v>
                </c:pt>
                <c:pt idx="443">
                  <c:v>109.40184757505773</c:v>
                </c:pt>
                <c:pt idx="444">
                  <c:v>109.6420323325635</c:v>
                </c:pt>
                <c:pt idx="445">
                  <c:v>109.88221709006928</c:v>
                </c:pt>
                <c:pt idx="446">
                  <c:v>110.12240184757505</c:v>
                </c:pt>
                <c:pt idx="447">
                  <c:v>110.36258660508082</c:v>
                </c:pt>
                <c:pt idx="448">
                  <c:v>110.60277136258659</c:v>
                </c:pt>
                <c:pt idx="449">
                  <c:v>110.84295612009237</c:v>
                </c:pt>
                <c:pt idx="450">
                  <c:v>111.08314087759814</c:v>
                </c:pt>
                <c:pt idx="451">
                  <c:v>111.32332563510391</c:v>
                </c:pt>
                <c:pt idx="452">
                  <c:v>111.56351039260969</c:v>
                </c:pt>
                <c:pt idx="453">
                  <c:v>111.80369515011546</c:v>
                </c:pt>
                <c:pt idx="454">
                  <c:v>112.04387990762123</c:v>
                </c:pt>
                <c:pt idx="455">
                  <c:v>112.284064665127</c:v>
                </c:pt>
                <c:pt idx="456">
                  <c:v>112.52424942263278</c:v>
                </c:pt>
                <c:pt idx="457">
                  <c:v>112.76443418013855</c:v>
                </c:pt>
                <c:pt idx="458">
                  <c:v>113.00461893764432</c:v>
                </c:pt>
                <c:pt idx="459">
                  <c:v>113.2448036951501</c:v>
                </c:pt>
                <c:pt idx="460">
                  <c:v>113.48498845265587</c:v>
                </c:pt>
                <c:pt idx="461">
                  <c:v>113.72517321016164</c:v>
                </c:pt>
                <c:pt idx="462">
                  <c:v>113.96535796766742</c:v>
                </c:pt>
                <c:pt idx="463">
                  <c:v>114.20554272517319</c:v>
                </c:pt>
                <c:pt idx="464">
                  <c:v>114.44572748267896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B-B940-BEF3-926895A38263}"/>
            </c:ext>
          </c:extLst>
        </c:ser>
        <c:ser>
          <c:idx val="2"/>
          <c:order val="2"/>
          <c:tx>
            <c:v>Исходный ряд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'Прогноз средний уровень'!$C$2:$C$435</c:f>
              <c:numCache>
                <c:formatCode>General</c:formatCode>
                <c:ptCount val="43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0">
                  <c:v>0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189</c:v>
                </c:pt>
                <c:pt idx="405">
                  <c:v>188</c:v>
                </c:pt>
                <c:pt idx="406">
                  <c:v>184</c:v>
                </c:pt>
                <c:pt idx="407">
                  <c:v>183</c:v>
                </c:pt>
                <c:pt idx="408">
                  <c:v>179</c:v>
                </c:pt>
                <c:pt idx="409">
                  <c:v>176</c:v>
                </c:pt>
                <c:pt idx="410">
                  <c:v>170</c:v>
                </c:pt>
                <c:pt idx="411">
                  <c:v>160</c:v>
                </c:pt>
                <c:pt idx="412">
                  <c:v>150</c:v>
                </c:pt>
                <c:pt idx="413">
                  <c:v>141</c:v>
                </c:pt>
                <c:pt idx="414">
                  <c:v>139</c:v>
                </c:pt>
                <c:pt idx="415">
                  <c:v>95</c:v>
                </c:pt>
                <c:pt idx="416">
                  <c:v>97</c:v>
                </c:pt>
                <c:pt idx="417">
                  <c:v>96</c:v>
                </c:pt>
                <c:pt idx="418">
                  <c:v>94</c:v>
                </c:pt>
                <c:pt idx="419">
                  <c:v>94</c:v>
                </c:pt>
                <c:pt idx="420">
                  <c:v>98</c:v>
                </c:pt>
                <c:pt idx="421">
                  <c:v>96</c:v>
                </c:pt>
                <c:pt idx="422">
                  <c:v>97</c:v>
                </c:pt>
                <c:pt idx="423">
                  <c:v>107</c:v>
                </c:pt>
                <c:pt idx="424">
                  <c:v>103</c:v>
                </c:pt>
                <c:pt idx="425">
                  <c:v>95</c:v>
                </c:pt>
                <c:pt idx="426">
                  <c:v>121</c:v>
                </c:pt>
                <c:pt idx="427">
                  <c:v>117</c:v>
                </c:pt>
                <c:pt idx="428">
                  <c:v>113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118</c:v>
                </c:pt>
                <c:pt idx="43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B-B940-BEF3-926895A38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065984"/>
        <c:axId val="1498007472"/>
      </c:lineChart>
      <c:catAx>
        <c:axId val="1395065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007472"/>
        <c:crosses val="autoZero"/>
        <c:auto val="1"/>
        <c:lblAlgn val="ctr"/>
        <c:lblOffset val="100"/>
        <c:noMultiLvlLbl val="0"/>
      </c:catAx>
      <c:valAx>
        <c:axId val="14980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0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211731685869028E-2"/>
          <c:y val="2.8395606507033058E-2"/>
          <c:w val="0.9610041179409099"/>
          <c:h val="0.59337386818161431"/>
        </c:manualLayout>
      </c:layout>
      <c:lineChart>
        <c:grouping val="standard"/>
        <c:varyColors val="0"/>
        <c:ser>
          <c:idx val="0"/>
          <c:order val="0"/>
          <c:tx>
            <c:strRef>
              <c:f>'Прогноз средний уровень'!$B$1</c:f>
              <c:strCache>
                <c:ptCount val="1"/>
                <c:pt idx="0">
                  <c:v>Прогноз с 28.03.2021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 ср темп роста'!$B$2:$B$435</c:f>
              <c:numCache>
                <c:formatCode>General</c:formatCode>
                <c:ptCount val="43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0">
                  <c:v>0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192.62553780421121</c:v>
                </c:pt>
                <c:pt idx="405">
                  <c:v>194.26491002283561</c:v>
                </c:pt>
                <c:pt idx="406">
                  <c:v>195.9182343959969</c:v>
                </c:pt>
                <c:pt idx="407">
                  <c:v>197.58562966586604</c:v>
                </c:pt>
                <c:pt idx="408">
                  <c:v>199.26721558518929</c:v>
                </c:pt>
                <c:pt idx="409">
                  <c:v>200.96311292588891</c:v>
                </c:pt>
                <c:pt idx="410">
                  <c:v>202.67344348773707</c:v>
                </c:pt>
                <c:pt idx="411">
                  <c:v>204.39833010710345</c:v>
                </c:pt>
                <c:pt idx="412">
                  <c:v>206.13789666577748</c:v>
                </c:pt>
                <c:pt idx="413">
                  <c:v>207.89226809986545</c:v>
                </c:pt>
                <c:pt idx="414">
                  <c:v>209.66157040876357</c:v>
                </c:pt>
                <c:pt idx="415">
                  <c:v>211.4459306642072</c:v>
                </c:pt>
                <c:pt idx="416">
                  <c:v>213.24547701939719</c:v>
                </c:pt>
                <c:pt idx="417">
                  <c:v>215.06033871820389</c:v>
                </c:pt>
                <c:pt idx="418">
                  <c:v>216.89064610444947</c:v>
                </c:pt>
                <c:pt idx="419">
                  <c:v>218.73653063126923</c:v>
                </c:pt>
                <c:pt idx="420">
                  <c:v>220.59812487055262</c:v>
                </c:pt>
                <c:pt idx="421">
                  <c:v>222.4755625224646</c:v>
                </c:pt>
                <c:pt idx="422">
                  <c:v>224.36897842504794</c:v>
                </c:pt>
                <c:pt idx="423">
                  <c:v>226.27850856390742</c:v>
                </c:pt>
                <c:pt idx="424">
                  <c:v>228.20429008197632</c:v>
                </c:pt>
                <c:pt idx="425">
                  <c:v>230.14646128936602</c:v>
                </c:pt>
                <c:pt idx="426">
                  <c:v>232.10516167329951</c:v>
                </c:pt>
                <c:pt idx="427">
                  <c:v>234.08053190812936</c:v>
                </c:pt>
                <c:pt idx="428">
                  <c:v>236.07271386544105</c:v>
                </c:pt>
                <c:pt idx="429">
                  <c:v>238.08185062424215</c:v>
                </c:pt>
                <c:pt idx="430">
                  <c:v>240.10808648123833</c:v>
                </c:pt>
                <c:pt idx="431">
                  <c:v>242.15156696119678</c:v>
                </c:pt>
                <c:pt idx="432">
                  <c:v>244.21243882739785</c:v>
                </c:pt>
                <c:pt idx="433">
                  <c:v>246.29085009217559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F-C54B-8763-B4301C44FF44}"/>
            </c:ext>
          </c:extLst>
        </c:ser>
        <c:ser>
          <c:idx val="1"/>
          <c:order val="1"/>
          <c:tx>
            <c:strRef>
              <c:f>'Прогноз средний уровень'!$C$1</c:f>
              <c:strCache>
                <c:ptCount val="1"/>
                <c:pt idx="0">
                  <c:v>Прогноз с 28.04.2021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'Прогноз ср темп роста'!$C$2:$C$466</c:f>
              <c:numCache>
                <c:formatCode>General</c:formatCode>
                <c:ptCount val="46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0">
                  <c:v>0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189</c:v>
                </c:pt>
                <c:pt idx="405">
                  <c:v>188</c:v>
                </c:pt>
                <c:pt idx="406">
                  <c:v>184</c:v>
                </c:pt>
                <c:pt idx="407">
                  <c:v>183</c:v>
                </c:pt>
                <c:pt idx="408">
                  <c:v>179</c:v>
                </c:pt>
                <c:pt idx="409">
                  <c:v>176</c:v>
                </c:pt>
                <c:pt idx="410">
                  <c:v>170</c:v>
                </c:pt>
                <c:pt idx="411">
                  <c:v>160</c:v>
                </c:pt>
                <c:pt idx="412">
                  <c:v>150</c:v>
                </c:pt>
                <c:pt idx="413">
                  <c:v>141</c:v>
                </c:pt>
                <c:pt idx="414">
                  <c:v>139</c:v>
                </c:pt>
                <c:pt idx="415">
                  <c:v>95</c:v>
                </c:pt>
                <c:pt idx="416">
                  <c:v>97</c:v>
                </c:pt>
                <c:pt idx="417">
                  <c:v>96</c:v>
                </c:pt>
                <c:pt idx="418">
                  <c:v>94</c:v>
                </c:pt>
                <c:pt idx="419">
                  <c:v>94</c:v>
                </c:pt>
                <c:pt idx="420">
                  <c:v>98</c:v>
                </c:pt>
                <c:pt idx="421">
                  <c:v>96</c:v>
                </c:pt>
                <c:pt idx="422">
                  <c:v>97</c:v>
                </c:pt>
                <c:pt idx="423">
                  <c:v>107</c:v>
                </c:pt>
                <c:pt idx="424">
                  <c:v>103</c:v>
                </c:pt>
                <c:pt idx="425">
                  <c:v>95</c:v>
                </c:pt>
                <c:pt idx="426">
                  <c:v>121</c:v>
                </c:pt>
                <c:pt idx="427">
                  <c:v>117</c:v>
                </c:pt>
                <c:pt idx="428">
                  <c:v>113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118</c:v>
                </c:pt>
                <c:pt idx="433">
                  <c:v>107</c:v>
                </c:pt>
                <c:pt idx="434">
                  <c:v>107.91064159712356</c:v>
                </c:pt>
                <c:pt idx="435">
                  <c:v>108.82903336357806</c:v>
                </c:pt>
                <c:pt idx="436">
                  <c:v>109.75524125849041</c:v>
                </c:pt>
                <c:pt idx="437">
                  <c:v>110.6893318023438</c:v>
                </c:pt>
                <c:pt idx="438">
                  <c:v>111.63137208175526</c:v>
                </c:pt>
                <c:pt idx="439">
                  <c:v>112.58142975429379</c:v>
                </c:pt>
                <c:pt idx="440">
                  <c:v>113.53957305333962</c:v>
                </c:pt>
                <c:pt idx="441">
                  <c:v>114.50587079298467</c:v>
                </c:pt>
                <c:pt idx="442">
                  <c:v>115.48039237297482</c:v>
                </c:pt>
                <c:pt idx="443">
                  <c:v>116.46320778369426</c:v>
                </c:pt>
                <c:pt idx="444">
                  <c:v>117.45438761119216</c:v>
                </c:pt>
                <c:pt idx="445">
                  <c:v>118.45400304225221</c:v>
                </c:pt>
                <c:pt idx="446">
                  <c:v>119.46212586950524</c:v>
                </c:pt>
                <c:pt idx="447">
                  <c:v>120.47882849658544</c:v>
                </c:pt>
                <c:pt idx="448">
                  <c:v>121.50418394333035</c:v>
                </c:pt>
                <c:pt idx="449">
                  <c:v>122.53826585102519</c:v>
                </c:pt>
                <c:pt idx="450">
                  <c:v>123.58114848769181</c:v>
                </c:pt>
                <c:pt idx="451">
                  <c:v>124.6329067534226</c:v>
                </c:pt>
                <c:pt idx="452">
                  <c:v>125.69361618575986</c:v>
                </c:pt>
                <c:pt idx="453">
                  <c:v>126.76335296512094</c:v>
                </c:pt>
                <c:pt idx="454">
                  <c:v>127.84219392026949</c:v>
                </c:pt>
                <c:pt idx="455">
                  <c:v>128.93021653383335</c:v>
                </c:pt>
                <c:pt idx="456">
                  <c:v>130.02749894786939</c:v>
                </c:pt>
                <c:pt idx="457">
                  <c:v>131.13411996947565</c:v>
                </c:pt>
                <c:pt idx="458">
                  <c:v>132.2501590764513</c:v>
                </c:pt>
                <c:pt idx="459">
                  <c:v>133.3756964230048</c:v>
                </c:pt>
                <c:pt idx="460">
                  <c:v>134.51081284551051</c:v>
                </c:pt>
                <c:pt idx="461">
                  <c:v>135.65558986831448</c:v>
                </c:pt>
                <c:pt idx="462">
                  <c:v>136.81010970958943</c:v>
                </c:pt>
                <c:pt idx="463">
                  <c:v>137.97445528723978</c:v>
                </c:pt>
                <c:pt idx="464">
                  <c:v>139.14871022485684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F-C54B-8763-B4301C44FF44}"/>
            </c:ext>
          </c:extLst>
        </c:ser>
        <c:ser>
          <c:idx val="2"/>
          <c:order val="2"/>
          <c:tx>
            <c:v>Исходный ряд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'Прогноз средний уровень'!$C$2:$C$435</c:f>
              <c:numCache>
                <c:formatCode>General</c:formatCode>
                <c:ptCount val="43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0">
                  <c:v>0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189</c:v>
                </c:pt>
                <c:pt idx="405">
                  <c:v>188</c:v>
                </c:pt>
                <c:pt idx="406">
                  <c:v>184</c:v>
                </c:pt>
                <c:pt idx="407">
                  <c:v>183</c:v>
                </c:pt>
                <c:pt idx="408">
                  <c:v>179</c:v>
                </c:pt>
                <c:pt idx="409">
                  <c:v>176</c:v>
                </c:pt>
                <c:pt idx="410">
                  <c:v>170</c:v>
                </c:pt>
                <c:pt idx="411">
                  <c:v>160</c:v>
                </c:pt>
                <c:pt idx="412">
                  <c:v>150</c:v>
                </c:pt>
                <c:pt idx="413">
                  <c:v>141</c:v>
                </c:pt>
                <c:pt idx="414">
                  <c:v>139</c:v>
                </c:pt>
                <c:pt idx="415">
                  <c:v>95</c:v>
                </c:pt>
                <c:pt idx="416">
                  <c:v>97</c:v>
                </c:pt>
                <c:pt idx="417">
                  <c:v>96</c:v>
                </c:pt>
                <c:pt idx="418">
                  <c:v>94</c:v>
                </c:pt>
                <c:pt idx="419">
                  <c:v>94</c:v>
                </c:pt>
                <c:pt idx="420">
                  <c:v>98</c:v>
                </c:pt>
                <c:pt idx="421">
                  <c:v>96</c:v>
                </c:pt>
                <c:pt idx="422">
                  <c:v>97</c:v>
                </c:pt>
                <c:pt idx="423">
                  <c:v>107</c:v>
                </c:pt>
                <c:pt idx="424">
                  <c:v>103</c:v>
                </c:pt>
                <c:pt idx="425">
                  <c:v>95</c:v>
                </c:pt>
                <c:pt idx="426">
                  <c:v>121</c:v>
                </c:pt>
                <c:pt idx="427">
                  <c:v>117</c:v>
                </c:pt>
                <c:pt idx="428">
                  <c:v>113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118</c:v>
                </c:pt>
                <c:pt idx="43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F-C54B-8763-B4301C44F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065984"/>
        <c:axId val="1498007472"/>
      </c:lineChart>
      <c:catAx>
        <c:axId val="1395065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007472"/>
        <c:crosses val="autoZero"/>
        <c:auto val="1"/>
        <c:lblAlgn val="ctr"/>
        <c:lblOffset val="100"/>
        <c:noMultiLvlLbl val="0"/>
      </c:catAx>
      <c:valAx>
        <c:axId val="14980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0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Сглаживание с помощью простого скользящего сренего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Исходный ряд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Сглаживание!$A$3:$A$436</c:f>
              <c:numCache>
                <c:formatCode>m/d/yy</c:formatCode>
                <c:ptCount val="43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44250</c:v>
                </c:pt>
                <c:pt idx="345">
                  <c:v>44251</c:v>
                </c:pt>
                <c:pt idx="346">
                  <c:v>44252</c:v>
                </c:pt>
                <c:pt idx="347">
                  <c:v>44253</c:v>
                </c:pt>
                <c:pt idx="348">
                  <c:v>44254</c:v>
                </c:pt>
                <c:pt idx="349">
                  <c:v>44255</c:v>
                </c:pt>
                <c:pt idx="350">
                  <c:v>44256</c:v>
                </c:pt>
                <c:pt idx="351">
                  <c:v>44257</c:v>
                </c:pt>
                <c:pt idx="352">
                  <c:v>44258</c:v>
                </c:pt>
                <c:pt idx="353">
                  <c:v>44259</c:v>
                </c:pt>
                <c:pt idx="354">
                  <c:v>44260</c:v>
                </c:pt>
                <c:pt idx="355">
                  <c:v>44261</c:v>
                </c:pt>
                <c:pt idx="356">
                  <c:v>44262</c:v>
                </c:pt>
                <c:pt idx="357">
                  <c:v>44263</c:v>
                </c:pt>
                <c:pt idx="358">
                  <c:v>44264</c:v>
                </c:pt>
                <c:pt idx="359">
                  <c:v>44265</c:v>
                </c:pt>
                <c:pt idx="360">
                  <c:v>44266</c:v>
                </c:pt>
                <c:pt idx="361">
                  <c:v>44267</c:v>
                </c:pt>
                <c:pt idx="362">
                  <c:v>44268</c:v>
                </c:pt>
                <c:pt idx="363">
                  <c:v>44269</c:v>
                </c:pt>
                <c:pt idx="364">
                  <c:v>44270</c:v>
                </c:pt>
                <c:pt idx="365">
                  <c:v>44271</c:v>
                </c:pt>
                <c:pt idx="366">
                  <c:v>44272</c:v>
                </c:pt>
                <c:pt idx="367">
                  <c:v>44273</c:v>
                </c:pt>
                <c:pt idx="368">
                  <c:v>44274</c:v>
                </c:pt>
                <c:pt idx="369">
                  <c:v>44275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  <c:pt idx="376">
                  <c:v>44282</c:v>
                </c:pt>
                <c:pt idx="377">
                  <c:v>44283</c:v>
                </c:pt>
                <c:pt idx="378">
                  <c:v>44284</c:v>
                </c:pt>
                <c:pt idx="379">
                  <c:v>44285</c:v>
                </c:pt>
                <c:pt idx="380">
                  <c:v>44286</c:v>
                </c:pt>
                <c:pt idx="381">
                  <c:v>44287</c:v>
                </c:pt>
                <c:pt idx="382">
                  <c:v>44288</c:v>
                </c:pt>
                <c:pt idx="383">
                  <c:v>44289</c:v>
                </c:pt>
                <c:pt idx="384">
                  <c:v>44290</c:v>
                </c:pt>
                <c:pt idx="385">
                  <c:v>44291</c:v>
                </c:pt>
                <c:pt idx="386">
                  <c:v>44292</c:v>
                </c:pt>
                <c:pt idx="387">
                  <c:v>44293</c:v>
                </c:pt>
                <c:pt idx="388">
                  <c:v>44294</c:v>
                </c:pt>
                <c:pt idx="389">
                  <c:v>44295</c:v>
                </c:pt>
                <c:pt idx="390">
                  <c:v>44296</c:v>
                </c:pt>
                <c:pt idx="391">
                  <c:v>44297</c:v>
                </c:pt>
                <c:pt idx="392">
                  <c:v>44298</c:v>
                </c:pt>
                <c:pt idx="393">
                  <c:v>44299</c:v>
                </c:pt>
                <c:pt idx="394">
                  <c:v>44300</c:v>
                </c:pt>
                <c:pt idx="395">
                  <c:v>44301</c:v>
                </c:pt>
                <c:pt idx="396">
                  <c:v>44302</c:v>
                </c:pt>
                <c:pt idx="397">
                  <c:v>44303</c:v>
                </c:pt>
                <c:pt idx="398">
                  <c:v>44304</c:v>
                </c:pt>
                <c:pt idx="399">
                  <c:v>44305</c:v>
                </c:pt>
                <c:pt idx="400">
                  <c:v>44306</c:v>
                </c:pt>
                <c:pt idx="401">
                  <c:v>44307</c:v>
                </c:pt>
                <c:pt idx="402">
                  <c:v>44308</c:v>
                </c:pt>
                <c:pt idx="403">
                  <c:v>44309</c:v>
                </c:pt>
                <c:pt idx="404">
                  <c:v>44310</c:v>
                </c:pt>
                <c:pt idx="405">
                  <c:v>44311</c:v>
                </c:pt>
                <c:pt idx="406">
                  <c:v>44312</c:v>
                </c:pt>
                <c:pt idx="407">
                  <c:v>44313</c:v>
                </c:pt>
                <c:pt idx="408">
                  <c:v>44314</c:v>
                </c:pt>
                <c:pt idx="409">
                  <c:v>44315</c:v>
                </c:pt>
                <c:pt idx="410">
                  <c:v>44316</c:v>
                </c:pt>
                <c:pt idx="411">
                  <c:v>44317</c:v>
                </c:pt>
                <c:pt idx="412">
                  <c:v>44318</c:v>
                </c:pt>
                <c:pt idx="413">
                  <c:v>44319</c:v>
                </c:pt>
                <c:pt idx="414">
                  <c:v>44320</c:v>
                </c:pt>
                <c:pt idx="415">
                  <c:v>44321</c:v>
                </c:pt>
                <c:pt idx="416">
                  <c:v>44322</c:v>
                </c:pt>
                <c:pt idx="417">
                  <c:v>44323</c:v>
                </c:pt>
                <c:pt idx="418">
                  <c:v>44324</c:v>
                </c:pt>
                <c:pt idx="419">
                  <c:v>44325</c:v>
                </c:pt>
                <c:pt idx="420">
                  <c:v>44326</c:v>
                </c:pt>
                <c:pt idx="421">
                  <c:v>44327</c:v>
                </c:pt>
                <c:pt idx="422">
                  <c:v>44328</c:v>
                </c:pt>
                <c:pt idx="423">
                  <c:v>44329</c:v>
                </c:pt>
                <c:pt idx="424">
                  <c:v>44330</c:v>
                </c:pt>
                <c:pt idx="425">
                  <c:v>44331</c:v>
                </c:pt>
                <c:pt idx="426">
                  <c:v>44332</c:v>
                </c:pt>
                <c:pt idx="427">
                  <c:v>44333</c:v>
                </c:pt>
                <c:pt idx="428">
                  <c:v>44334</c:v>
                </c:pt>
                <c:pt idx="429">
                  <c:v>44335</c:v>
                </c:pt>
                <c:pt idx="430">
                  <c:v>44336</c:v>
                </c:pt>
                <c:pt idx="431">
                  <c:v>44337</c:v>
                </c:pt>
                <c:pt idx="432">
                  <c:v>44338</c:v>
                </c:pt>
                <c:pt idx="433">
                  <c:v>44339</c:v>
                </c:pt>
              </c:numCache>
            </c:numRef>
          </c:cat>
          <c:val>
            <c:numRef>
              <c:f>Сглаживание!$B$3:$B$436</c:f>
              <c:numCache>
                <c:formatCode>General</c:formatCode>
                <c:ptCount val="43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0">
                  <c:v>0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189</c:v>
                </c:pt>
                <c:pt idx="405">
                  <c:v>188</c:v>
                </c:pt>
                <c:pt idx="406">
                  <c:v>184</c:v>
                </c:pt>
                <c:pt idx="407">
                  <c:v>183</c:v>
                </c:pt>
                <c:pt idx="408">
                  <c:v>179</c:v>
                </c:pt>
                <c:pt idx="409">
                  <c:v>176</c:v>
                </c:pt>
                <c:pt idx="410">
                  <c:v>170</c:v>
                </c:pt>
                <c:pt idx="411">
                  <c:v>160</c:v>
                </c:pt>
                <c:pt idx="412">
                  <c:v>150</c:v>
                </c:pt>
                <c:pt idx="413">
                  <c:v>141</c:v>
                </c:pt>
                <c:pt idx="414">
                  <c:v>139</c:v>
                </c:pt>
                <c:pt idx="415">
                  <c:v>95</c:v>
                </c:pt>
                <c:pt idx="416">
                  <c:v>97</c:v>
                </c:pt>
                <c:pt idx="417">
                  <c:v>96</c:v>
                </c:pt>
                <c:pt idx="418">
                  <c:v>94</c:v>
                </c:pt>
                <c:pt idx="419">
                  <c:v>94</c:v>
                </c:pt>
                <c:pt idx="420">
                  <c:v>98</c:v>
                </c:pt>
                <c:pt idx="421">
                  <c:v>96</c:v>
                </c:pt>
                <c:pt idx="422">
                  <c:v>97</c:v>
                </c:pt>
                <c:pt idx="423">
                  <c:v>107</c:v>
                </c:pt>
                <c:pt idx="424">
                  <c:v>103</c:v>
                </c:pt>
                <c:pt idx="425">
                  <c:v>95</c:v>
                </c:pt>
                <c:pt idx="426">
                  <c:v>121</c:v>
                </c:pt>
                <c:pt idx="427">
                  <c:v>117</c:v>
                </c:pt>
                <c:pt idx="428">
                  <c:v>113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118</c:v>
                </c:pt>
                <c:pt idx="43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1-7044-95AE-E9588B07E57D}"/>
            </c:ext>
          </c:extLst>
        </c:ser>
        <c:ser>
          <c:idx val="1"/>
          <c:order val="1"/>
          <c:tx>
            <c:strRef>
              <c:f>Сглаживание!$C$2</c:f>
              <c:strCache>
                <c:ptCount val="1"/>
                <c:pt idx="0">
                  <c:v>g=3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Сглаживание!$C$3:$C$436</c:f>
              <c:numCache>
                <c:formatCode>General</c:formatCode>
                <c:ptCount val="434"/>
                <c:pt idx="1">
                  <c:v>1.6666666666666667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1.3333333333333333</c:v>
                </c:pt>
                <c:pt idx="5">
                  <c:v>1.3333333333333333</c:v>
                </c:pt>
                <c:pt idx="6">
                  <c:v>0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1</c:v>
                </c:pt>
                <c:pt idx="10">
                  <c:v>1.3333333333333333</c:v>
                </c:pt>
                <c:pt idx="11">
                  <c:v>1.3333333333333333</c:v>
                </c:pt>
                <c:pt idx="12">
                  <c:v>0.66666666666666663</c:v>
                </c:pt>
                <c:pt idx="13">
                  <c:v>0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1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0.33333333333333331</c:v>
                </c:pt>
                <c:pt idx="23">
                  <c:v>0.33333333333333331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6.333333333333333</c:v>
                </c:pt>
                <c:pt idx="29">
                  <c:v>5.333333333333333</c:v>
                </c:pt>
                <c:pt idx="30">
                  <c:v>7</c:v>
                </c:pt>
                <c:pt idx="31">
                  <c:v>7.666666666666667</c:v>
                </c:pt>
                <c:pt idx="32">
                  <c:v>8</c:v>
                </c:pt>
                <c:pt idx="33">
                  <c:v>9.6666666666666661</c:v>
                </c:pt>
                <c:pt idx="34">
                  <c:v>10.666666666666666</c:v>
                </c:pt>
                <c:pt idx="35">
                  <c:v>13</c:v>
                </c:pt>
                <c:pt idx="36">
                  <c:v>12</c:v>
                </c:pt>
                <c:pt idx="37">
                  <c:v>15.333333333333334</c:v>
                </c:pt>
                <c:pt idx="38">
                  <c:v>27.333333333333332</c:v>
                </c:pt>
                <c:pt idx="39">
                  <c:v>31.333333333333332</c:v>
                </c:pt>
                <c:pt idx="40">
                  <c:v>29.333333333333332</c:v>
                </c:pt>
                <c:pt idx="41">
                  <c:v>26.333333333333332</c:v>
                </c:pt>
                <c:pt idx="42">
                  <c:v>21</c:v>
                </c:pt>
                <c:pt idx="43">
                  <c:v>32.666666666666664</c:v>
                </c:pt>
                <c:pt idx="44">
                  <c:v>34.333333333333336</c:v>
                </c:pt>
                <c:pt idx="45">
                  <c:v>40</c:v>
                </c:pt>
                <c:pt idx="46">
                  <c:v>35.333333333333336</c:v>
                </c:pt>
                <c:pt idx="47">
                  <c:v>50.333333333333336</c:v>
                </c:pt>
                <c:pt idx="48">
                  <c:v>62</c:v>
                </c:pt>
                <c:pt idx="49">
                  <c:v>54</c:v>
                </c:pt>
                <c:pt idx="50">
                  <c:v>52.666666666666664</c:v>
                </c:pt>
                <c:pt idx="51">
                  <c:v>55</c:v>
                </c:pt>
                <c:pt idx="52">
                  <c:v>69</c:v>
                </c:pt>
                <c:pt idx="53">
                  <c:v>67</c:v>
                </c:pt>
                <c:pt idx="54">
                  <c:v>69.333333333333329</c:v>
                </c:pt>
                <c:pt idx="55">
                  <c:v>71.666666666666671</c:v>
                </c:pt>
                <c:pt idx="56">
                  <c:v>68.666666666666671</c:v>
                </c:pt>
                <c:pt idx="57">
                  <c:v>70.333333333333329</c:v>
                </c:pt>
                <c:pt idx="58">
                  <c:v>76.333333333333329</c:v>
                </c:pt>
                <c:pt idx="59">
                  <c:v>73</c:v>
                </c:pt>
                <c:pt idx="60">
                  <c:v>70</c:v>
                </c:pt>
                <c:pt idx="61">
                  <c:v>63.666666666666664</c:v>
                </c:pt>
                <c:pt idx="62">
                  <c:v>67</c:v>
                </c:pt>
                <c:pt idx="63">
                  <c:v>65.333333333333329</c:v>
                </c:pt>
                <c:pt idx="64">
                  <c:v>76.333333333333329</c:v>
                </c:pt>
                <c:pt idx="65">
                  <c:v>79</c:v>
                </c:pt>
                <c:pt idx="66">
                  <c:v>82</c:v>
                </c:pt>
                <c:pt idx="67">
                  <c:v>78</c:v>
                </c:pt>
                <c:pt idx="68">
                  <c:v>93.666666666666671</c:v>
                </c:pt>
                <c:pt idx="69">
                  <c:v>101.33333333333333</c:v>
                </c:pt>
                <c:pt idx="70">
                  <c:v>101.66666666666667</c:v>
                </c:pt>
                <c:pt idx="71">
                  <c:v>106.33333333333333</c:v>
                </c:pt>
                <c:pt idx="72">
                  <c:v>106.33333333333333</c:v>
                </c:pt>
                <c:pt idx="73">
                  <c:v>93.333333333333329</c:v>
                </c:pt>
                <c:pt idx="74">
                  <c:v>62.333333333333336</c:v>
                </c:pt>
                <c:pt idx="75">
                  <c:v>58.333333333333336</c:v>
                </c:pt>
                <c:pt idx="76">
                  <c:v>54.333333333333336</c:v>
                </c:pt>
                <c:pt idx="77">
                  <c:v>65.666666666666671</c:v>
                </c:pt>
                <c:pt idx="78">
                  <c:v>52.666666666666664</c:v>
                </c:pt>
                <c:pt idx="79">
                  <c:v>61.666666666666664</c:v>
                </c:pt>
                <c:pt idx="80">
                  <c:v>66</c:v>
                </c:pt>
                <c:pt idx="81">
                  <c:v>85.333333333333329</c:v>
                </c:pt>
                <c:pt idx="82">
                  <c:v>93.666666666666671</c:v>
                </c:pt>
                <c:pt idx="83">
                  <c:v>92.666666666666671</c:v>
                </c:pt>
                <c:pt idx="84">
                  <c:v>73.333333333333329</c:v>
                </c:pt>
                <c:pt idx="85">
                  <c:v>81.666666666666671</c:v>
                </c:pt>
                <c:pt idx="86">
                  <c:v>90</c:v>
                </c:pt>
                <c:pt idx="87">
                  <c:v>100.66666666666667</c:v>
                </c:pt>
                <c:pt idx="88">
                  <c:v>111.66666666666667</c:v>
                </c:pt>
                <c:pt idx="89">
                  <c:v>111.33333333333333</c:v>
                </c:pt>
                <c:pt idx="90">
                  <c:v>120.66666666666667</c:v>
                </c:pt>
                <c:pt idx="91">
                  <c:v>95.333333333333329</c:v>
                </c:pt>
                <c:pt idx="92">
                  <c:v>73.333333333333329</c:v>
                </c:pt>
                <c:pt idx="93">
                  <c:v>63.333333333333336</c:v>
                </c:pt>
                <c:pt idx="94">
                  <c:v>67.666666666666671</c:v>
                </c:pt>
                <c:pt idx="95">
                  <c:v>75.333333333333329</c:v>
                </c:pt>
                <c:pt idx="96">
                  <c:v>75</c:v>
                </c:pt>
                <c:pt idx="97">
                  <c:v>68.333333333333329</c:v>
                </c:pt>
                <c:pt idx="98">
                  <c:v>67</c:v>
                </c:pt>
                <c:pt idx="99">
                  <c:v>59</c:v>
                </c:pt>
                <c:pt idx="100">
                  <c:v>56.333333333333336</c:v>
                </c:pt>
                <c:pt idx="101">
                  <c:v>55.333333333333336</c:v>
                </c:pt>
                <c:pt idx="102">
                  <c:v>58</c:v>
                </c:pt>
                <c:pt idx="103">
                  <c:v>60.333333333333336</c:v>
                </c:pt>
                <c:pt idx="104">
                  <c:v>56.333333333333336</c:v>
                </c:pt>
                <c:pt idx="105">
                  <c:v>53.666666666666664</c:v>
                </c:pt>
                <c:pt idx="106">
                  <c:v>54</c:v>
                </c:pt>
                <c:pt idx="107">
                  <c:v>62.333333333333336</c:v>
                </c:pt>
                <c:pt idx="108">
                  <c:v>71</c:v>
                </c:pt>
                <c:pt idx="109">
                  <c:v>79</c:v>
                </c:pt>
                <c:pt idx="110">
                  <c:v>97</c:v>
                </c:pt>
                <c:pt idx="111">
                  <c:v>116.33333333333333</c:v>
                </c:pt>
                <c:pt idx="112">
                  <c:v>121.33333333333333</c:v>
                </c:pt>
                <c:pt idx="113">
                  <c:v>104</c:v>
                </c:pt>
                <c:pt idx="114">
                  <c:v>81.666666666666671</c:v>
                </c:pt>
                <c:pt idx="115">
                  <c:v>73.333333333333329</c:v>
                </c:pt>
                <c:pt idx="116">
                  <c:v>76</c:v>
                </c:pt>
                <c:pt idx="117">
                  <c:v>79.333333333333329</c:v>
                </c:pt>
                <c:pt idx="118">
                  <c:v>77.666666666666671</c:v>
                </c:pt>
                <c:pt idx="119">
                  <c:v>71.666666666666671</c:v>
                </c:pt>
                <c:pt idx="120">
                  <c:v>65.333333333333329</c:v>
                </c:pt>
                <c:pt idx="121">
                  <c:v>60.333333333333336</c:v>
                </c:pt>
                <c:pt idx="122">
                  <c:v>59.333333333333336</c:v>
                </c:pt>
                <c:pt idx="123">
                  <c:v>60.333333333333336</c:v>
                </c:pt>
                <c:pt idx="124">
                  <c:v>61.666666666666664</c:v>
                </c:pt>
                <c:pt idx="125">
                  <c:v>61</c:v>
                </c:pt>
                <c:pt idx="126">
                  <c:v>59.333333333333336</c:v>
                </c:pt>
                <c:pt idx="127">
                  <c:v>56.333333333333336</c:v>
                </c:pt>
                <c:pt idx="128">
                  <c:v>52.666666666666664</c:v>
                </c:pt>
                <c:pt idx="129">
                  <c:v>47.666666666666664</c:v>
                </c:pt>
                <c:pt idx="130">
                  <c:v>43.333333333333336</c:v>
                </c:pt>
                <c:pt idx="131">
                  <c:v>40.666666666666664</c:v>
                </c:pt>
                <c:pt idx="132">
                  <c:v>39</c:v>
                </c:pt>
                <c:pt idx="133">
                  <c:v>36.666666666666664</c:v>
                </c:pt>
                <c:pt idx="134">
                  <c:v>33.666666666666664</c:v>
                </c:pt>
                <c:pt idx="135">
                  <c:v>33.333333333333336</c:v>
                </c:pt>
                <c:pt idx="136">
                  <c:v>37</c:v>
                </c:pt>
                <c:pt idx="137">
                  <c:v>40.666666666666664</c:v>
                </c:pt>
                <c:pt idx="138">
                  <c:v>44.333333333333336</c:v>
                </c:pt>
                <c:pt idx="139">
                  <c:v>45</c:v>
                </c:pt>
                <c:pt idx="140">
                  <c:v>42.666666666666664</c:v>
                </c:pt>
                <c:pt idx="141">
                  <c:v>38.333333333333336</c:v>
                </c:pt>
                <c:pt idx="142">
                  <c:v>38</c:v>
                </c:pt>
                <c:pt idx="143">
                  <c:v>40</c:v>
                </c:pt>
                <c:pt idx="144">
                  <c:v>43</c:v>
                </c:pt>
                <c:pt idx="145">
                  <c:v>44.333333333333336</c:v>
                </c:pt>
                <c:pt idx="146">
                  <c:v>47</c:v>
                </c:pt>
                <c:pt idx="147">
                  <c:v>48.666666666666664</c:v>
                </c:pt>
                <c:pt idx="148">
                  <c:v>50</c:v>
                </c:pt>
                <c:pt idx="149">
                  <c:v>50.333333333333336</c:v>
                </c:pt>
                <c:pt idx="150">
                  <c:v>50.666666666666664</c:v>
                </c:pt>
                <c:pt idx="151">
                  <c:v>50</c:v>
                </c:pt>
                <c:pt idx="152">
                  <c:v>50.666666666666664</c:v>
                </c:pt>
                <c:pt idx="153">
                  <c:v>49.333333333333336</c:v>
                </c:pt>
                <c:pt idx="154">
                  <c:v>47</c:v>
                </c:pt>
                <c:pt idx="155">
                  <c:v>43.666666666666664</c:v>
                </c:pt>
                <c:pt idx="156">
                  <c:v>43.333333333333336</c:v>
                </c:pt>
                <c:pt idx="157">
                  <c:v>43.666666666666664</c:v>
                </c:pt>
                <c:pt idx="158">
                  <c:v>46</c:v>
                </c:pt>
                <c:pt idx="159">
                  <c:v>52.666666666666664</c:v>
                </c:pt>
                <c:pt idx="160">
                  <c:v>62.333333333333336</c:v>
                </c:pt>
                <c:pt idx="161">
                  <c:v>70.666666666666671</c:v>
                </c:pt>
                <c:pt idx="162">
                  <c:v>72.666666666666671</c:v>
                </c:pt>
                <c:pt idx="163">
                  <c:v>73</c:v>
                </c:pt>
                <c:pt idx="164">
                  <c:v>73</c:v>
                </c:pt>
                <c:pt idx="165">
                  <c:v>74.666666666666671</c:v>
                </c:pt>
                <c:pt idx="166">
                  <c:v>75.333333333333329</c:v>
                </c:pt>
                <c:pt idx="167">
                  <c:v>76.666666666666671</c:v>
                </c:pt>
                <c:pt idx="168">
                  <c:v>78.666666666666671</c:v>
                </c:pt>
                <c:pt idx="169">
                  <c:v>85.666666666666671</c:v>
                </c:pt>
                <c:pt idx="170">
                  <c:v>92</c:v>
                </c:pt>
                <c:pt idx="171">
                  <c:v>100.66666666666667</c:v>
                </c:pt>
                <c:pt idx="172">
                  <c:v>103.33333333333333</c:v>
                </c:pt>
                <c:pt idx="173">
                  <c:v>104.33333333333333</c:v>
                </c:pt>
                <c:pt idx="174">
                  <c:v>102.66666666666667</c:v>
                </c:pt>
                <c:pt idx="175">
                  <c:v>100.33333333333333</c:v>
                </c:pt>
                <c:pt idx="176">
                  <c:v>100.33333333333333</c:v>
                </c:pt>
                <c:pt idx="177">
                  <c:v>101.33333333333333</c:v>
                </c:pt>
                <c:pt idx="178">
                  <c:v>104.33333333333333</c:v>
                </c:pt>
                <c:pt idx="179">
                  <c:v>106</c:v>
                </c:pt>
                <c:pt idx="180">
                  <c:v>108</c:v>
                </c:pt>
                <c:pt idx="181">
                  <c:v>112.33333333333333</c:v>
                </c:pt>
                <c:pt idx="182">
                  <c:v>117.66666666666667</c:v>
                </c:pt>
                <c:pt idx="183">
                  <c:v>121</c:v>
                </c:pt>
                <c:pt idx="184">
                  <c:v>122.66666666666667</c:v>
                </c:pt>
                <c:pt idx="185">
                  <c:v>123</c:v>
                </c:pt>
                <c:pt idx="186">
                  <c:v>121</c:v>
                </c:pt>
                <c:pt idx="187">
                  <c:v>117.33333333333333</c:v>
                </c:pt>
                <c:pt idx="188">
                  <c:v>113.66666666666667</c:v>
                </c:pt>
                <c:pt idx="189">
                  <c:v>112.66666666666667</c:v>
                </c:pt>
                <c:pt idx="190">
                  <c:v>111.66666666666667</c:v>
                </c:pt>
                <c:pt idx="191">
                  <c:v>111</c:v>
                </c:pt>
                <c:pt idx="192">
                  <c:v>110.66666666666667</c:v>
                </c:pt>
                <c:pt idx="193">
                  <c:v>110.66666666666667</c:v>
                </c:pt>
                <c:pt idx="194">
                  <c:v>110.66666666666667</c:v>
                </c:pt>
                <c:pt idx="195">
                  <c:v>110.33333333333333</c:v>
                </c:pt>
                <c:pt idx="196">
                  <c:v>110.33333333333333</c:v>
                </c:pt>
                <c:pt idx="197">
                  <c:v>110.33333333333333</c:v>
                </c:pt>
                <c:pt idx="198">
                  <c:v>111</c:v>
                </c:pt>
                <c:pt idx="199">
                  <c:v>111.33333333333333</c:v>
                </c:pt>
                <c:pt idx="200">
                  <c:v>111.66666666666667</c:v>
                </c:pt>
                <c:pt idx="201">
                  <c:v>112.33333333333333</c:v>
                </c:pt>
                <c:pt idx="202">
                  <c:v>112</c:v>
                </c:pt>
                <c:pt idx="203">
                  <c:v>113.33333333333333</c:v>
                </c:pt>
                <c:pt idx="204">
                  <c:v>115</c:v>
                </c:pt>
                <c:pt idx="205">
                  <c:v>117.33333333333333</c:v>
                </c:pt>
                <c:pt idx="206">
                  <c:v>119.33333333333333</c:v>
                </c:pt>
                <c:pt idx="207">
                  <c:v>121.33333333333333</c:v>
                </c:pt>
                <c:pt idx="208">
                  <c:v>124.33333333333333</c:v>
                </c:pt>
                <c:pt idx="209">
                  <c:v>127</c:v>
                </c:pt>
                <c:pt idx="210">
                  <c:v>128</c:v>
                </c:pt>
                <c:pt idx="211">
                  <c:v>129</c:v>
                </c:pt>
                <c:pt idx="212">
                  <c:v>130.66666666666666</c:v>
                </c:pt>
                <c:pt idx="213">
                  <c:v>133.33333333333334</c:v>
                </c:pt>
                <c:pt idx="214">
                  <c:v>136.66666666666666</c:v>
                </c:pt>
                <c:pt idx="215">
                  <c:v>138.33333333333334</c:v>
                </c:pt>
                <c:pt idx="216">
                  <c:v>140</c:v>
                </c:pt>
                <c:pt idx="217">
                  <c:v>140.66666666666666</c:v>
                </c:pt>
                <c:pt idx="218">
                  <c:v>142</c:v>
                </c:pt>
                <c:pt idx="219">
                  <c:v>143.33333333333334</c:v>
                </c:pt>
                <c:pt idx="220">
                  <c:v>144</c:v>
                </c:pt>
                <c:pt idx="221">
                  <c:v>144</c:v>
                </c:pt>
                <c:pt idx="222">
                  <c:v>144.66666666666666</c:v>
                </c:pt>
                <c:pt idx="223">
                  <c:v>146</c:v>
                </c:pt>
                <c:pt idx="224">
                  <c:v>148.66666666666666</c:v>
                </c:pt>
                <c:pt idx="225">
                  <c:v>153.33333333333334</c:v>
                </c:pt>
                <c:pt idx="226">
                  <c:v>159.66666666666666</c:v>
                </c:pt>
                <c:pt idx="227">
                  <c:v>166</c:v>
                </c:pt>
                <c:pt idx="228">
                  <c:v>170</c:v>
                </c:pt>
                <c:pt idx="229">
                  <c:v>173.66666666666666</c:v>
                </c:pt>
                <c:pt idx="230">
                  <c:v>178.66666666666666</c:v>
                </c:pt>
                <c:pt idx="231">
                  <c:v>182</c:v>
                </c:pt>
                <c:pt idx="232">
                  <c:v>185</c:v>
                </c:pt>
                <c:pt idx="233">
                  <c:v>186.33333333333334</c:v>
                </c:pt>
                <c:pt idx="234">
                  <c:v>188</c:v>
                </c:pt>
                <c:pt idx="235">
                  <c:v>189</c:v>
                </c:pt>
                <c:pt idx="236">
                  <c:v>188.66666666666666</c:v>
                </c:pt>
                <c:pt idx="237">
                  <c:v>189.66666666666666</c:v>
                </c:pt>
                <c:pt idx="238">
                  <c:v>190</c:v>
                </c:pt>
                <c:pt idx="239">
                  <c:v>192.33333333333334</c:v>
                </c:pt>
                <c:pt idx="240">
                  <c:v>194.33333333333334</c:v>
                </c:pt>
                <c:pt idx="241">
                  <c:v>199</c:v>
                </c:pt>
                <c:pt idx="242">
                  <c:v>204.33333333333334</c:v>
                </c:pt>
                <c:pt idx="243">
                  <c:v>210.33333333333334</c:v>
                </c:pt>
                <c:pt idx="244">
                  <c:v>214.33333333333334</c:v>
                </c:pt>
                <c:pt idx="245">
                  <c:v>216</c:v>
                </c:pt>
                <c:pt idx="246">
                  <c:v>216.33333333333334</c:v>
                </c:pt>
                <c:pt idx="247">
                  <c:v>216.66666666666666</c:v>
                </c:pt>
                <c:pt idx="248">
                  <c:v>218</c:v>
                </c:pt>
                <c:pt idx="249">
                  <c:v>221</c:v>
                </c:pt>
                <c:pt idx="250">
                  <c:v>225.33333333333334</c:v>
                </c:pt>
                <c:pt idx="251">
                  <c:v>230</c:v>
                </c:pt>
                <c:pt idx="252">
                  <c:v>234</c:v>
                </c:pt>
                <c:pt idx="253">
                  <c:v>237</c:v>
                </c:pt>
                <c:pt idx="254">
                  <c:v>239.66666666666666</c:v>
                </c:pt>
                <c:pt idx="255">
                  <c:v>242.33333333333334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253.33333333333334</c:v>
                </c:pt>
                <c:pt idx="260">
                  <c:v>257.33333333333331</c:v>
                </c:pt>
                <c:pt idx="261">
                  <c:v>259.33333333333331</c:v>
                </c:pt>
                <c:pt idx="262">
                  <c:v>263</c:v>
                </c:pt>
                <c:pt idx="263">
                  <c:v>265</c:v>
                </c:pt>
                <c:pt idx="264">
                  <c:v>268.66666666666669</c:v>
                </c:pt>
                <c:pt idx="265">
                  <c:v>271.33333333333331</c:v>
                </c:pt>
                <c:pt idx="266">
                  <c:v>274.33333333333331</c:v>
                </c:pt>
                <c:pt idx="267">
                  <c:v>277.66666666666669</c:v>
                </c:pt>
                <c:pt idx="268">
                  <c:v>280.66666666666669</c:v>
                </c:pt>
                <c:pt idx="269">
                  <c:v>284</c:v>
                </c:pt>
                <c:pt idx="270">
                  <c:v>287</c:v>
                </c:pt>
                <c:pt idx="271">
                  <c:v>289.66666666666669</c:v>
                </c:pt>
                <c:pt idx="272">
                  <c:v>292</c:v>
                </c:pt>
                <c:pt idx="273">
                  <c:v>294</c:v>
                </c:pt>
                <c:pt idx="274">
                  <c:v>297.33333333333331</c:v>
                </c:pt>
                <c:pt idx="275">
                  <c:v>299</c:v>
                </c:pt>
                <c:pt idx="276">
                  <c:v>301</c:v>
                </c:pt>
                <c:pt idx="277">
                  <c:v>302.33333333333331</c:v>
                </c:pt>
                <c:pt idx="278">
                  <c:v>304.66666666666669</c:v>
                </c:pt>
                <c:pt idx="279">
                  <c:v>305.66666666666669</c:v>
                </c:pt>
                <c:pt idx="280">
                  <c:v>305.33333333333331</c:v>
                </c:pt>
                <c:pt idx="281">
                  <c:v>305.33333333333331</c:v>
                </c:pt>
                <c:pt idx="282">
                  <c:v>305.33333333333331</c:v>
                </c:pt>
                <c:pt idx="283">
                  <c:v>306</c:v>
                </c:pt>
                <c:pt idx="284">
                  <c:v>306</c:v>
                </c:pt>
                <c:pt idx="285">
                  <c:v>308</c:v>
                </c:pt>
                <c:pt idx="286">
                  <c:v>309.33333333333331</c:v>
                </c:pt>
                <c:pt idx="287">
                  <c:v>309.33333333333331</c:v>
                </c:pt>
                <c:pt idx="288">
                  <c:v>307.33333333333331</c:v>
                </c:pt>
                <c:pt idx="289">
                  <c:v>305.33333333333331</c:v>
                </c:pt>
                <c:pt idx="290">
                  <c:v>304</c:v>
                </c:pt>
                <c:pt idx="291">
                  <c:v>302.33333333333331</c:v>
                </c:pt>
                <c:pt idx="292">
                  <c:v>301.33333333333331</c:v>
                </c:pt>
                <c:pt idx="293">
                  <c:v>299.66666666666669</c:v>
                </c:pt>
                <c:pt idx="294">
                  <c:v>297.66666666666669</c:v>
                </c:pt>
                <c:pt idx="295">
                  <c:v>294.33333333333331</c:v>
                </c:pt>
                <c:pt idx="296">
                  <c:v>290.66666666666669</c:v>
                </c:pt>
                <c:pt idx="297">
                  <c:v>287.66666666666669</c:v>
                </c:pt>
                <c:pt idx="298">
                  <c:v>285</c:v>
                </c:pt>
                <c:pt idx="299">
                  <c:v>282.66666666666669</c:v>
                </c:pt>
                <c:pt idx="300">
                  <c:v>280.66666666666669</c:v>
                </c:pt>
                <c:pt idx="301">
                  <c:v>279</c:v>
                </c:pt>
                <c:pt idx="302">
                  <c:v>278.66666666666669</c:v>
                </c:pt>
                <c:pt idx="303">
                  <c:v>279.66666666666669</c:v>
                </c:pt>
                <c:pt idx="304">
                  <c:v>281.33333333333331</c:v>
                </c:pt>
                <c:pt idx="305">
                  <c:v>284</c:v>
                </c:pt>
                <c:pt idx="306">
                  <c:v>285.66666666666669</c:v>
                </c:pt>
                <c:pt idx="307">
                  <c:v>287.33333333333331</c:v>
                </c:pt>
                <c:pt idx="308">
                  <c:v>287</c:v>
                </c:pt>
                <c:pt idx="309">
                  <c:v>286.33333333333331</c:v>
                </c:pt>
                <c:pt idx="310">
                  <c:v>286</c:v>
                </c:pt>
                <c:pt idx="311">
                  <c:v>286</c:v>
                </c:pt>
                <c:pt idx="312">
                  <c:v>285.66666666666669</c:v>
                </c:pt>
                <c:pt idx="313">
                  <c:v>285</c:v>
                </c:pt>
                <c:pt idx="314">
                  <c:v>284</c:v>
                </c:pt>
                <c:pt idx="315">
                  <c:v>282.33333333333331</c:v>
                </c:pt>
                <c:pt idx="316">
                  <c:v>279</c:v>
                </c:pt>
                <c:pt idx="317">
                  <c:v>275.66666666666669</c:v>
                </c:pt>
                <c:pt idx="318">
                  <c:v>275</c:v>
                </c:pt>
                <c:pt idx="319">
                  <c:v>285</c:v>
                </c:pt>
                <c:pt idx="320">
                  <c:v>296.33333333333331</c:v>
                </c:pt>
                <c:pt idx="321">
                  <c:v>305.66666666666669</c:v>
                </c:pt>
                <c:pt idx="322">
                  <c:v>304</c:v>
                </c:pt>
                <c:pt idx="323">
                  <c:v>302</c:v>
                </c:pt>
                <c:pt idx="324">
                  <c:v>300.33333333333331</c:v>
                </c:pt>
                <c:pt idx="325">
                  <c:v>301.33333333333331</c:v>
                </c:pt>
                <c:pt idx="326">
                  <c:v>301.66666666666669</c:v>
                </c:pt>
                <c:pt idx="327">
                  <c:v>302</c:v>
                </c:pt>
                <c:pt idx="328">
                  <c:v>301</c:v>
                </c:pt>
                <c:pt idx="329">
                  <c:v>300.33333333333331</c:v>
                </c:pt>
                <c:pt idx="330">
                  <c:v>300.66666666666669</c:v>
                </c:pt>
                <c:pt idx="331">
                  <c:v>301</c:v>
                </c:pt>
                <c:pt idx="332">
                  <c:v>301</c:v>
                </c:pt>
                <c:pt idx="333">
                  <c:v>299.66666666666669</c:v>
                </c:pt>
                <c:pt idx="334">
                  <c:v>299</c:v>
                </c:pt>
                <c:pt idx="335">
                  <c:v>298</c:v>
                </c:pt>
                <c:pt idx="336">
                  <c:v>297.66666666666669</c:v>
                </c:pt>
                <c:pt idx="337">
                  <c:v>296</c:v>
                </c:pt>
                <c:pt idx="338">
                  <c:v>295.66666666666669</c:v>
                </c:pt>
                <c:pt idx="339">
                  <c:v>294</c:v>
                </c:pt>
                <c:pt idx="340">
                  <c:v>292.66666666666669</c:v>
                </c:pt>
                <c:pt idx="341">
                  <c:v>289.66666666666669</c:v>
                </c:pt>
                <c:pt idx="342">
                  <c:v>287.33333333333331</c:v>
                </c:pt>
                <c:pt idx="343">
                  <c:v>285</c:v>
                </c:pt>
                <c:pt idx="344">
                  <c:v>282.66666666666669</c:v>
                </c:pt>
                <c:pt idx="345">
                  <c:v>280.33333333333331</c:v>
                </c:pt>
                <c:pt idx="346">
                  <c:v>279</c:v>
                </c:pt>
                <c:pt idx="347">
                  <c:v>279</c:v>
                </c:pt>
                <c:pt idx="348">
                  <c:v>280</c:v>
                </c:pt>
                <c:pt idx="349">
                  <c:v>279.66666666666669</c:v>
                </c:pt>
                <c:pt idx="350">
                  <c:v>278</c:v>
                </c:pt>
                <c:pt idx="351">
                  <c:v>275.33333333333331</c:v>
                </c:pt>
                <c:pt idx="352">
                  <c:v>273</c:v>
                </c:pt>
                <c:pt idx="353">
                  <c:v>272.33333333333331</c:v>
                </c:pt>
                <c:pt idx="354">
                  <c:v>271.33333333333331</c:v>
                </c:pt>
                <c:pt idx="355">
                  <c:v>270.33333333333331</c:v>
                </c:pt>
                <c:pt idx="356">
                  <c:v>267</c:v>
                </c:pt>
                <c:pt idx="357">
                  <c:v>263.66666666666669</c:v>
                </c:pt>
                <c:pt idx="358">
                  <c:v>259</c:v>
                </c:pt>
                <c:pt idx="359">
                  <c:v>254.66666666666666</c:v>
                </c:pt>
                <c:pt idx="360">
                  <c:v>252</c:v>
                </c:pt>
                <c:pt idx="361">
                  <c:v>249.33333333333334</c:v>
                </c:pt>
                <c:pt idx="362">
                  <c:v>246</c:v>
                </c:pt>
                <c:pt idx="363">
                  <c:v>240.33333333333334</c:v>
                </c:pt>
                <c:pt idx="364">
                  <c:v>234</c:v>
                </c:pt>
                <c:pt idx="365">
                  <c:v>228.33333333333334</c:v>
                </c:pt>
                <c:pt idx="366">
                  <c:v>223</c:v>
                </c:pt>
                <c:pt idx="367">
                  <c:v>218.66666666666666</c:v>
                </c:pt>
                <c:pt idx="368">
                  <c:v>214.66666666666666</c:v>
                </c:pt>
                <c:pt idx="369">
                  <c:v>210</c:v>
                </c:pt>
                <c:pt idx="370">
                  <c:v>206.33333333333334</c:v>
                </c:pt>
                <c:pt idx="371">
                  <c:v>202.66666666666666</c:v>
                </c:pt>
                <c:pt idx="372">
                  <c:v>200.66666666666666</c:v>
                </c:pt>
                <c:pt idx="373">
                  <c:v>199.66666666666666</c:v>
                </c:pt>
                <c:pt idx="374">
                  <c:v>199</c:v>
                </c:pt>
                <c:pt idx="375">
                  <c:v>199.66666666666666</c:v>
                </c:pt>
                <c:pt idx="376">
                  <c:v>199.33333333333334</c:v>
                </c:pt>
                <c:pt idx="377">
                  <c:v>200</c:v>
                </c:pt>
                <c:pt idx="378">
                  <c:v>199</c:v>
                </c:pt>
                <c:pt idx="379">
                  <c:v>198.33333333333334</c:v>
                </c:pt>
                <c:pt idx="380">
                  <c:v>198</c:v>
                </c:pt>
                <c:pt idx="381">
                  <c:v>199.33333333333334</c:v>
                </c:pt>
                <c:pt idx="382">
                  <c:v>200.66666666666666</c:v>
                </c:pt>
                <c:pt idx="383">
                  <c:v>201</c:v>
                </c:pt>
                <c:pt idx="384">
                  <c:v>200</c:v>
                </c:pt>
                <c:pt idx="385">
                  <c:v>200</c:v>
                </c:pt>
                <c:pt idx="386">
                  <c:v>199.33333333333334</c:v>
                </c:pt>
                <c:pt idx="387">
                  <c:v>198.66666666666666</c:v>
                </c:pt>
                <c:pt idx="388">
                  <c:v>198.33333333333334</c:v>
                </c:pt>
                <c:pt idx="389">
                  <c:v>199.33333333333334</c:v>
                </c:pt>
                <c:pt idx="390">
                  <c:v>199.66666666666666</c:v>
                </c:pt>
                <c:pt idx="391">
                  <c:v>198.66666666666666</c:v>
                </c:pt>
                <c:pt idx="392">
                  <c:v>196.33333333333334</c:v>
                </c:pt>
                <c:pt idx="393">
                  <c:v>195.33333333333334</c:v>
                </c:pt>
                <c:pt idx="394">
                  <c:v>195</c:v>
                </c:pt>
                <c:pt idx="395">
                  <c:v>195</c:v>
                </c:pt>
                <c:pt idx="396">
                  <c:v>195.33333333333334</c:v>
                </c:pt>
                <c:pt idx="397">
                  <c:v>194.33333333333334</c:v>
                </c:pt>
                <c:pt idx="398">
                  <c:v>193.66666666666666</c:v>
                </c:pt>
                <c:pt idx="399">
                  <c:v>191.66666666666666</c:v>
                </c:pt>
                <c:pt idx="400">
                  <c:v>190.33333333333334</c:v>
                </c:pt>
                <c:pt idx="401">
                  <c:v>189.66666666666666</c:v>
                </c:pt>
                <c:pt idx="402">
                  <c:v>190</c:v>
                </c:pt>
                <c:pt idx="403">
                  <c:v>190</c:v>
                </c:pt>
                <c:pt idx="404">
                  <c:v>189.33333333333334</c:v>
                </c:pt>
                <c:pt idx="405">
                  <c:v>187</c:v>
                </c:pt>
                <c:pt idx="406">
                  <c:v>185</c:v>
                </c:pt>
                <c:pt idx="407">
                  <c:v>182</c:v>
                </c:pt>
                <c:pt idx="408">
                  <c:v>179.33333333333334</c:v>
                </c:pt>
                <c:pt idx="409">
                  <c:v>175</c:v>
                </c:pt>
                <c:pt idx="410">
                  <c:v>168.66666666666666</c:v>
                </c:pt>
                <c:pt idx="411">
                  <c:v>160</c:v>
                </c:pt>
                <c:pt idx="412">
                  <c:v>150.33333333333334</c:v>
                </c:pt>
                <c:pt idx="413">
                  <c:v>143.33333333333334</c:v>
                </c:pt>
                <c:pt idx="414">
                  <c:v>125</c:v>
                </c:pt>
                <c:pt idx="415">
                  <c:v>110.33333333333333</c:v>
                </c:pt>
                <c:pt idx="416">
                  <c:v>96</c:v>
                </c:pt>
                <c:pt idx="417">
                  <c:v>95.666666666666671</c:v>
                </c:pt>
                <c:pt idx="418">
                  <c:v>94.666666666666671</c:v>
                </c:pt>
                <c:pt idx="419">
                  <c:v>95.333333333333329</c:v>
                </c:pt>
                <c:pt idx="420">
                  <c:v>96</c:v>
                </c:pt>
                <c:pt idx="421">
                  <c:v>97</c:v>
                </c:pt>
                <c:pt idx="422">
                  <c:v>100</c:v>
                </c:pt>
                <c:pt idx="423">
                  <c:v>102.33333333333333</c:v>
                </c:pt>
                <c:pt idx="424">
                  <c:v>101.66666666666667</c:v>
                </c:pt>
                <c:pt idx="425">
                  <c:v>106.33333333333333</c:v>
                </c:pt>
                <c:pt idx="426">
                  <c:v>111</c:v>
                </c:pt>
                <c:pt idx="427">
                  <c:v>117</c:v>
                </c:pt>
                <c:pt idx="428">
                  <c:v>120.33333333333333</c:v>
                </c:pt>
                <c:pt idx="429">
                  <c:v>125.33333333333333</c:v>
                </c:pt>
                <c:pt idx="430">
                  <c:v>130.66666666666666</c:v>
                </c:pt>
                <c:pt idx="431">
                  <c:v>126.33333333333333</c:v>
                </c:pt>
                <c:pt idx="432">
                  <c:v>118</c:v>
                </c:pt>
                <c:pt idx="433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7044-95AE-E9588B07E57D}"/>
            </c:ext>
          </c:extLst>
        </c:ser>
        <c:ser>
          <c:idx val="2"/>
          <c:order val="2"/>
          <c:tx>
            <c:strRef>
              <c:f>Сглаживание!$D$2</c:f>
              <c:strCache>
                <c:ptCount val="1"/>
                <c:pt idx="0">
                  <c:v>g=5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Сглаживание!$D$3:$D$436</c:f>
              <c:numCache>
                <c:formatCode>General</c:formatCode>
                <c:ptCount val="434"/>
                <c:pt idx="2">
                  <c:v>1.8</c:v>
                </c:pt>
                <c:pt idx="3">
                  <c:v>1.2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0.6</c:v>
                </c:pt>
                <c:pt idx="14">
                  <c:v>0.2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0.4</c:v>
                </c:pt>
                <c:pt idx="19">
                  <c:v>0.4</c:v>
                </c:pt>
                <c:pt idx="20">
                  <c:v>0</c:v>
                </c:pt>
                <c:pt idx="21">
                  <c:v>0.2</c:v>
                </c:pt>
                <c:pt idx="22">
                  <c:v>0.2</c:v>
                </c:pt>
                <c:pt idx="23">
                  <c:v>0.6</c:v>
                </c:pt>
                <c:pt idx="24">
                  <c:v>0.8</c:v>
                </c:pt>
                <c:pt idx="25">
                  <c:v>1.4</c:v>
                </c:pt>
                <c:pt idx="26">
                  <c:v>2.2000000000000002</c:v>
                </c:pt>
                <c:pt idx="27">
                  <c:v>4.4000000000000004</c:v>
                </c:pt>
                <c:pt idx="28">
                  <c:v>4</c:v>
                </c:pt>
                <c:pt idx="29">
                  <c:v>5.8</c:v>
                </c:pt>
                <c:pt idx="30">
                  <c:v>7.8</c:v>
                </c:pt>
                <c:pt idx="31">
                  <c:v>7</c:v>
                </c:pt>
                <c:pt idx="32">
                  <c:v>7.8</c:v>
                </c:pt>
                <c:pt idx="33">
                  <c:v>11</c:v>
                </c:pt>
                <c:pt idx="34">
                  <c:v>10.6</c:v>
                </c:pt>
                <c:pt idx="35">
                  <c:v>10.4</c:v>
                </c:pt>
                <c:pt idx="36">
                  <c:v>15.4</c:v>
                </c:pt>
                <c:pt idx="37">
                  <c:v>21.2</c:v>
                </c:pt>
                <c:pt idx="38">
                  <c:v>22.8</c:v>
                </c:pt>
                <c:pt idx="39">
                  <c:v>25.2</c:v>
                </c:pt>
                <c:pt idx="40">
                  <c:v>29.8</c:v>
                </c:pt>
                <c:pt idx="41">
                  <c:v>26.2</c:v>
                </c:pt>
                <c:pt idx="42">
                  <c:v>28.4</c:v>
                </c:pt>
                <c:pt idx="43">
                  <c:v>31.6</c:v>
                </c:pt>
                <c:pt idx="44">
                  <c:v>32.6</c:v>
                </c:pt>
                <c:pt idx="45">
                  <c:v>33.799999999999997</c:v>
                </c:pt>
                <c:pt idx="46">
                  <c:v>49.2</c:v>
                </c:pt>
                <c:pt idx="47">
                  <c:v>50.2</c:v>
                </c:pt>
                <c:pt idx="48">
                  <c:v>45.6</c:v>
                </c:pt>
                <c:pt idx="49">
                  <c:v>56.8</c:v>
                </c:pt>
                <c:pt idx="50">
                  <c:v>62</c:v>
                </c:pt>
                <c:pt idx="51">
                  <c:v>56.8</c:v>
                </c:pt>
                <c:pt idx="52">
                  <c:v>59.8</c:v>
                </c:pt>
                <c:pt idx="53">
                  <c:v>71.2</c:v>
                </c:pt>
                <c:pt idx="54">
                  <c:v>68.2</c:v>
                </c:pt>
                <c:pt idx="55">
                  <c:v>68</c:v>
                </c:pt>
                <c:pt idx="56">
                  <c:v>72</c:v>
                </c:pt>
                <c:pt idx="57">
                  <c:v>73.8</c:v>
                </c:pt>
                <c:pt idx="58">
                  <c:v>70.2</c:v>
                </c:pt>
                <c:pt idx="59">
                  <c:v>71</c:v>
                </c:pt>
                <c:pt idx="60">
                  <c:v>70.8</c:v>
                </c:pt>
                <c:pt idx="61">
                  <c:v>68.2</c:v>
                </c:pt>
                <c:pt idx="62">
                  <c:v>64.400000000000006</c:v>
                </c:pt>
                <c:pt idx="63">
                  <c:v>72.8</c:v>
                </c:pt>
                <c:pt idx="64">
                  <c:v>73.599999999999994</c:v>
                </c:pt>
                <c:pt idx="65">
                  <c:v>75.400000000000006</c:v>
                </c:pt>
                <c:pt idx="66">
                  <c:v>79.400000000000006</c:v>
                </c:pt>
                <c:pt idx="67">
                  <c:v>90.6</c:v>
                </c:pt>
                <c:pt idx="68">
                  <c:v>90.4</c:v>
                </c:pt>
                <c:pt idx="69">
                  <c:v>93</c:v>
                </c:pt>
                <c:pt idx="70">
                  <c:v>105.2</c:v>
                </c:pt>
                <c:pt idx="71">
                  <c:v>107.4</c:v>
                </c:pt>
                <c:pt idx="72">
                  <c:v>92.8</c:v>
                </c:pt>
                <c:pt idx="73">
                  <c:v>81.8</c:v>
                </c:pt>
                <c:pt idx="74">
                  <c:v>81.400000000000006</c:v>
                </c:pt>
                <c:pt idx="75">
                  <c:v>61.6</c:v>
                </c:pt>
                <c:pt idx="76">
                  <c:v>57.4</c:v>
                </c:pt>
                <c:pt idx="77">
                  <c:v>57</c:v>
                </c:pt>
                <c:pt idx="78">
                  <c:v>61.2</c:v>
                </c:pt>
                <c:pt idx="79">
                  <c:v>62</c:v>
                </c:pt>
                <c:pt idx="80">
                  <c:v>75.599999999999994</c:v>
                </c:pt>
                <c:pt idx="81">
                  <c:v>78</c:v>
                </c:pt>
                <c:pt idx="82">
                  <c:v>86</c:v>
                </c:pt>
                <c:pt idx="83">
                  <c:v>82.6</c:v>
                </c:pt>
                <c:pt idx="84">
                  <c:v>87.4</c:v>
                </c:pt>
                <c:pt idx="85">
                  <c:v>88.8</c:v>
                </c:pt>
                <c:pt idx="86">
                  <c:v>86.8</c:v>
                </c:pt>
                <c:pt idx="87">
                  <c:v>98.8</c:v>
                </c:pt>
                <c:pt idx="88">
                  <c:v>111.6</c:v>
                </c:pt>
                <c:pt idx="89">
                  <c:v>110.2</c:v>
                </c:pt>
                <c:pt idx="90">
                  <c:v>102</c:v>
                </c:pt>
                <c:pt idx="91">
                  <c:v>95.2</c:v>
                </c:pt>
                <c:pt idx="92">
                  <c:v>81.2</c:v>
                </c:pt>
                <c:pt idx="93">
                  <c:v>75.8</c:v>
                </c:pt>
                <c:pt idx="94">
                  <c:v>68</c:v>
                </c:pt>
                <c:pt idx="95">
                  <c:v>69</c:v>
                </c:pt>
                <c:pt idx="96">
                  <c:v>72.8</c:v>
                </c:pt>
                <c:pt idx="97">
                  <c:v>70.2</c:v>
                </c:pt>
                <c:pt idx="98">
                  <c:v>63.8</c:v>
                </c:pt>
                <c:pt idx="99">
                  <c:v>61.4</c:v>
                </c:pt>
                <c:pt idx="100">
                  <c:v>58.4</c:v>
                </c:pt>
                <c:pt idx="101">
                  <c:v>57.6</c:v>
                </c:pt>
                <c:pt idx="102">
                  <c:v>57.4</c:v>
                </c:pt>
                <c:pt idx="103">
                  <c:v>56.8</c:v>
                </c:pt>
                <c:pt idx="104">
                  <c:v>56</c:v>
                </c:pt>
                <c:pt idx="105">
                  <c:v>56.6</c:v>
                </c:pt>
                <c:pt idx="106">
                  <c:v>59.4</c:v>
                </c:pt>
                <c:pt idx="107">
                  <c:v>62.4</c:v>
                </c:pt>
                <c:pt idx="108">
                  <c:v>70.2</c:v>
                </c:pt>
                <c:pt idx="109">
                  <c:v>85.4</c:v>
                </c:pt>
                <c:pt idx="110">
                  <c:v>99.8</c:v>
                </c:pt>
                <c:pt idx="111">
                  <c:v>105.6</c:v>
                </c:pt>
                <c:pt idx="112">
                  <c:v>105.2</c:v>
                </c:pt>
                <c:pt idx="113">
                  <c:v>101.4</c:v>
                </c:pt>
                <c:pt idx="114">
                  <c:v>91.4</c:v>
                </c:pt>
                <c:pt idx="115">
                  <c:v>81</c:v>
                </c:pt>
                <c:pt idx="116">
                  <c:v>76.2</c:v>
                </c:pt>
                <c:pt idx="117">
                  <c:v>75.599999999999994</c:v>
                </c:pt>
                <c:pt idx="118">
                  <c:v>75</c:v>
                </c:pt>
                <c:pt idx="119">
                  <c:v>71.400000000000006</c:v>
                </c:pt>
                <c:pt idx="120">
                  <c:v>66.2</c:v>
                </c:pt>
                <c:pt idx="121">
                  <c:v>63</c:v>
                </c:pt>
                <c:pt idx="122">
                  <c:v>61</c:v>
                </c:pt>
                <c:pt idx="123">
                  <c:v>60.2</c:v>
                </c:pt>
                <c:pt idx="124">
                  <c:v>60.4</c:v>
                </c:pt>
                <c:pt idx="125">
                  <c:v>60.4</c:v>
                </c:pt>
                <c:pt idx="126">
                  <c:v>58.4</c:v>
                </c:pt>
                <c:pt idx="127">
                  <c:v>55.8</c:v>
                </c:pt>
                <c:pt idx="128">
                  <c:v>52</c:v>
                </c:pt>
                <c:pt idx="129">
                  <c:v>47.8</c:v>
                </c:pt>
                <c:pt idx="130">
                  <c:v>44.6</c:v>
                </c:pt>
                <c:pt idx="131">
                  <c:v>41.6</c:v>
                </c:pt>
                <c:pt idx="132">
                  <c:v>38.200000000000003</c:v>
                </c:pt>
                <c:pt idx="133">
                  <c:v>36.200000000000003</c:v>
                </c:pt>
                <c:pt idx="134">
                  <c:v>35.6</c:v>
                </c:pt>
                <c:pt idx="135">
                  <c:v>36</c:v>
                </c:pt>
                <c:pt idx="136">
                  <c:v>37.200000000000003</c:v>
                </c:pt>
                <c:pt idx="137">
                  <c:v>40.200000000000003</c:v>
                </c:pt>
                <c:pt idx="138">
                  <c:v>42.8</c:v>
                </c:pt>
                <c:pt idx="139">
                  <c:v>42.8</c:v>
                </c:pt>
                <c:pt idx="140">
                  <c:v>41</c:v>
                </c:pt>
                <c:pt idx="141">
                  <c:v>41.2</c:v>
                </c:pt>
                <c:pt idx="142">
                  <c:v>40.200000000000003</c:v>
                </c:pt>
                <c:pt idx="143">
                  <c:v>39.799999999999997</c:v>
                </c:pt>
                <c:pt idx="144">
                  <c:v>42.2</c:v>
                </c:pt>
                <c:pt idx="145">
                  <c:v>45.4</c:v>
                </c:pt>
                <c:pt idx="146">
                  <c:v>46.2</c:v>
                </c:pt>
                <c:pt idx="147">
                  <c:v>48.2</c:v>
                </c:pt>
                <c:pt idx="148">
                  <c:v>49.8</c:v>
                </c:pt>
                <c:pt idx="149">
                  <c:v>50</c:v>
                </c:pt>
                <c:pt idx="150">
                  <c:v>50</c:v>
                </c:pt>
                <c:pt idx="151">
                  <c:v>51</c:v>
                </c:pt>
                <c:pt idx="152">
                  <c:v>49.6</c:v>
                </c:pt>
                <c:pt idx="153">
                  <c:v>48</c:v>
                </c:pt>
                <c:pt idx="154">
                  <c:v>46.8</c:v>
                </c:pt>
                <c:pt idx="155">
                  <c:v>45.6</c:v>
                </c:pt>
                <c:pt idx="156">
                  <c:v>43.8</c:v>
                </c:pt>
                <c:pt idx="157">
                  <c:v>44.8</c:v>
                </c:pt>
                <c:pt idx="158">
                  <c:v>49</c:v>
                </c:pt>
                <c:pt idx="159">
                  <c:v>55</c:v>
                </c:pt>
                <c:pt idx="160">
                  <c:v>61.2</c:v>
                </c:pt>
                <c:pt idx="161">
                  <c:v>66.400000000000006</c:v>
                </c:pt>
                <c:pt idx="162">
                  <c:v>71.2</c:v>
                </c:pt>
                <c:pt idx="163">
                  <c:v>73.400000000000006</c:v>
                </c:pt>
                <c:pt idx="164">
                  <c:v>73.8</c:v>
                </c:pt>
                <c:pt idx="165">
                  <c:v>74</c:v>
                </c:pt>
                <c:pt idx="166">
                  <c:v>75.8</c:v>
                </c:pt>
                <c:pt idx="167">
                  <c:v>77.2</c:v>
                </c:pt>
                <c:pt idx="168">
                  <c:v>81.599999999999994</c:v>
                </c:pt>
                <c:pt idx="169">
                  <c:v>86.2</c:v>
                </c:pt>
                <c:pt idx="170">
                  <c:v>92.4</c:v>
                </c:pt>
                <c:pt idx="171">
                  <c:v>97.6</c:v>
                </c:pt>
                <c:pt idx="172">
                  <c:v>101.6</c:v>
                </c:pt>
                <c:pt idx="173">
                  <c:v>102.6</c:v>
                </c:pt>
                <c:pt idx="174">
                  <c:v>102.6</c:v>
                </c:pt>
                <c:pt idx="175">
                  <c:v>101.4</c:v>
                </c:pt>
                <c:pt idx="176">
                  <c:v>101.4</c:v>
                </c:pt>
                <c:pt idx="177">
                  <c:v>102.6</c:v>
                </c:pt>
                <c:pt idx="178">
                  <c:v>103.4</c:v>
                </c:pt>
                <c:pt idx="179">
                  <c:v>106</c:v>
                </c:pt>
                <c:pt idx="180">
                  <c:v>109.8</c:v>
                </c:pt>
                <c:pt idx="181">
                  <c:v>113.2</c:v>
                </c:pt>
                <c:pt idx="182">
                  <c:v>116</c:v>
                </c:pt>
                <c:pt idx="183">
                  <c:v>119.8</c:v>
                </c:pt>
                <c:pt idx="184">
                  <c:v>122.2</c:v>
                </c:pt>
                <c:pt idx="185">
                  <c:v>121.2</c:v>
                </c:pt>
                <c:pt idx="186">
                  <c:v>119.6</c:v>
                </c:pt>
                <c:pt idx="187">
                  <c:v>117.8</c:v>
                </c:pt>
                <c:pt idx="188">
                  <c:v>115.2</c:v>
                </c:pt>
                <c:pt idx="189">
                  <c:v>112.8</c:v>
                </c:pt>
                <c:pt idx="190">
                  <c:v>111.8</c:v>
                </c:pt>
                <c:pt idx="191">
                  <c:v>111.2</c:v>
                </c:pt>
                <c:pt idx="192">
                  <c:v>111</c:v>
                </c:pt>
                <c:pt idx="193">
                  <c:v>110.6</c:v>
                </c:pt>
                <c:pt idx="194">
                  <c:v>110.4</c:v>
                </c:pt>
                <c:pt idx="195">
                  <c:v>110.6</c:v>
                </c:pt>
                <c:pt idx="196">
                  <c:v>110.4</c:v>
                </c:pt>
                <c:pt idx="197">
                  <c:v>110.6</c:v>
                </c:pt>
                <c:pt idx="198">
                  <c:v>111</c:v>
                </c:pt>
                <c:pt idx="199">
                  <c:v>111.2</c:v>
                </c:pt>
                <c:pt idx="200">
                  <c:v>111.8</c:v>
                </c:pt>
                <c:pt idx="201">
                  <c:v>112</c:v>
                </c:pt>
                <c:pt idx="202">
                  <c:v>112.6</c:v>
                </c:pt>
                <c:pt idx="203">
                  <c:v>114</c:v>
                </c:pt>
                <c:pt idx="204">
                  <c:v>115.4</c:v>
                </c:pt>
                <c:pt idx="205">
                  <c:v>116.8</c:v>
                </c:pt>
                <c:pt idx="206">
                  <c:v>119.6</c:v>
                </c:pt>
                <c:pt idx="207">
                  <c:v>122</c:v>
                </c:pt>
                <c:pt idx="208">
                  <c:v>124</c:v>
                </c:pt>
                <c:pt idx="209">
                  <c:v>126</c:v>
                </c:pt>
                <c:pt idx="210">
                  <c:v>127.8</c:v>
                </c:pt>
                <c:pt idx="211">
                  <c:v>129.6</c:v>
                </c:pt>
                <c:pt idx="212">
                  <c:v>131.4</c:v>
                </c:pt>
                <c:pt idx="213">
                  <c:v>133.6</c:v>
                </c:pt>
                <c:pt idx="214">
                  <c:v>135.80000000000001</c:v>
                </c:pt>
                <c:pt idx="215">
                  <c:v>138</c:v>
                </c:pt>
                <c:pt idx="216">
                  <c:v>139.6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143.4</c:v>
                </c:pt>
                <c:pt idx="221">
                  <c:v>144.4</c:v>
                </c:pt>
                <c:pt idx="222">
                  <c:v>145.4</c:v>
                </c:pt>
                <c:pt idx="223">
                  <c:v>146.6</c:v>
                </c:pt>
                <c:pt idx="224">
                  <c:v>150</c:v>
                </c:pt>
                <c:pt idx="225">
                  <c:v>154.80000000000001</c:v>
                </c:pt>
                <c:pt idx="226">
                  <c:v>159.4</c:v>
                </c:pt>
                <c:pt idx="227">
                  <c:v>164.4</c:v>
                </c:pt>
                <c:pt idx="228">
                  <c:v>169.8</c:v>
                </c:pt>
                <c:pt idx="229">
                  <c:v>174.6</c:v>
                </c:pt>
                <c:pt idx="230">
                  <c:v>177.8</c:v>
                </c:pt>
                <c:pt idx="231">
                  <c:v>181.2</c:v>
                </c:pt>
                <c:pt idx="232">
                  <c:v>184.4</c:v>
                </c:pt>
                <c:pt idx="233">
                  <c:v>186.4</c:v>
                </c:pt>
                <c:pt idx="234">
                  <c:v>187.4</c:v>
                </c:pt>
                <c:pt idx="235">
                  <c:v>188.4</c:v>
                </c:pt>
                <c:pt idx="236">
                  <c:v>189.2</c:v>
                </c:pt>
                <c:pt idx="237">
                  <c:v>189.6</c:v>
                </c:pt>
                <c:pt idx="238">
                  <c:v>191</c:v>
                </c:pt>
                <c:pt idx="239">
                  <c:v>192.4</c:v>
                </c:pt>
                <c:pt idx="240">
                  <c:v>195.8</c:v>
                </c:pt>
                <c:pt idx="241">
                  <c:v>199.8</c:v>
                </c:pt>
                <c:pt idx="242">
                  <c:v>204.6</c:v>
                </c:pt>
                <c:pt idx="243">
                  <c:v>209</c:v>
                </c:pt>
                <c:pt idx="244">
                  <c:v>212.8</c:v>
                </c:pt>
                <c:pt idx="245">
                  <c:v>215</c:v>
                </c:pt>
                <c:pt idx="246">
                  <c:v>216.4</c:v>
                </c:pt>
                <c:pt idx="247">
                  <c:v>217.4</c:v>
                </c:pt>
                <c:pt idx="248">
                  <c:v>219</c:v>
                </c:pt>
                <c:pt idx="249">
                  <c:v>222</c:v>
                </c:pt>
                <c:pt idx="250">
                  <c:v>225.6</c:v>
                </c:pt>
                <c:pt idx="251">
                  <c:v>229.4</c:v>
                </c:pt>
                <c:pt idx="252">
                  <c:v>233.4</c:v>
                </c:pt>
                <c:pt idx="253">
                  <c:v>236.8</c:v>
                </c:pt>
                <c:pt idx="254">
                  <c:v>239.6</c:v>
                </c:pt>
                <c:pt idx="255">
                  <c:v>242.4</c:v>
                </c:pt>
                <c:pt idx="256">
                  <c:v>245.2</c:v>
                </c:pt>
                <c:pt idx="257">
                  <c:v>248</c:v>
                </c:pt>
                <c:pt idx="258">
                  <c:v>250.6</c:v>
                </c:pt>
                <c:pt idx="259">
                  <c:v>254.2</c:v>
                </c:pt>
                <c:pt idx="260">
                  <c:v>256.60000000000002</c:v>
                </c:pt>
                <c:pt idx="261">
                  <c:v>259.60000000000002</c:v>
                </c:pt>
                <c:pt idx="262">
                  <c:v>262.60000000000002</c:v>
                </c:pt>
                <c:pt idx="263">
                  <c:v>265.8</c:v>
                </c:pt>
                <c:pt idx="264">
                  <c:v>268</c:v>
                </c:pt>
                <c:pt idx="265">
                  <c:v>271.60000000000002</c:v>
                </c:pt>
                <c:pt idx="266">
                  <c:v>274.60000000000002</c:v>
                </c:pt>
                <c:pt idx="267">
                  <c:v>277.39999999999998</c:v>
                </c:pt>
                <c:pt idx="268">
                  <c:v>280.8</c:v>
                </c:pt>
                <c:pt idx="269">
                  <c:v>284</c:v>
                </c:pt>
                <c:pt idx="270">
                  <c:v>286.60000000000002</c:v>
                </c:pt>
                <c:pt idx="271">
                  <c:v>289.39999999999998</c:v>
                </c:pt>
                <c:pt idx="272">
                  <c:v>292</c:v>
                </c:pt>
                <c:pt idx="273">
                  <c:v>294.60000000000002</c:v>
                </c:pt>
                <c:pt idx="274">
                  <c:v>296.60000000000002</c:v>
                </c:pt>
                <c:pt idx="275">
                  <c:v>298.8</c:v>
                </c:pt>
                <c:pt idx="276">
                  <c:v>300.8</c:v>
                </c:pt>
                <c:pt idx="277">
                  <c:v>303</c:v>
                </c:pt>
                <c:pt idx="278">
                  <c:v>303.8</c:v>
                </c:pt>
                <c:pt idx="279">
                  <c:v>304.60000000000002</c:v>
                </c:pt>
                <c:pt idx="280">
                  <c:v>305.60000000000002</c:v>
                </c:pt>
                <c:pt idx="281">
                  <c:v>305.60000000000002</c:v>
                </c:pt>
                <c:pt idx="282">
                  <c:v>305.39999999999998</c:v>
                </c:pt>
                <c:pt idx="283">
                  <c:v>305.8</c:v>
                </c:pt>
                <c:pt idx="284">
                  <c:v>307.2</c:v>
                </c:pt>
                <c:pt idx="285">
                  <c:v>307.8</c:v>
                </c:pt>
                <c:pt idx="286">
                  <c:v>308.2</c:v>
                </c:pt>
                <c:pt idx="287">
                  <c:v>308</c:v>
                </c:pt>
                <c:pt idx="288">
                  <c:v>307.39999999999998</c:v>
                </c:pt>
                <c:pt idx="289">
                  <c:v>305.8</c:v>
                </c:pt>
                <c:pt idx="290">
                  <c:v>303.8</c:v>
                </c:pt>
                <c:pt idx="291">
                  <c:v>302.60000000000002</c:v>
                </c:pt>
                <c:pt idx="292">
                  <c:v>301.2</c:v>
                </c:pt>
                <c:pt idx="293">
                  <c:v>299.2</c:v>
                </c:pt>
                <c:pt idx="294">
                  <c:v>296.8</c:v>
                </c:pt>
                <c:pt idx="295">
                  <c:v>294.2</c:v>
                </c:pt>
                <c:pt idx="296">
                  <c:v>291</c:v>
                </c:pt>
                <c:pt idx="297">
                  <c:v>288</c:v>
                </c:pt>
                <c:pt idx="298">
                  <c:v>285.2</c:v>
                </c:pt>
                <c:pt idx="299">
                  <c:v>282.8</c:v>
                </c:pt>
                <c:pt idx="300">
                  <c:v>281</c:v>
                </c:pt>
                <c:pt idx="301">
                  <c:v>279.8</c:v>
                </c:pt>
                <c:pt idx="302">
                  <c:v>279.60000000000002</c:v>
                </c:pt>
                <c:pt idx="303">
                  <c:v>280.2</c:v>
                </c:pt>
                <c:pt idx="304">
                  <c:v>281.8</c:v>
                </c:pt>
                <c:pt idx="305">
                  <c:v>283.60000000000002</c:v>
                </c:pt>
                <c:pt idx="306">
                  <c:v>285.39999999999998</c:v>
                </c:pt>
                <c:pt idx="307">
                  <c:v>286.2</c:v>
                </c:pt>
                <c:pt idx="308">
                  <c:v>286.60000000000002</c:v>
                </c:pt>
                <c:pt idx="309">
                  <c:v>286.60000000000002</c:v>
                </c:pt>
                <c:pt idx="310">
                  <c:v>286.39999999999998</c:v>
                </c:pt>
                <c:pt idx="311">
                  <c:v>285.60000000000002</c:v>
                </c:pt>
                <c:pt idx="312">
                  <c:v>285.39999999999998</c:v>
                </c:pt>
                <c:pt idx="313">
                  <c:v>285</c:v>
                </c:pt>
                <c:pt idx="314">
                  <c:v>283.39999999999998</c:v>
                </c:pt>
                <c:pt idx="315">
                  <c:v>281.2</c:v>
                </c:pt>
                <c:pt idx="316">
                  <c:v>279</c:v>
                </c:pt>
                <c:pt idx="317">
                  <c:v>277.39999999999998</c:v>
                </c:pt>
                <c:pt idx="318">
                  <c:v>281.8</c:v>
                </c:pt>
                <c:pt idx="319">
                  <c:v>287.39999999999998</c:v>
                </c:pt>
                <c:pt idx="320">
                  <c:v>293.39999999999998</c:v>
                </c:pt>
                <c:pt idx="321">
                  <c:v>298.8</c:v>
                </c:pt>
                <c:pt idx="322">
                  <c:v>303.60000000000002</c:v>
                </c:pt>
                <c:pt idx="323">
                  <c:v>302.60000000000002</c:v>
                </c:pt>
                <c:pt idx="324">
                  <c:v>301.8</c:v>
                </c:pt>
                <c:pt idx="325">
                  <c:v>301.2</c:v>
                </c:pt>
                <c:pt idx="326">
                  <c:v>301.39999999999998</c:v>
                </c:pt>
                <c:pt idx="327">
                  <c:v>301.2</c:v>
                </c:pt>
                <c:pt idx="328">
                  <c:v>301.2</c:v>
                </c:pt>
                <c:pt idx="329">
                  <c:v>301</c:v>
                </c:pt>
                <c:pt idx="330">
                  <c:v>300.8</c:v>
                </c:pt>
                <c:pt idx="331">
                  <c:v>300.60000000000002</c:v>
                </c:pt>
                <c:pt idx="332">
                  <c:v>300.2</c:v>
                </c:pt>
                <c:pt idx="333">
                  <c:v>300</c:v>
                </c:pt>
                <c:pt idx="334">
                  <c:v>299</c:v>
                </c:pt>
                <c:pt idx="335">
                  <c:v>298.2</c:v>
                </c:pt>
                <c:pt idx="336">
                  <c:v>297</c:v>
                </c:pt>
                <c:pt idx="337">
                  <c:v>296.60000000000002</c:v>
                </c:pt>
                <c:pt idx="338">
                  <c:v>295.2</c:v>
                </c:pt>
                <c:pt idx="339">
                  <c:v>293.8</c:v>
                </c:pt>
                <c:pt idx="340">
                  <c:v>291.8</c:v>
                </c:pt>
                <c:pt idx="341">
                  <c:v>290</c:v>
                </c:pt>
                <c:pt idx="342">
                  <c:v>287.39999999999998</c:v>
                </c:pt>
                <c:pt idx="343">
                  <c:v>285</c:v>
                </c:pt>
                <c:pt idx="344">
                  <c:v>282.60000000000002</c:v>
                </c:pt>
                <c:pt idx="345">
                  <c:v>281</c:v>
                </c:pt>
                <c:pt idx="346">
                  <c:v>280</c:v>
                </c:pt>
                <c:pt idx="347">
                  <c:v>279.60000000000002</c:v>
                </c:pt>
                <c:pt idx="348">
                  <c:v>279.2</c:v>
                </c:pt>
                <c:pt idx="349">
                  <c:v>278.60000000000002</c:v>
                </c:pt>
                <c:pt idx="350">
                  <c:v>277.39999999999998</c:v>
                </c:pt>
                <c:pt idx="351">
                  <c:v>275.60000000000002</c:v>
                </c:pt>
                <c:pt idx="352">
                  <c:v>274</c:v>
                </c:pt>
                <c:pt idx="353">
                  <c:v>272.39999999999998</c:v>
                </c:pt>
                <c:pt idx="354">
                  <c:v>271</c:v>
                </c:pt>
                <c:pt idx="355">
                  <c:v>269</c:v>
                </c:pt>
                <c:pt idx="356">
                  <c:v>266.8</c:v>
                </c:pt>
                <c:pt idx="357">
                  <c:v>263</c:v>
                </c:pt>
                <c:pt idx="358">
                  <c:v>259</c:v>
                </c:pt>
                <c:pt idx="359">
                  <c:v>255.8</c:v>
                </c:pt>
                <c:pt idx="360">
                  <c:v>252.4</c:v>
                </c:pt>
                <c:pt idx="361">
                  <c:v>248.4</c:v>
                </c:pt>
                <c:pt idx="362">
                  <c:v>244.6</c:v>
                </c:pt>
                <c:pt idx="363">
                  <c:v>240</c:v>
                </c:pt>
                <c:pt idx="364">
                  <c:v>234.2</c:v>
                </c:pt>
                <c:pt idx="365">
                  <c:v>228.8</c:v>
                </c:pt>
                <c:pt idx="366">
                  <c:v>223.6</c:v>
                </c:pt>
                <c:pt idx="367">
                  <c:v>218.8</c:v>
                </c:pt>
                <c:pt idx="368">
                  <c:v>214.4</c:v>
                </c:pt>
                <c:pt idx="369">
                  <c:v>210.4</c:v>
                </c:pt>
                <c:pt idx="370">
                  <c:v>206.6</c:v>
                </c:pt>
                <c:pt idx="371">
                  <c:v>203.6</c:v>
                </c:pt>
                <c:pt idx="372">
                  <c:v>201.4</c:v>
                </c:pt>
                <c:pt idx="373">
                  <c:v>200</c:v>
                </c:pt>
                <c:pt idx="374">
                  <c:v>199.6</c:v>
                </c:pt>
                <c:pt idx="375">
                  <c:v>199.4</c:v>
                </c:pt>
                <c:pt idx="376">
                  <c:v>199.6</c:v>
                </c:pt>
                <c:pt idx="377">
                  <c:v>199.2</c:v>
                </c:pt>
                <c:pt idx="378">
                  <c:v>199</c:v>
                </c:pt>
                <c:pt idx="379">
                  <c:v>198.6</c:v>
                </c:pt>
                <c:pt idx="380">
                  <c:v>199.2</c:v>
                </c:pt>
                <c:pt idx="381">
                  <c:v>199.4</c:v>
                </c:pt>
                <c:pt idx="382">
                  <c:v>199.8</c:v>
                </c:pt>
                <c:pt idx="383">
                  <c:v>200.2</c:v>
                </c:pt>
                <c:pt idx="384">
                  <c:v>200.6</c:v>
                </c:pt>
                <c:pt idx="385">
                  <c:v>199.8</c:v>
                </c:pt>
                <c:pt idx="386">
                  <c:v>199</c:v>
                </c:pt>
                <c:pt idx="387">
                  <c:v>199</c:v>
                </c:pt>
                <c:pt idx="388">
                  <c:v>199.4</c:v>
                </c:pt>
                <c:pt idx="389">
                  <c:v>198.8</c:v>
                </c:pt>
                <c:pt idx="390">
                  <c:v>198.6</c:v>
                </c:pt>
                <c:pt idx="391">
                  <c:v>198</c:v>
                </c:pt>
                <c:pt idx="392">
                  <c:v>197</c:v>
                </c:pt>
                <c:pt idx="393">
                  <c:v>196</c:v>
                </c:pt>
                <c:pt idx="394">
                  <c:v>195.2</c:v>
                </c:pt>
                <c:pt idx="395">
                  <c:v>195</c:v>
                </c:pt>
                <c:pt idx="396">
                  <c:v>194.8</c:v>
                </c:pt>
                <c:pt idx="397">
                  <c:v>194.2</c:v>
                </c:pt>
                <c:pt idx="398">
                  <c:v>193</c:v>
                </c:pt>
                <c:pt idx="399">
                  <c:v>192</c:v>
                </c:pt>
                <c:pt idx="400">
                  <c:v>190.8</c:v>
                </c:pt>
                <c:pt idx="401">
                  <c:v>190.4</c:v>
                </c:pt>
                <c:pt idx="402">
                  <c:v>189.8</c:v>
                </c:pt>
                <c:pt idx="403">
                  <c:v>189.4</c:v>
                </c:pt>
                <c:pt idx="404">
                  <c:v>188.4</c:v>
                </c:pt>
                <c:pt idx="405">
                  <c:v>187</c:v>
                </c:pt>
                <c:pt idx="406">
                  <c:v>184.6</c:v>
                </c:pt>
                <c:pt idx="407">
                  <c:v>182</c:v>
                </c:pt>
                <c:pt idx="408">
                  <c:v>178.4</c:v>
                </c:pt>
                <c:pt idx="409">
                  <c:v>173.6</c:v>
                </c:pt>
                <c:pt idx="410">
                  <c:v>167</c:v>
                </c:pt>
                <c:pt idx="411">
                  <c:v>159.4</c:v>
                </c:pt>
                <c:pt idx="412">
                  <c:v>152</c:v>
                </c:pt>
                <c:pt idx="413">
                  <c:v>137</c:v>
                </c:pt>
                <c:pt idx="414">
                  <c:v>124.4</c:v>
                </c:pt>
                <c:pt idx="415">
                  <c:v>113.6</c:v>
                </c:pt>
                <c:pt idx="416">
                  <c:v>104.2</c:v>
                </c:pt>
                <c:pt idx="417">
                  <c:v>95.2</c:v>
                </c:pt>
                <c:pt idx="418">
                  <c:v>95.8</c:v>
                </c:pt>
                <c:pt idx="419">
                  <c:v>95.6</c:v>
                </c:pt>
                <c:pt idx="420">
                  <c:v>95.8</c:v>
                </c:pt>
                <c:pt idx="421">
                  <c:v>98.4</c:v>
                </c:pt>
                <c:pt idx="422">
                  <c:v>100.2</c:v>
                </c:pt>
                <c:pt idx="423">
                  <c:v>99.6</c:v>
                </c:pt>
                <c:pt idx="424">
                  <c:v>104.6</c:v>
                </c:pt>
                <c:pt idx="425">
                  <c:v>108.6</c:v>
                </c:pt>
                <c:pt idx="426">
                  <c:v>109.8</c:v>
                </c:pt>
                <c:pt idx="427">
                  <c:v>115.4</c:v>
                </c:pt>
                <c:pt idx="428">
                  <c:v>122.8</c:v>
                </c:pt>
                <c:pt idx="429">
                  <c:v>124.4</c:v>
                </c:pt>
                <c:pt idx="430">
                  <c:v>124.6</c:v>
                </c:pt>
                <c:pt idx="431">
                  <c:v>123.4</c:v>
                </c:pt>
                <c:pt idx="432">
                  <c:v>121.5</c:v>
                </c:pt>
                <c:pt idx="433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1-7044-95AE-E9588B07E57D}"/>
            </c:ext>
          </c:extLst>
        </c:ser>
        <c:ser>
          <c:idx val="3"/>
          <c:order val="3"/>
          <c:tx>
            <c:strRef>
              <c:f>Сглаживание!$E$2</c:f>
              <c:strCache>
                <c:ptCount val="1"/>
                <c:pt idx="0">
                  <c:v>g=7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Сглаживание!$E$3:$E$436</c:f>
              <c:numCache>
                <c:formatCode>General</c:formatCode>
                <c:ptCount val="434"/>
                <c:pt idx="3">
                  <c:v>1.2857142857142858</c:v>
                </c:pt>
                <c:pt idx="4">
                  <c:v>0.8571428571428571</c:v>
                </c:pt>
                <c:pt idx="5">
                  <c:v>0.7142857142857143</c:v>
                </c:pt>
                <c:pt idx="6">
                  <c:v>0.7142857142857143</c:v>
                </c:pt>
                <c:pt idx="7">
                  <c:v>1</c:v>
                </c:pt>
                <c:pt idx="8">
                  <c:v>0.7142857142857143</c:v>
                </c:pt>
                <c:pt idx="9">
                  <c:v>0.7142857142857143</c:v>
                </c:pt>
                <c:pt idx="10">
                  <c:v>0.7142857142857143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0.7142857142857143</c:v>
                </c:pt>
                <c:pt idx="15">
                  <c:v>0.42857142857142855</c:v>
                </c:pt>
                <c:pt idx="16">
                  <c:v>0.42857142857142855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0.14285714285714285</c:v>
                </c:pt>
                <c:pt idx="22">
                  <c:v>0.42857142857142855</c:v>
                </c:pt>
                <c:pt idx="23">
                  <c:v>0.5714285714285714</c:v>
                </c:pt>
                <c:pt idx="24">
                  <c:v>1</c:v>
                </c:pt>
                <c:pt idx="25">
                  <c:v>1.7142857142857142</c:v>
                </c:pt>
                <c:pt idx="26">
                  <c:v>3.2857142857142856</c:v>
                </c:pt>
                <c:pt idx="27">
                  <c:v>3.1428571428571428</c:v>
                </c:pt>
                <c:pt idx="28">
                  <c:v>4.5714285714285712</c:v>
                </c:pt>
                <c:pt idx="29">
                  <c:v>6.1428571428571432</c:v>
                </c:pt>
                <c:pt idx="30">
                  <c:v>6.1428571428571432</c:v>
                </c:pt>
                <c:pt idx="31">
                  <c:v>7.8571428571428568</c:v>
                </c:pt>
                <c:pt idx="32">
                  <c:v>9.4285714285714288</c:v>
                </c:pt>
                <c:pt idx="33">
                  <c:v>9</c:v>
                </c:pt>
                <c:pt idx="34">
                  <c:v>10.714285714285714</c:v>
                </c:pt>
                <c:pt idx="35">
                  <c:v>13</c:v>
                </c:pt>
                <c:pt idx="36">
                  <c:v>17.428571428571427</c:v>
                </c:pt>
                <c:pt idx="37">
                  <c:v>20.714285714285715</c:v>
                </c:pt>
                <c:pt idx="38">
                  <c:v>21.428571428571427</c:v>
                </c:pt>
                <c:pt idx="39">
                  <c:v>24.142857142857142</c:v>
                </c:pt>
                <c:pt idx="40">
                  <c:v>24.142857142857142</c:v>
                </c:pt>
                <c:pt idx="41">
                  <c:v>30.285714285714285</c:v>
                </c:pt>
                <c:pt idx="42">
                  <c:v>32.285714285714285</c:v>
                </c:pt>
                <c:pt idx="43">
                  <c:v>29.571428571428573</c:v>
                </c:pt>
                <c:pt idx="44">
                  <c:v>32</c:v>
                </c:pt>
                <c:pt idx="45">
                  <c:v>41.285714285714285</c:v>
                </c:pt>
                <c:pt idx="46">
                  <c:v>44.857142857142854</c:v>
                </c:pt>
                <c:pt idx="47">
                  <c:v>46.142857142857146</c:v>
                </c:pt>
                <c:pt idx="48">
                  <c:v>49.857142857142854</c:v>
                </c:pt>
                <c:pt idx="49">
                  <c:v>53.714285714285715</c:v>
                </c:pt>
                <c:pt idx="50">
                  <c:v>58.571428571428569</c:v>
                </c:pt>
                <c:pt idx="51">
                  <c:v>63.428571428571431</c:v>
                </c:pt>
                <c:pt idx="52">
                  <c:v>61.857142857142854</c:v>
                </c:pt>
                <c:pt idx="53">
                  <c:v>62.714285714285715</c:v>
                </c:pt>
                <c:pt idx="54">
                  <c:v>69.714285714285708</c:v>
                </c:pt>
                <c:pt idx="55">
                  <c:v>69.428571428571431</c:v>
                </c:pt>
                <c:pt idx="56">
                  <c:v>71.857142857142861</c:v>
                </c:pt>
                <c:pt idx="57">
                  <c:v>71.428571428571431</c:v>
                </c:pt>
                <c:pt idx="58">
                  <c:v>70.714285714285708</c:v>
                </c:pt>
                <c:pt idx="59">
                  <c:v>69.428571428571431</c:v>
                </c:pt>
                <c:pt idx="60">
                  <c:v>69.428571428571431</c:v>
                </c:pt>
                <c:pt idx="61">
                  <c:v>69.285714285714292</c:v>
                </c:pt>
                <c:pt idx="62">
                  <c:v>72</c:v>
                </c:pt>
                <c:pt idx="63">
                  <c:v>70.571428571428569</c:v>
                </c:pt>
                <c:pt idx="64">
                  <c:v>73.142857142857139</c:v>
                </c:pt>
                <c:pt idx="65">
                  <c:v>75.428571428571431</c:v>
                </c:pt>
                <c:pt idx="66">
                  <c:v>83.428571428571431</c:v>
                </c:pt>
                <c:pt idx="67">
                  <c:v>87.857142857142861</c:v>
                </c:pt>
                <c:pt idx="68">
                  <c:v>91</c:v>
                </c:pt>
                <c:pt idx="69">
                  <c:v>96.285714285714292</c:v>
                </c:pt>
                <c:pt idx="70">
                  <c:v>99.571428571428569</c:v>
                </c:pt>
                <c:pt idx="71">
                  <c:v>95.857142857142861</c:v>
                </c:pt>
                <c:pt idx="72">
                  <c:v>89.571428571428569</c:v>
                </c:pt>
                <c:pt idx="73">
                  <c:v>84.428571428571431</c:v>
                </c:pt>
                <c:pt idx="74">
                  <c:v>75.714285714285708</c:v>
                </c:pt>
                <c:pt idx="75">
                  <c:v>74.142857142857139</c:v>
                </c:pt>
                <c:pt idx="76">
                  <c:v>61.428571428571431</c:v>
                </c:pt>
                <c:pt idx="77">
                  <c:v>56.571428571428569</c:v>
                </c:pt>
                <c:pt idx="78">
                  <c:v>62.428571428571431</c:v>
                </c:pt>
                <c:pt idx="79">
                  <c:v>71.285714285714292</c:v>
                </c:pt>
                <c:pt idx="80">
                  <c:v>71.714285714285708</c:v>
                </c:pt>
                <c:pt idx="81">
                  <c:v>78.857142857142861</c:v>
                </c:pt>
                <c:pt idx="82">
                  <c:v>74.571428571428569</c:v>
                </c:pt>
                <c:pt idx="83">
                  <c:v>84.142857142857139</c:v>
                </c:pt>
                <c:pt idx="84">
                  <c:v>91</c:v>
                </c:pt>
                <c:pt idx="85">
                  <c:v>89.428571428571431</c:v>
                </c:pt>
                <c:pt idx="86">
                  <c:v>95.428571428571431</c:v>
                </c:pt>
                <c:pt idx="87">
                  <c:v>98.571428571428569</c:v>
                </c:pt>
                <c:pt idx="88">
                  <c:v>101.42857142857143</c:v>
                </c:pt>
                <c:pt idx="89">
                  <c:v>104.85714285714286</c:v>
                </c:pt>
                <c:pt idx="90">
                  <c:v>95</c:v>
                </c:pt>
                <c:pt idx="91">
                  <c:v>90</c:v>
                </c:pt>
                <c:pt idx="92">
                  <c:v>90.714285714285708</c:v>
                </c:pt>
                <c:pt idx="93">
                  <c:v>79.428571428571431</c:v>
                </c:pt>
                <c:pt idx="94">
                  <c:v>74.428571428571431</c:v>
                </c:pt>
                <c:pt idx="95">
                  <c:v>68.285714285714292</c:v>
                </c:pt>
                <c:pt idx="96">
                  <c:v>67.285714285714292</c:v>
                </c:pt>
                <c:pt idx="97">
                  <c:v>68.285714285714292</c:v>
                </c:pt>
                <c:pt idx="98">
                  <c:v>65.285714285714292</c:v>
                </c:pt>
                <c:pt idx="99">
                  <c:v>62</c:v>
                </c:pt>
                <c:pt idx="100">
                  <c:v>60.857142857142854</c:v>
                </c:pt>
                <c:pt idx="101">
                  <c:v>59</c:v>
                </c:pt>
                <c:pt idx="102">
                  <c:v>56.857142857142854</c:v>
                </c:pt>
                <c:pt idx="103">
                  <c:v>55.142857142857146</c:v>
                </c:pt>
                <c:pt idx="104">
                  <c:v>56.857142857142854</c:v>
                </c:pt>
                <c:pt idx="105">
                  <c:v>59.428571428571431</c:v>
                </c:pt>
                <c:pt idx="106">
                  <c:v>61.857142857142854</c:v>
                </c:pt>
                <c:pt idx="107">
                  <c:v>65.857142857142861</c:v>
                </c:pt>
                <c:pt idx="108">
                  <c:v>75.142857142857139</c:v>
                </c:pt>
                <c:pt idx="109">
                  <c:v>87.571428571428569</c:v>
                </c:pt>
                <c:pt idx="110">
                  <c:v>94.857142857142861</c:v>
                </c:pt>
                <c:pt idx="111">
                  <c:v>96.571428571428569</c:v>
                </c:pt>
                <c:pt idx="112">
                  <c:v>95.857142857142861</c:v>
                </c:pt>
                <c:pt idx="113">
                  <c:v>95.857142857142861</c:v>
                </c:pt>
                <c:pt idx="114">
                  <c:v>95.285714285714292</c:v>
                </c:pt>
                <c:pt idx="115">
                  <c:v>88.285714285714292</c:v>
                </c:pt>
                <c:pt idx="116">
                  <c:v>79.285714285714292</c:v>
                </c:pt>
                <c:pt idx="117">
                  <c:v>74</c:v>
                </c:pt>
                <c:pt idx="118">
                  <c:v>71.714285714285708</c:v>
                </c:pt>
                <c:pt idx="119">
                  <c:v>70.142857142857139</c:v>
                </c:pt>
                <c:pt idx="120">
                  <c:v>68</c:v>
                </c:pt>
                <c:pt idx="121">
                  <c:v>65</c:v>
                </c:pt>
                <c:pt idx="122">
                  <c:v>62.571428571428569</c:v>
                </c:pt>
                <c:pt idx="123">
                  <c:v>60.857142857142854</c:v>
                </c:pt>
                <c:pt idx="124">
                  <c:v>59.714285714285715</c:v>
                </c:pt>
                <c:pt idx="125">
                  <c:v>58.714285714285715</c:v>
                </c:pt>
                <c:pt idx="126">
                  <c:v>57.571428571428569</c:v>
                </c:pt>
                <c:pt idx="127">
                  <c:v>54.714285714285715</c:v>
                </c:pt>
                <c:pt idx="128">
                  <c:v>51.428571428571431</c:v>
                </c:pt>
                <c:pt idx="129">
                  <c:v>48.571428571428569</c:v>
                </c:pt>
                <c:pt idx="130">
                  <c:v>45.285714285714285</c:v>
                </c:pt>
                <c:pt idx="131">
                  <c:v>41.714285714285715</c:v>
                </c:pt>
                <c:pt idx="132">
                  <c:v>38.857142857142854</c:v>
                </c:pt>
                <c:pt idx="133">
                  <c:v>37</c:v>
                </c:pt>
                <c:pt idx="134">
                  <c:v>37.142857142857146</c:v>
                </c:pt>
                <c:pt idx="135">
                  <c:v>37.714285714285715</c:v>
                </c:pt>
                <c:pt idx="136">
                  <c:v>38.571428571428569</c:v>
                </c:pt>
                <c:pt idx="137">
                  <c:v>39.714285714285715</c:v>
                </c:pt>
                <c:pt idx="138">
                  <c:v>40.285714285714285</c:v>
                </c:pt>
                <c:pt idx="139">
                  <c:v>40.571428571428569</c:v>
                </c:pt>
                <c:pt idx="140">
                  <c:v>41.714285714285715</c:v>
                </c:pt>
                <c:pt idx="141">
                  <c:v>41.571428571428569</c:v>
                </c:pt>
                <c:pt idx="142">
                  <c:v>41.571428571428569</c:v>
                </c:pt>
                <c:pt idx="143">
                  <c:v>41.714285714285715</c:v>
                </c:pt>
                <c:pt idx="144">
                  <c:v>42.428571428571431</c:v>
                </c:pt>
                <c:pt idx="145">
                  <c:v>44.142857142857146</c:v>
                </c:pt>
                <c:pt idx="146">
                  <c:v>46.714285714285715</c:v>
                </c:pt>
                <c:pt idx="147">
                  <c:v>47.714285714285715</c:v>
                </c:pt>
                <c:pt idx="148">
                  <c:v>48.714285714285715</c:v>
                </c:pt>
                <c:pt idx="149">
                  <c:v>49.714285714285715</c:v>
                </c:pt>
                <c:pt idx="150">
                  <c:v>50.428571428571431</c:v>
                </c:pt>
                <c:pt idx="151">
                  <c:v>49.714285714285715</c:v>
                </c:pt>
                <c:pt idx="152">
                  <c:v>49</c:v>
                </c:pt>
                <c:pt idx="153">
                  <c:v>47.714285714285715</c:v>
                </c:pt>
                <c:pt idx="154">
                  <c:v>46.714285714285715</c:v>
                </c:pt>
                <c:pt idx="155">
                  <c:v>46</c:v>
                </c:pt>
                <c:pt idx="156">
                  <c:v>46</c:v>
                </c:pt>
                <c:pt idx="157">
                  <c:v>47.571428571428569</c:v>
                </c:pt>
                <c:pt idx="158">
                  <c:v>51.571428571428569</c:v>
                </c:pt>
                <c:pt idx="159">
                  <c:v>56.142857142857146</c:v>
                </c:pt>
                <c:pt idx="160">
                  <c:v>60</c:v>
                </c:pt>
                <c:pt idx="161">
                  <c:v>64.285714285714292</c:v>
                </c:pt>
                <c:pt idx="162">
                  <c:v>68.714285714285708</c:v>
                </c:pt>
                <c:pt idx="163">
                  <c:v>72.285714285714292</c:v>
                </c:pt>
                <c:pt idx="164">
                  <c:v>74</c:v>
                </c:pt>
                <c:pt idx="165">
                  <c:v>74.857142857142861</c:v>
                </c:pt>
                <c:pt idx="166">
                  <c:v>75.714285714285708</c:v>
                </c:pt>
                <c:pt idx="167">
                  <c:v>79.571428571428569</c:v>
                </c:pt>
                <c:pt idx="168">
                  <c:v>83</c:v>
                </c:pt>
                <c:pt idx="169">
                  <c:v>87.571428571428569</c:v>
                </c:pt>
                <c:pt idx="170">
                  <c:v>91.857142857142861</c:v>
                </c:pt>
                <c:pt idx="171">
                  <c:v>95.428571428571431</c:v>
                </c:pt>
                <c:pt idx="172">
                  <c:v>98.714285714285708</c:v>
                </c:pt>
                <c:pt idx="173">
                  <c:v>101.14285714285714</c:v>
                </c:pt>
                <c:pt idx="174">
                  <c:v>101.71428571428571</c:v>
                </c:pt>
                <c:pt idx="175">
                  <c:v>102.71428571428571</c:v>
                </c:pt>
                <c:pt idx="176">
                  <c:v>102.71428571428571</c:v>
                </c:pt>
                <c:pt idx="177">
                  <c:v>102.85714285714286</c:v>
                </c:pt>
                <c:pt idx="178">
                  <c:v>104.28571428571429</c:v>
                </c:pt>
                <c:pt idx="179">
                  <c:v>106.85714285714286</c:v>
                </c:pt>
                <c:pt idx="180">
                  <c:v>110.28571428571429</c:v>
                </c:pt>
                <c:pt idx="181">
                  <c:v>113.14285714285714</c:v>
                </c:pt>
                <c:pt idx="182">
                  <c:v>116</c:v>
                </c:pt>
                <c:pt idx="183">
                  <c:v>118.28571428571429</c:v>
                </c:pt>
                <c:pt idx="184">
                  <c:v>119.57142857142857</c:v>
                </c:pt>
                <c:pt idx="185">
                  <c:v>120</c:v>
                </c:pt>
                <c:pt idx="186">
                  <c:v>118.85714285714286</c:v>
                </c:pt>
                <c:pt idx="187">
                  <c:v>117.42857142857143</c:v>
                </c:pt>
                <c:pt idx="188">
                  <c:v>116</c:v>
                </c:pt>
                <c:pt idx="189">
                  <c:v>113.85714285714286</c:v>
                </c:pt>
                <c:pt idx="190">
                  <c:v>112.14285714285714</c:v>
                </c:pt>
                <c:pt idx="191">
                  <c:v>111.57142857142857</c:v>
                </c:pt>
                <c:pt idx="192">
                  <c:v>111</c:v>
                </c:pt>
                <c:pt idx="193">
                  <c:v>110.71428571428571</c:v>
                </c:pt>
                <c:pt idx="194">
                  <c:v>110.57142857142857</c:v>
                </c:pt>
                <c:pt idx="195">
                  <c:v>110.42857142857143</c:v>
                </c:pt>
                <c:pt idx="196">
                  <c:v>110.71428571428571</c:v>
                </c:pt>
                <c:pt idx="197">
                  <c:v>110.85714285714286</c:v>
                </c:pt>
                <c:pt idx="198">
                  <c:v>110.85714285714286</c:v>
                </c:pt>
                <c:pt idx="199">
                  <c:v>111.42857142857143</c:v>
                </c:pt>
                <c:pt idx="200">
                  <c:v>111.57142857142857</c:v>
                </c:pt>
                <c:pt idx="201">
                  <c:v>112.14285714285714</c:v>
                </c:pt>
                <c:pt idx="202">
                  <c:v>113.42857142857143</c:v>
                </c:pt>
                <c:pt idx="203">
                  <c:v>114.28571428571429</c:v>
                </c:pt>
                <c:pt idx="204">
                  <c:v>115.57142857142857</c:v>
                </c:pt>
                <c:pt idx="205">
                  <c:v>117.57142857142857</c:v>
                </c:pt>
                <c:pt idx="206">
                  <c:v>119.42857142857143</c:v>
                </c:pt>
                <c:pt idx="207">
                  <c:v>122</c:v>
                </c:pt>
                <c:pt idx="208">
                  <c:v>123.85714285714286</c:v>
                </c:pt>
                <c:pt idx="209">
                  <c:v>125.42857142857143</c:v>
                </c:pt>
                <c:pt idx="210">
                  <c:v>127.71428571428571</c:v>
                </c:pt>
                <c:pt idx="211">
                  <c:v>129.85714285714286</c:v>
                </c:pt>
                <c:pt idx="212">
                  <c:v>132</c:v>
                </c:pt>
                <c:pt idx="213">
                  <c:v>133.71428571428572</c:v>
                </c:pt>
                <c:pt idx="214">
                  <c:v>135.42857142857142</c:v>
                </c:pt>
                <c:pt idx="215">
                  <c:v>137.42857142857142</c:v>
                </c:pt>
                <c:pt idx="216">
                  <c:v>139.28571428571428</c:v>
                </c:pt>
                <c:pt idx="217">
                  <c:v>140.85714285714286</c:v>
                </c:pt>
                <c:pt idx="218">
                  <c:v>142</c:v>
                </c:pt>
                <c:pt idx="219">
                  <c:v>142.42857142857142</c:v>
                </c:pt>
                <c:pt idx="220">
                  <c:v>143.57142857142858</c:v>
                </c:pt>
                <c:pt idx="221">
                  <c:v>144.57142857142858</c:v>
                </c:pt>
                <c:pt idx="222">
                  <c:v>145.85714285714286</c:v>
                </c:pt>
                <c:pt idx="223">
                  <c:v>148.42857142857142</c:v>
                </c:pt>
                <c:pt idx="224">
                  <c:v>151.57142857142858</c:v>
                </c:pt>
                <c:pt idx="225">
                  <c:v>155.28571428571428</c:v>
                </c:pt>
                <c:pt idx="226">
                  <c:v>159.57142857142858</c:v>
                </c:pt>
                <c:pt idx="227">
                  <c:v>164</c:v>
                </c:pt>
                <c:pt idx="228">
                  <c:v>169.28571428571428</c:v>
                </c:pt>
                <c:pt idx="229">
                  <c:v>173.85714285714286</c:v>
                </c:pt>
                <c:pt idx="230">
                  <c:v>177.57142857142858</c:v>
                </c:pt>
                <c:pt idx="231">
                  <c:v>180.71428571428572</c:v>
                </c:pt>
                <c:pt idx="232">
                  <c:v>183.28571428571428</c:v>
                </c:pt>
                <c:pt idx="233">
                  <c:v>185.71428571428572</c:v>
                </c:pt>
                <c:pt idx="234">
                  <c:v>187.14285714285714</c:v>
                </c:pt>
                <c:pt idx="235">
                  <c:v>188</c:v>
                </c:pt>
                <c:pt idx="236">
                  <c:v>189.14285714285714</c:v>
                </c:pt>
                <c:pt idx="237">
                  <c:v>190.28571428571428</c:v>
                </c:pt>
                <c:pt idx="238">
                  <c:v>191.42857142857142</c:v>
                </c:pt>
                <c:pt idx="239">
                  <c:v>193.85714285714286</c:v>
                </c:pt>
                <c:pt idx="240">
                  <c:v>196.85714285714286</c:v>
                </c:pt>
                <c:pt idx="241">
                  <c:v>200.71428571428572</c:v>
                </c:pt>
                <c:pt idx="242">
                  <c:v>204.42857142857142</c:v>
                </c:pt>
                <c:pt idx="243">
                  <c:v>208</c:v>
                </c:pt>
                <c:pt idx="244">
                  <c:v>211</c:v>
                </c:pt>
                <c:pt idx="245">
                  <c:v>214</c:v>
                </c:pt>
                <c:pt idx="246">
                  <c:v>216.14285714285714</c:v>
                </c:pt>
                <c:pt idx="247">
                  <c:v>218.14285714285714</c:v>
                </c:pt>
                <c:pt idx="248">
                  <c:v>220.42857142857142</c:v>
                </c:pt>
                <c:pt idx="249">
                  <c:v>222.85714285714286</c:v>
                </c:pt>
                <c:pt idx="250">
                  <c:v>225.85714285714286</c:v>
                </c:pt>
                <c:pt idx="251">
                  <c:v>229.28571428571428</c:v>
                </c:pt>
                <c:pt idx="252">
                  <c:v>232.71428571428572</c:v>
                </c:pt>
                <c:pt idx="253">
                  <c:v>236.28571428571428</c:v>
                </c:pt>
                <c:pt idx="254">
                  <c:v>239.57142857142858</c:v>
                </c:pt>
                <c:pt idx="255">
                  <c:v>242.42857142857142</c:v>
                </c:pt>
                <c:pt idx="256">
                  <c:v>245.28571428571428</c:v>
                </c:pt>
                <c:pt idx="257">
                  <c:v>247.85714285714286</c:v>
                </c:pt>
                <c:pt idx="258">
                  <c:v>251.14285714285714</c:v>
                </c:pt>
                <c:pt idx="259">
                  <c:v>253.71428571428572</c:v>
                </c:pt>
                <c:pt idx="260">
                  <c:v>256.71428571428572</c:v>
                </c:pt>
                <c:pt idx="261">
                  <c:v>259.71428571428572</c:v>
                </c:pt>
                <c:pt idx="262">
                  <c:v>262.57142857142856</c:v>
                </c:pt>
                <c:pt idx="263">
                  <c:v>265.42857142857144</c:v>
                </c:pt>
                <c:pt idx="264">
                  <c:v>268.71428571428572</c:v>
                </c:pt>
                <c:pt idx="265">
                  <c:v>271.28571428571428</c:v>
                </c:pt>
                <c:pt idx="266">
                  <c:v>274.57142857142856</c:v>
                </c:pt>
                <c:pt idx="267">
                  <c:v>277.71428571428572</c:v>
                </c:pt>
                <c:pt idx="268">
                  <c:v>280.71428571428572</c:v>
                </c:pt>
                <c:pt idx="269">
                  <c:v>283.57142857142856</c:v>
                </c:pt>
                <c:pt idx="270">
                  <c:v>286.57142857142856</c:v>
                </c:pt>
                <c:pt idx="271">
                  <c:v>289.14285714285717</c:v>
                </c:pt>
                <c:pt idx="272">
                  <c:v>292</c:v>
                </c:pt>
                <c:pt idx="273">
                  <c:v>294.42857142857144</c:v>
                </c:pt>
                <c:pt idx="274">
                  <c:v>296.42857142857144</c:v>
                </c:pt>
                <c:pt idx="275">
                  <c:v>298.57142857142856</c:v>
                </c:pt>
                <c:pt idx="276">
                  <c:v>300.85714285714283</c:v>
                </c:pt>
                <c:pt idx="277">
                  <c:v>302.28571428571428</c:v>
                </c:pt>
                <c:pt idx="278">
                  <c:v>303.42857142857144</c:v>
                </c:pt>
                <c:pt idx="279">
                  <c:v>304.28571428571428</c:v>
                </c:pt>
                <c:pt idx="280">
                  <c:v>305</c:v>
                </c:pt>
                <c:pt idx="281">
                  <c:v>305.57142857142856</c:v>
                </c:pt>
                <c:pt idx="282">
                  <c:v>305.85714285714283</c:v>
                </c:pt>
                <c:pt idx="283">
                  <c:v>306.42857142857144</c:v>
                </c:pt>
                <c:pt idx="284">
                  <c:v>307.14285714285717</c:v>
                </c:pt>
                <c:pt idx="285">
                  <c:v>307.57142857142856</c:v>
                </c:pt>
                <c:pt idx="286">
                  <c:v>307.28571428571428</c:v>
                </c:pt>
                <c:pt idx="287">
                  <c:v>307.14285714285717</c:v>
                </c:pt>
                <c:pt idx="288">
                  <c:v>306.71428571428572</c:v>
                </c:pt>
                <c:pt idx="289">
                  <c:v>305.71428571428572</c:v>
                </c:pt>
                <c:pt idx="290">
                  <c:v>304.28571428571428</c:v>
                </c:pt>
                <c:pt idx="291">
                  <c:v>302.57142857142856</c:v>
                </c:pt>
                <c:pt idx="292">
                  <c:v>300.71428571428572</c:v>
                </c:pt>
                <c:pt idx="293">
                  <c:v>298.71428571428572</c:v>
                </c:pt>
                <c:pt idx="294">
                  <c:v>296.28571428571428</c:v>
                </c:pt>
                <c:pt idx="295">
                  <c:v>293.71428571428572</c:v>
                </c:pt>
                <c:pt idx="296">
                  <c:v>291.28571428571428</c:v>
                </c:pt>
                <c:pt idx="297">
                  <c:v>288.28571428571428</c:v>
                </c:pt>
                <c:pt idx="298">
                  <c:v>285.57142857142856</c:v>
                </c:pt>
                <c:pt idx="299">
                  <c:v>283.28571428571428</c:v>
                </c:pt>
                <c:pt idx="300">
                  <c:v>281.57142857142856</c:v>
                </c:pt>
                <c:pt idx="301">
                  <c:v>280.85714285714283</c:v>
                </c:pt>
                <c:pt idx="302">
                  <c:v>280.57142857142856</c:v>
                </c:pt>
                <c:pt idx="303">
                  <c:v>281.14285714285717</c:v>
                </c:pt>
                <c:pt idx="304">
                  <c:v>282.14285714285717</c:v>
                </c:pt>
                <c:pt idx="305">
                  <c:v>283.42857142857144</c:v>
                </c:pt>
                <c:pt idx="306">
                  <c:v>284.57142857142856</c:v>
                </c:pt>
                <c:pt idx="307">
                  <c:v>285.42857142857144</c:v>
                </c:pt>
                <c:pt idx="308">
                  <c:v>286.14285714285717</c:v>
                </c:pt>
                <c:pt idx="309">
                  <c:v>286.57142857142856</c:v>
                </c:pt>
                <c:pt idx="310">
                  <c:v>286.14285714285717</c:v>
                </c:pt>
                <c:pt idx="311">
                  <c:v>285.85714285714283</c:v>
                </c:pt>
                <c:pt idx="312">
                  <c:v>285.14285714285717</c:v>
                </c:pt>
                <c:pt idx="313">
                  <c:v>284.14285714285717</c:v>
                </c:pt>
                <c:pt idx="314">
                  <c:v>282.71428571428572</c:v>
                </c:pt>
                <c:pt idx="315">
                  <c:v>280.71428571428572</c:v>
                </c:pt>
                <c:pt idx="316">
                  <c:v>279.42857142857144</c:v>
                </c:pt>
                <c:pt idx="317">
                  <c:v>282.42857142857144</c:v>
                </c:pt>
                <c:pt idx="318">
                  <c:v>285.57142857142856</c:v>
                </c:pt>
                <c:pt idx="319">
                  <c:v>288.71428571428572</c:v>
                </c:pt>
                <c:pt idx="320">
                  <c:v>291.71428571428572</c:v>
                </c:pt>
                <c:pt idx="321">
                  <c:v>295.42857142857144</c:v>
                </c:pt>
                <c:pt idx="322">
                  <c:v>299.28571428571428</c:v>
                </c:pt>
                <c:pt idx="323">
                  <c:v>303</c:v>
                </c:pt>
                <c:pt idx="324">
                  <c:v>302.57142857142856</c:v>
                </c:pt>
                <c:pt idx="325">
                  <c:v>301.71428571428572</c:v>
                </c:pt>
                <c:pt idx="326">
                  <c:v>301</c:v>
                </c:pt>
                <c:pt idx="327">
                  <c:v>301</c:v>
                </c:pt>
                <c:pt idx="328">
                  <c:v>301.14285714285717</c:v>
                </c:pt>
                <c:pt idx="329">
                  <c:v>301.28571428571428</c:v>
                </c:pt>
                <c:pt idx="330">
                  <c:v>300.85714285714283</c:v>
                </c:pt>
                <c:pt idx="331">
                  <c:v>300.28571428571428</c:v>
                </c:pt>
                <c:pt idx="332">
                  <c:v>300</c:v>
                </c:pt>
                <c:pt idx="333">
                  <c:v>299.57142857142856</c:v>
                </c:pt>
                <c:pt idx="334">
                  <c:v>299.14285714285717</c:v>
                </c:pt>
                <c:pt idx="335">
                  <c:v>298</c:v>
                </c:pt>
                <c:pt idx="336">
                  <c:v>297.28571428571428</c:v>
                </c:pt>
                <c:pt idx="337">
                  <c:v>296.14285714285717</c:v>
                </c:pt>
                <c:pt idx="338">
                  <c:v>295</c:v>
                </c:pt>
                <c:pt idx="339">
                  <c:v>293.28571428571428</c:v>
                </c:pt>
                <c:pt idx="340">
                  <c:v>291.57142857142856</c:v>
                </c:pt>
                <c:pt idx="341">
                  <c:v>289.57142857142856</c:v>
                </c:pt>
                <c:pt idx="342">
                  <c:v>287.57142857142856</c:v>
                </c:pt>
                <c:pt idx="343">
                  <c:v>285</c:v>
                </c:pt>
                <c:pt idx="344">
                  <c:v>283.14285714285717</c:v>
                </c:pt>
                <c:pt idx="345">
                  <c:v>281.71428571428572</c:v>
                </c:pt>
                <c:pt idx="346">
                  <c:v>280.85714285714283</c:v>
                </c:pt>
                <c:pt idx="347">
                  <c:v>279.85714285714283</c:v>
                </c:pt>
                <c:pt idx="348">
                  <c:v>278.71428571428572</c:v>
                </c:pt>
                <c:pt idx="349">
                  <c:v>277.71428571428572</c:v>
                </c:pt>
                <c:pt idx="350">
                  <c:v>276.71428571428572</c:v>
                </c:pt>
                <c:pt idx="351">
                  <c:v>275.85714285714283</c:v>
                </c:pt>
                <c:pt idx="352">
                  <c:v>274.42857142857144</c:v>
                </c:pt>
                <c:pt idx="353">
                  <c:v>272.57142857142856</c:v>
                </c:pt>
                <c:pt idx="354">
                  <c:v>270.42857142857144</c:v>
                </c:pt>
                <c:pt idx="355">
                  <c:v>268.28571428571428</c:v>
                </c:pt>
                <c:pt idx="356">
                  <c:v>265.57142857142856</c:v>
                </c:pt>
                <c:pt idx="357">
                  <c:v>262.57142857142856</c:v>
                </c:pt>
                <c:pt idx="358">
                  <c:v>259.57142857142856</c:v>
                </c:pt>
                <c:pt idx="359">
                  <c:v>256.14285714285717</c:v>
                </c:pt>
                <c:pt idx="360">
                  <c:v>252.14285714285714</c:v>
                </c:pt>
                <c:pt idx="361">
                  <c:v>248.14285714285714</c:v>
                </c:pt>
                <c:pt idx="362">
                  <c:v>243.42857142857142</c:v>
                </c:pt>
                <c:pt idx="363">
                  <c:v>239</c:v>
                </c:pt>
                <c:pt idx="364">
                  <c:v>234.57142857142858</c:v>
                </c:pt>
                <c:pt idx="365">
                  <c:v>229.14285714285714</c:v>
                </c:pt>
                <c:pt idx="366">
                  <c:v>224.14285714285714</c:v>
                </c:pt>
                <c:pt idx="367">
                  <c:v>219.14285714285714</c:v>
                </c:pt>
                <c:pt idx="368">
                  <c:v>214.57142857142858</c:v>
                </c:pt>
                <c:pt idx="369">
                  <c:v>210.71428571428572</c:v>
                </c:pt>
                <c:pt idx="370">
                  <c:v>207.28571428571428</c:v>
                </c:pt>
                <c:pt idx="371">
                  <c:v>204.57142857142858</c:v>
                </c:pt>
                <c:pt idx="372">
                  <c:v>202.28571428571428</c:v>
                </c:pt>
                <c:pt idx="373">
                  <c:v>200.85714285714286</c:v>
                </c:pt>
                <c:pt idx="374">
                  <c:v>200</c:v>
                </c:pt>
                <c:pt idx="375">
                  <c:v>199.57142857142858</c:v>
                </c:pt>
                <c:pt idx="376">
                  <c:v>199.28571428571428</c:v>
                </c:pt>
                <c:pt idx="377">
                  <c:v>199</c:v>
                </c:pt>
                <c:pt idx="378">
                  <c:v>198.85714285714286</c:v>
                </c:pt>
                <c:pt idx="379">
                  <c:v>199.42857142857142</c:v>
                </c:pt>
                <c:pt idx="380">
                  <c:v>199.42857142857142</c:v>
                </c:pt>
                <c:pt idx="381">
                  <c:v>199.57142857142858</c:v>
                </c:pt>
                <c:pt idx="382">
                  <c:v>199.42857142857142</c:v>
                </c:pt>
                <c:pt idx="383">
                  <c:v>199.85714285714286</c:v>
                </c:pt>
                <c:pt idx="384">
                  <c:v>200</c:v>
                </c:pt>
                <c:pt idx="385">
                  <c:v>199.71428571428572</c:v>
                </c:pt>
                <c:pt idx="386">
                  <c:v>199.42857142857142</c:v>
                </c:pt>
                <c:pt idx="387">
                  <c:v>199.42857142857142</c:v>
                </c:pt>
                <c:pt idx="388">
                  <c:v>199.14285714285714</c:v>
                </c:pt>
                <c:pt idx="389">
                  <c:v>198.85714285714286</c:v>
                </c:pt>
                <c:pt idx="390">
                  <c:v>197.85714285714286</c:v>
                </c:pt>
                <c:pt idx="391">
                  <c:v>197.42857142857142</c:v>
                </c:pt>
                <c:pt idx="392">
                  <c:v>197.28571428571428</c:v>
                </c:pt>
                <c:pt idx="393">
                  <c:v>196.42857142857142</c:v>
                </c:pt>
                <c:pt idx="394">
                  <c:v>195.71428571428572</c:v>
                </c:pt>
                <c:pt idx="395">
                  <c:v>195</c:v>
                </c:pt>
                <c:pt idx="396">
                  <c:v>194.28571428571428</c:v>
                </c:pt>
                <c:pt idx="397">
                  <c:v>193.71428571428572</c:v>
                </c:pt>
                <c:pt idx="398">
                  <c:v>192.85714285714286</c:v>
                </c:pt>
                <c:pt idx="399">
                  <c:v>192</c:v>
                </c:pt>
                <c:pt idx="400">
                  <c:v>191.57142857142858</c:v>
                </c:pt>
                <c:pt idx="401">
                  <c:v>190.57142857142858</c:v>
                </c:pt>
                <c:pt idx="402">
                  <c:v>189.85714285714286</c:v>
                </c:pt>
                <c:pt idx="403">
                  <c:v>188.71428571428572</c:v>
                </c:pt>
                <c:pt idx="404">
                  <c:v>187.71428571428572</c:v>
                </c:pt>
                <c:pt idx="405">
                  <c:v>186.28571428571428</c:v>
                </c:pt>
                <c:pt idx="406">
                  <c:v>184.28571428571428</c:v>
                </c:pt>
                <c:pt idx="407">
                  <c:v>181.28571428571428</c:v>
                </c:pt>
                <c:pt idx="408">
                  <c:v>177.14285714285714</c:v>
                </c:pt>
                <c:pt idx="409">
                  <c:v>171.71428571428572</c:v>
                </c:pt>
                <c:pt idx="410">
                  <c:v>165.57142857142858</c:v>
                </c:pt>
                <c:pt idx="411">
                  <c:v>159.28571428571428</c:v>
                </c:pt>
                <c:pt idx="412">
                  <c:v>147.28571428571428</c:v>
                </c:pt>
                <c:pt idx="413">
                  <c:v>136</c:v>
                </c:pt>
                <c:pt idx="414">
                  <c:v>125.42857142857143</c:v>
                </c:pt>
                <c:pt idx="415">
                  <c:v>116</c:v>
                </c:pt>
                <c:pt idx="416">
                  <c:v>108</c:v>
                </c:pt>
                <c:pt idx="417">
                  <c:v>101.85714285714286</c:v>
                </c:pt>
                <c:pt idx="418">
                  <c:v>95.714285714285708</c:v>
                </c:pt>
                <c:pt idx="419">
                  <c:v>96</c:v>
                </c:pt>
                <c:pt idx="420">
                  <c:v>97.428571428571431</c:v>
                </c:pt>
                <c:pt idx="421">
                  <c:v>98.428571428571431</c:v>
                </c:pt>
                <c:pt idx="422">
                  <c:v>98.571428571428569</c:v>
                </c:pt>
                <c:pt idx="423">
                  <c:v>102.42857142857143</c:v>
                </c:pt>
                <c:pt idx="424">
                  <c:v>105.14285714285714</c:v>
                </c:pt>
                <c:pt idx="425">
                  <c:v>107.57142857142857</c:v>
                </c:pt>
                <c:pt idx="426">
                  <c:v>112.42857142857143</c:v>
                </c:pt>
                <c:pt idx="427">
                  <c:v>116</c:v>
                </c:pt>
                <c:pt idx="428">
                  <c:v>119.71428571428571</c:v>
                </c:pt>
                <c:pt idx="429">
                  <c:v>123</c:v>
                </c:pt>
                <c:pt idx="430">
                  <c:v>121</c:v>
                </c:pt>
                <c:pt idx="431">
                  <c:v>121.66666666666667</c:v>
                </c:pt>
                <c:pt idx="432">
                  <c:v>123.4</c:v>
                </c:pt>
                <c:pt idx="433">
                  <c:v>121.5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A1-7044-95AE-E9588B07E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625215"/>
        <c:axId val="1106922511"/>
      </c:lineChart>
      <c:dateAx>
        <c:axId val="115262521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922511"/>
        <c:crosses val="autoZero"/>
        <c:auto val="1"/>
        <c:lblOffset val="100"/>
        <c:baseTimeUnit val="days"/>
      </c:dateAx>
      <c:valAx>
        <c:axId val="11069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62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Сглаживание с помощью медиан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Исходный ряд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Сглаживание!$A$3:$A$436</c:f>
              <c:numCache>
                <c:formatCode>m/d/yy</c:formatCode>
                <c:ptCount val="43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44250</c:v>
                </c:pt>
                <c:pt idx="345">
                  <c:v>44251</c:v>
                </c:pt>
                <c:pt idx="346">
                  <c:v>44252</c:v>
                </c:pt>
                <c:pt idx="347">
                  <c:v>44253</c:v>
                </c:pt>
                <c:pt idx="348">
                  <c:v>44254</c:v>
                </c:pt>
                <c:pt idx="349">
                  <c:v>44255</c:v>
                </c:pt>
                <c:pt idx="350">
                  <c:v>44256</c:v>
                </c:pt>
                <c:pt idx="351">
                  <c:v>44257</c:v>
                </c:pt>
                <c:pt idx="352">
                  <c:v>44258</c:v>
                </c:pt>
                <c:pt idx="353">
                  <c:v>44259</c:v>
                </c:pt>
                <c:pt idx="354">
                  <c:v>44260</c:v>
                </c:pt>
                <c:pt idx="355">
                  <c:v>44261</c:v>
                </c:pt>
                <c:pt idx="356">
                  <c:v>44262</c:v>
                </c:pt>
                <c:pt idx="357">
                  <c:v>44263</c:v>
                </c:pt>
                <c:pt idx="358">
                  <c:v>44264</c:v>
                </c:pt>
                <c:pt idx="359">
                  <c:v>44265</c:v>
                </c:pt>
                <c:pt idx="360">
                  <c:v>44266</c:v>
                </c:pt>
                <c:pt idx="361">
                  <c:v>44267</c:v>
                </c:pt>
                <c:pt idx="362">
                  <c:v>44268</c:v>
                </c:pt>
                <c:pt idx="363">
                  <c:v>44269</c:v>
                </c:pt>
                <c:pt idx="364">
                  <c:v>44270</c:v>
                </c:pt>
                <c:pt idx="365">
                  <c:v>44271</c:v>
                </c:pt>
                <c:pt idx="366">
                  <c:v>44272</c:v>
                </c:pt>
                <c:pt idx="367">
                  <c:v>44273</c:v>
                </c:pt>
                <c:pt idx="368">
                  <c:v>44274</c:v>
                </c:pt>
                <c:pt idx="369">
                  <c:v>44275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  <c:pt idx="376">
                  <c:v>44282</c:v>
                </c:pt>
                <c:pt idx="377">
                  <c:v>44283</c:v>
                </c:pt>
                <c:pt idx="378">
                  <c:v>44284</c:v>
                </c:pt>
                <c:pt idx="379">
                  <c:v>44285</c:v>
                </c:pt>
                <c:pt idx="380">
                  <c:v>44286</c:v>
                </c:pt>
                <c:pt idx="381">
                  <c:v>44287</c:v>
                </c:pt>
                <c:pt idx="382">
                  <c:v>44288</c:v>
                </c:pt>
                <c:pt idx="383">
                  <c:v>44289</c:v>
                </c:pt>
                <c:pt idx="384">
                  <c:v>44290</c:v>
                </c:pt>
                <c:pt idx="385">
                  <c:v>44291</c:v>
                </c:pt>
                <c:pt idx="386">
                  <c:v>44292</c:v>
                </c:pt>
                <c:pt idx="387">
                  <c:v>44293</c:v>
                </c:pt>
                <c:pt idx="388">
                  <c:v>44294</c:v>
                </c:pt>
                <c:pt idx="389">
                  <c:v>44295</c:v>
                </c:pt>
                <c:pt idx="390">
                  <c:v>44296</c:v>
                </c:pt>
                <c:pt idx="391">
                  <c:v>44297</c:v>
                </c:pt>
                <c:pt idx="392">
                  <c:v>44298</c:v>
                </c:pt>
                <c:pt idx="393">
                  <c:v>44299</c:v>
                </c:pt>
                <c:pt idx="394">
                  <c:v>44300</c:v>
                </c:pt>
                <c:pt idx="395">
                  <c:v>44301</c:v>
                </c:pt>
                <c:pt idx="396">
                  <c:v>44302</c:v>
                </c:pt>
                <c:pt idx="397">
                  <c:v>44303</c:v>
                </c:pt>
                <c:pt idx="398">
                  <c:v>44304</c:v>
                </c:pt>
                <c:pt idx="399">
                  <c:v>44305</c:v>
                </c:pt>
                <c:pt idx="400">
                  <c:v>44306</c:v>
                </c:pt>
                <c:pt idx="401">
                  <c:v>44307</c:v>
                </c:pt>
                <c:pt idx="402">
                  <c:v>44308</c:v>
                </c:pt>
                <c:pt idx="403">
                  <c:v>44309</c:v>
                </c:pt>
                <c:pt idx="404">
                  <c:v>44310</c:v>
                </c:pt>
                <c:pt idx="405">
                  <c:v>44311</c:v>
                </c:pt>
                <c:pt idx="406">
                  <c:v>44312</c:v>
                </c:pt>
                <c:pt idx="407">
                  <c:v>44313</c:v>
                </c:pt>
                <c:pt idx="408">
                  <c:v>44314</c:v>
                </c:pt>
                <c:pt idx="409">
                  <c:v>44315</c:v>
                </c:pt>
                <c:pt idx="410">
                  <c:v>44316</c:v>
                </c:pt>
                <c:pt idx="411">
                  <c:v>44317</c:v>
                </c:pt>
                <c:pt idx="412">
                  <c:v>44318</c:v>
                </c:pt>
                <c:pt idx="413">
                  <c:v>44319</c:v>
                </c:pt>
                <c:pt idx="414">
                  <c:v>44320</c:v>
                </c:pt>
                <c:pt idx="415">
                  <c:v>44321</c:v>
                </c:pt>
                <c:pt idx="416">
                  <c:v>44322</c:v>
                </c:pt>
                <c:pt idx="417">
                  <c:v>44323</c:v>
                </c:pt>
                <c:pt idx="418">
                  <c:v>44324</c:v>
                </c:pt>
                <c:pt idx="419">
                  <c:v>44325</c:v>
                </c:pt>
                <c:pt idx="420">
                  <c:v>44326</c:v>
                </c:pt>
                <c:pt idx="421">
                  <c:v>44327</c:v>
                </c:pt>
                <c:pt idx="422">
                  <c:v>44328</c:v>
                </c:pt>
                <c:pt idx="423">
                  <c:v>44329</c:v>
                </c:pt>
                <c:pt idx="424">
                  <c:v>44330</c:v>
                </c:pt>
                <c:pt idx="425">
                  <c:v>44331</c:v>
                </c:pt>
                <c:pt idx="426">
                  <c:v>44332</c:v>
                </c:pt>
                <c:pt idx="427">
                  <c:v>44333</c:v>
                </c:pt>
                <c:pt idx="428">
                  <c:v>44334</c:v>
                </c:pt>
                <c:pt idx="429">
                  <c:v>44335</c:v>
                </c:pt>
                <c:pt idx="430">
                  <c:v>44336</c:v>
                </c:pt>
                <c:pt idx="431">
                  <c:v>44337</c:v>
                </c:pt>
                <c:pt idx="432">
                  <c:v>44338</c:v>
                </c:pt>
                <c:pt idx="433">
                  <c:v>44339</c:v>
                </c:pt>
              </c:numCache>
            </c:numRef>
          </c:cat>
          <c:val>
            <c:numRef>
              <c:f>Сглаживание!$B$3:$B$436</c:f>
              <c:numCache>
                <c:formatCode>General</c:formatCode>
                <c:ptCount val="43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0">
                  <c:v>0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189</c:v>
                </c:pt>
                <c:pt idx="405">
                  <c:v>188</c:v>
                </c:pt>
                <c:pt idx="406">
                  <c:v>184</c:v>
                </c:pt>
                <c:pt idx="407">
                  <c:v>183</c:v>
                </c:pt>
                <c:pt idx="408">
                  <c:v>179</c:v>
                </c:pt>
                <c:pt idx="409">
                  <c:v>176</c:v>
                </c:pt>
                <c:pt idx="410">
                  <c:v>170</c:v>
                </c:pt>
                <c:pt idx="411">
                  <c:v>160</c:v>
                </c:pt>
                <c:pt idx="412">
                  <c:v>150</c:v>
                </c:pt>
                <c:pt idx="413">
                  <c:v>141</c:v>
                </c:pt>
                <c:pt idx="414">
                  <c:v>139</c:v>
                </c:pt>
                <c:pt idx="415">
                  <c:v>95</c:v>
                </c:pt>
                <c:pt idx="416">
                  <c:v>97</c:v>
                </c:pt>
                <c:pt idx="417">
                  <c:v>96</c:v>
                </c:pt>
                <c:pt idx="418">
                  <c:v>94</c:v>
                </c:pt>
                <c:pt idx="419">
                  <c:v>94</c:v>
                </c:pt>
                <c:pt idx="420">
                  <c:v>98</c:v>
                </c:pt>
                <c:pt idx="421">
                  <c:v>96</c:v>
                </c:pt>
                <c:pt idx="422">
                  <c:v>97</c:v>
                </c:pt>
                <c:pt idx="423">
                  <c:v>107</c:v>
                </c:pt>
                <c:pt idx="424">
                  <c:v>103</c:v>
                </c:pt>
                <c:pt idx="425">
                  <c:v>95</c:v>
                </c:pt>
                <c:pt idx="426">
                  <c:v>121</c:v>
                </c:pt>
                <c:pt idx="427">
                  <c:v>117</c:v>
                </c:pt>
                <c:pt idx="428">
                  <c:v>113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118</c:v>
                </c:pt>
                <c:pt idx="43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B-6645-AB21-6BEC7F0EFC6D}"/>
            </c:ext>
          </c:extLst>
        </c:ser>
        <c:ser>
          <c:idx val="1"/>
          <c:order val="1"/>
          <c:tx>
            <c:strRef>
              <c:f>Сглаживание!$F$2</c:f>
              <c:strCache>
                <c:ptCount val="1"/>
                <c:pt idx="0">
                  <c:v>g=3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Сглаживание!$F$3:$F$436</c:f>
              <c:numCache>
                <c:formatCode>General</c:formatCode>
                <c:ptCount val="434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13</c:v>
                </c:pt>
                <c:pt idx="34">
                  <c:v>15</c:v>
                </c:pt>
                <c:pt idx="35">
                  <c:v>15</c:v>
                </c:pt>
                <c:pt idx="36">
                  <c:v>12</c:v>
                </c:pt>
                <c:pt idx="37">
                  <c:v>12</c:v>
                </c:pt>
                <c:pt idx="38">
                  <c:v>26</c:v>
                </c:pt>
                <c:pt idx="39">
                  <c:v>26</c:v>
                </c:pt>
                <c:pt idx="40">
                  <c:v>24</c:v>
                </c:pt>
                <c:pt idx="41">
                  <c:v>24</c:v>
                </c:pt>
                <c:pt idx="42">
                  <c:v>20</c:v>
                </c:pt>
                <c:pt idx="43">
                  <c:v>35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41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74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79</c:v>
                </c:pt>
                <c:pt idx="60">
                  <c:v>70</c:v>
                </c:pt>
                <c:pt idx="61">
                  <c:v>65</c:v>
                </c:pt>
                <c:pt idx="62">
                  <c:v>66</c:v>
                </c:pt>
                <c:pt idx="63">
                  <c:v>65</c:v>
                </c:pt>
                <c:pt idx="64">
                  <c:v>66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48</c:v>
                </c:pt>
                <c:pt idx="75">
                  <c:v>48</c:v>
                </c:pt>
                <c:pt idx="76">
                  <c:v>42</c:v>
                </c:pt>
                <c:pt idx="77">
                  <c:v>76</c:v>
                </c:pt>
                <c:pt idx="78">
                  <c:v>46</c:v>
                </c:pt>
                <c:pt idx="79">
                  <c:v>63</c:v>
                </c:pt>
                <c:pt idx="80">
                  <c:v>63</c:v>
                </c:pt>
                <c:pt idx="81">
                  <c:v>89</c:v>
                </c:pt>
                <c:pt idx="82">
                  <c:v>89</c:v>
                </c:pt>
                <c:pt idx="83">
                  <c:v>88</c:v>
                </c:pt>
                <c:pt idx="84">
                  <c:v>86</c:v>
                </c:pt>
                <c:pt idx="85">
                  <c:v>86</c:v>
                </c:pt>
                <c:pt idx="86">
                  <c:v>111</c:v>
                </c:pt>
                <c:pt idx="87">
                  <c:v>111</c:v>
                </c:pt>
                <c:pt idx="88">
                  <c:v>111</c:v>
                </c:pt>
                <c:pt idx="89">
                  <c:v>110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70</c:v>
                </c:pt>
                <c:pt idx="94">
                  <c:v>76</c:v>
                </c:pt>
                <c:pt idx="95">
                  <c:v>76</c:v>
                </c:pt>
                <c:pt idx="96">
                  <c:v>75</c:v>
                </c:pt>
                <c:pt idx="97">
                  <c:v>67</c:v>
                </c:pt>
                <c:pt idx="98">
                  <c:v>63</c:v>
                </c:pt>
                <c:pt idx="99">
                  <c:v>63</c:v>
                </c:pt>
                <c:pt idx="100">
                  <c:v>55</c:v>
                </c:pt>
                <c:pt idx="101">
                  <c:v>55</c:v>
                </c:pt>
                <c:pt idx="102">
                  <c:v>59</c:v>
                </c:pt>
                <c:pt idx="103">
                  <c:v>60</c:v>
                </c:pt>
                <c:pt idx="104">
                  <c:v>59</c:v>
                </c:pt>
                <c:pt idx="105">
                  <c:v>51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127</c:v>
                </c:pt>
                <c:pt idx="113">
                  <c:v>102</c:v>
                </c:pt>
                <c:pt idx="114">
                  <c:v>75</c:v>
                </c:pt>
                <c:pt idx="115">
                  <c:v>75</c:v>
                </c:pt>
                <c:pt idx="116">
                  <c:v>77</c:v>
                </c:pt>
                <c:pt idx="117">
                  <c:v>78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59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41</c:v>
                </c:pt>
                <c:pt idx="132">
                  <c:v>39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45</c:v>
                </c:pt>
                <c:pt idx="140">
                  <c:v>45</c:v>
                </c:pt>
                <c:pt idx="141">
                  <c:v>36</c:v>
                </c:pt>
                <c:pt idx="142">
                  <c:v>36</c:v>
                </c:pt>
                <c:pt idx="143">
                  <c:v>42</c:v>
                </c:pt>
                <c:pt idx="144">
                  <c:v>43</c:v>
                </c:pt>
                <c:pt idx="145">
                  <c:v>43</c:v>
                </c:pt>
                <c:pt idx="146">
                  <c:v>48</c:v>
                </c:pt>
                <c:pt idx="147">
                  <c:v>48</c:v>
                </c:pt>
                <c:pt idx="148">
                  <c:v>50</c:v>
                </c:pt>
                <c:pt idx="149">
                  <c:v>51</c:v>
                </c:pt>
                <c:pt idx="150">
                  <c:v>51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105</c:v>
                </c:pt>
                <c:pt idx="173">
                  <c:v>105</c:v>
                </c:pt>
                <c:pt idx="174">
                  <c:v>102</c:v>
                </c:pt>
                <c:pt idx="175">
                  <c:v>101</c:v>
                </c:pt>
                <c:pt idx="176">
                  <c:v>101</c:v>
                </c:pt>
                <c:pt idx="177">
                  <c:v>101</c:v>
                </c:pt>
                <c:pt idx="178">
                  <c:v>105</c:v>
                </c:pt>
                <c:pt idx="179">
                  <c:v>106</c:v>
                </c:pt>
                <c:pt idx="180">
                  <c:v>107</c:v>
                </c:pt>
                <c:pt idx="181">
                  <c:v>111</c:v>
                </c:pt>
                <c:pt idx="182">
                  <c:v>120</c:v>
                </c:pt>
                <c:pt idx="183">
                  <c:v>121</c:v>
                </c:pt>
                <c:pt idx="184">
                  <c:v>122</c:v>
                </c:pt>
                <c:pt idx="185">
                  <c:v>123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111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111</c:v>
                </c:pt>
                <c:pt idx="199">
                  <c:v>112</c:v>
                </c:pt>
                <c:pt idx="200">
                  <c:v>112</c:v>
                </c:pt>
                <c:pt idx="201">
                  <c:v>112</c:v>
                </c:pt>
                <c:pt idx="202">
                  <c:v>111</c:v>
                </c:pt>
                <c:pt idx="203">
                  <c:v>114</c:v>
                </c:pt>
                <c:pt idx="204">
                  <c:v>115</c:v>
                </c:pt>
                <c:pt idx="205">
                  <c:v>118</c:v>
                </c:pt>
                <c:pt idx="206">
                  <c:v>119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128</c:v>
                </c:pt>
                <c:pt idx="211">
                  <c:v>129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139</c:v>
                </c:pt>
                <c:pt idx="216">
                  <c:v>140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144</c:v>
                </c:pt>
                <c:pt idx="221">
                  <c:v>144</c:v>
                </c:pt>
                <c:pt idx="222">
                  <c:v>144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183</c:v>
                </c:pt>
                <c:pt idx="232">
                  <c:v>185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188</c:v>
                </c:pt>
                <c:pt idx="237">
                  <c:v>190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216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260</c:v>
                </c:pt>
                <c:pt idx="262">
                  <c:v>263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305</c:v>
                </c:pt>
                <c:pt idx="279">
                  <c:v>305</c:v>
                </c:pt>
                <c:pt idx="280">
                  <c:v>305</c:v>
                </c:pt>
                <c:pt idx="281">
                  <c:v>305</c:v>
                </c:pt>
                <c:pt idx="282">
                  <c:v>305</c:v>
                </c:pt>
                <c:pt idx="283">
                  <c:v>306</c:v>
                </c:pt>
                <c:pt idx="284">
                  <c:v>306</c:v>
                </c:pt>
                <c:pt idx="285">
                  <c:v>307</c:v>
                </c:pt>
                <c:pt idx="286">
                  <c:v>310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301</c:v>
                </c:pt>
                <c:pt idx="293">
                  <c:v>300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279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287</c:v>
                </c:pt>
                <c:pt idx="309">
                  <c:v>286</c:v>
                </c:pt>
                <c:pt idx="310">
                  <c:v>286</c:v>
                </c:pt>
                <c:pt idx="311">
                  <c:v>286</c:v>
                </c:pt>
                <c:pt idx="312">
                  <c:v>286</c:v>
                </c:pt>
                <c:pt idx="313">
                  <c:v>285</c:v>
                </c:pt>
                <c:pt idx="314">
                  <c:v>284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275</c:v>
                </c:pt>
                <c:pt idx="319">
                  <c:v>277</c:v>
                </c:pt>
                <c:pt idx="320">
                  <c:v>305</c:v>
                </c:pt>
                <c:pt idx="321">
                  <c:v>305</c:v>
                </c:pt>
                <c:pt idx="322">
                  <c:v>305</c:v>
                </c:pt>
                <c:pt idx="323">
                  <c:v>301</c:v>
                </c:pt>
                <c:pt idx="324">
                  <c:v>300</c:v>
                </c:pt>
                <c:pt idx="325">
                  <c:v>301</c:v>
                </c:pt>
                <c:pt idx="326">
                  <c:v>302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301</c:v>
                </c:pt>
                <c:pt idx="332">
                  <c:v>301</c:v>
                </c:pt>
                <c:pt idx="333">
                  <c:v>300</c:v>
                </c:pt>
                <c:pt idx="334">
                  <c:v>299</c:v>
                </c:pt>
                <c:pt idx="335">
                  <c:v>298</c:v>
                </c:pt>
                <c:pt idx="336">
                  <c:v>297</c:v>
                </c:pt>
                <c:pt idx="337">
                  <c:v>297</c:v>
                </c:pt>
                <c:pt idx="338">
                  <c:v>296</c:v>
                </c:pt>
                <c:pt idx="339">
                  <c:v>294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279</c:v>
                </c:pt>
                <c:pt idx="347">
                  <c:v>279</c:v>
                </c:pt>
                <c:pt idx="348">
                  <c:v>280</c:v>
                </c:pt>
                <c:pt idx="349">
                  <c:v>280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273</c:v>
                </c:pt>
                <c:pt idx="354">
                  <c:v>271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252</c:v>
                </c:pt>
                <c:pt idx="361">
                  <c:v>250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200</c:v>
                </c:pt>
                <c:pt idx="374">
                  <c:v>199</c:v>
                </c:pt>
                <c:pt idx="375">
                  <c:v>200</c:v>
                </c:pt>
                <c:pt idx="376">
                  <c:v>199</c:v>
                </c:pt>
                <c:pt idx="377">
                  <c:v>200</c:v>
                </c:pt>
                <c:pt idx="378">
                  <c:v>199</c:v>
                </c:pt>
                <c:pt idx="379">
                  <c:v>198</c:v>
                </c:pt>
                <c:pt idx="380">
                  <c:v>198</c:v>
                </c:pt>
                <c:pt idx="381">
                  <c:v>199</c:v>
                </c:pt>
                <c:pt idx="382">
                  <c:v>201</c:v>
                </c:pt>
                <c:pt idx="383">
                  <c:v>201</c:v>
                </c:pt>
                <c:pt idx="384">
                  <c:v>200</c:v>
                </c:pt>
                <c:pt idx="385">
                  <c:v>200</c:v>
                </c:pt>
                <c:pt idx="386">
                  <c:v>199</c:v>
                </c:pt>
                <c:pt idx="387">
                  <c:v>198</c:v>
                </c:pt>
                <c:pt idx="388">
                  <c:v>198</c:v>
                </c:pt>
                <c:pt idx="389">
                  <c:v>200</c:v>
                </c:pt>
                <c:pt idx="390">
                  <c:v>200</c:v>
                </c:pt>
                <c:pt idx="391">
                  <c:v>198</c:v>
                </c:pt>
                <c:pt idx="392">
                  <c:v>197</c:v>
                </c:pt>
                <c:pt idx="393">
                  <c:v>195</c:v>
                </c:pt>
                <c:pt idx="394">
                  <c:v>195</c:v>
                </c:pt>
                <c:pt idx="395">
                  <c:v>195</c:v>
                </c:pt>
                <c:pt idx="396">
                  <c:v>196</c:v>
                </c:pt>
                <c:pt idx="397">
                  <c:v>194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190</c:v>
                </c:pt>
                <c:pt idx="402">
                  <c:v>190</c:v>
                </c:pt>
                <c:pt idx="403">
                  <c:v>190</c:v>
                </c:pt>
                <c:pt idx="404">
                  <c:v>189</c:v>
                </c:pt>
                <c:pt idx="405">
                  <c:v>188</c:v>
                </c:pt>
                <c:pt idx="406">
                  <c:v>184</c:v>
                </c:pt>
                <c:pt idx="407">
                  <c:v>183</c:v>
                </c:pt>
                <c:pt idx="408">
                  <c:v>179</c:v>
                </c:pt>
                <c:pt idx="409">
                  <c:v>176</c:v>
                </c:pt>
                <c:pt idx="410">
                  <c:v>170</c:v>
                </c:pt>
                <c:pt idx="411">
                  <c:v>160</c:v>
                </c:pt>
                <c:pt idx="412">
                  <c:v>150</c:v>
                </c:pt>
                <c:pt idx="413">
                  <c:v>141</c:v>
                </c:pt>
                <c:pt idx="414">
                  <c:v>139</c:v>
                </c:pt>
                <c:pt idx="415">
                  <c:v>97</c:v>
                </c:pt>
                <c:pt idx="416">
                  <c:v>96</c:v>
                </c:pt>
                <c:pt idx="417">
                  <c:v>96</c:v>
                </c:pt>
                <c:pt idx="418">
                  <c:v>94</c:v>
                </c:pt>
                <c:pt idx="419">
                  <c:v>94</c:v>
                </c:pt>
                <c:pt idx="420">
                  <c:v>96</c:v>
                </c:pt>
                <c:pt idx="421">
                  <c:v>97</c:v>
                </c:pt>
                <c:pt idx="422">
                  <c:v>97</c:v>
                </c:pt>
                <c:pt idx="423">
                  <c:v>103</c:v>
                </c:pt>
                <c:pt idx="424">
                  <c:v>103</c:v>
                </c:pt>
                <c:pt idx="425">
                  <c:v>103</c:v>
                </c:pt>
                <c:pt idx="426">
                  <c:v>117</c:v>
                </c:pt>
                <c:pt idx="427">
                  <c:v>117</c:v>
                </c:pt>
                <c:pt idx="428">
                  <c:v>117</c:v>
                </c:pt>
                <c:pt idx="429">
                  <c:v>131</c:v>
                </c:pt>
                <c:pt idx="430">
                  <c:v>131</c:v>
                </c:pt>
                <c:pt idx="431">
                  <c:v>129</c:v>
                </c:pt>
                <c:pt idx="432">
                  <c:v>118</c:v>
                </c:pt>
                <c:pt idx="433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B-6645-AB21-6BEC7F0EFC6D}"/>
            </c:ext>
          </c:extLst>
        </c:ser>
        <c:ser>
          <c:idx val="2"/>
          <c:order val="2"/>
          <c:tx>
            <c:strRef>
              <c:f>Сглаживание!$G$2</c:f>
              <c:strCache>
                <c:ptCount val="1"/>
                <c:pt idx="0">
                  <c:v>g=5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Сглаживание!$G$3:$G$436</c:f>
              <c:numCache>
                <c:formatCode>General</c:formatCode>
                <c:ptCount val="434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13</c:v>
                </c:pt>
                <c:pt idx="34">
                  <c:v>13</c:v>
                </c:pt>
                <c:pt idx="35">
                  <c:v>12</c:v>
                </c:pt>
                <c:pt idx="36">
                  <c:v>15</c:v>
                </c:pt>
                <c:pt idx="37">
                  <c:v>16</c:v>
                </c:pt>
                <c:pt idx="38">
                  <c:v>24</c:v>
                </c:pt>
                <c:pt idx="39">
                  <c:v>24</c:v>
                </c:pt>
                <c:pt idx="40">
                  <c:v>26</c:v>
                </c:pt>
                <c:pt idx="41">
                  <c:v>24</c:v>
                </c:pt>
                <c:pt idx="42">
                  <c:v>24</c:v>
                </c:pt>
                <c:pt idx="43">
                  <c:v>35</c:v>
                </c:pt>
                <c:pt idx="44">
                  <c:v>35</c:v>
                </c:pt>
                <c:pt idx="45">
                  <c:v>40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60</c:v>
                </c:pt>
                <c:pt idx="50">
                  <c:v>67</c:v>
                </c:pt>
                <c:pt idx="51">
                  <c:v>60</c:v>
                </c:pt>
                <c:pt idx="52">
                  <c:v>67</c:v>
                </c:pt>
                <c:pt idx="53">
                  <c:v>74</c:v>
                </c:pt>
                <c:pt idx="54">
                  <c:v>67</c:v>
                </c:pt>
                <c:pt idx="55">
                  <c:v>66</c:v>
                </c:pt>
                <c:pt idx="56">
                  <c:v>74</c:v>
                </c:pt>
                <c:pt idx="57">
                  <c:v>74</c:v>
                </c:pt>
                <c:pt idx="58">
                  <c:v>66</c:v>
                </c:pt>
                <c:pt idx="59">
                  <c:v>70</c:v>
                </c:pt>
                <c:pt idx="60">
                  <c:v>70</c:v>
                </c:pt>
                <c:pt idx="61">
                  <c:v>66</c:v>
                </c:pt>
                <c:pt idx="62">
                  <c:v>65</c:v>
                </c:pt>
                <c:pt idx="63">
                  <c:v>66</c:v>
                </c:pt>
                <c:pt idx="64">
                  <c:v>66</c:v>
                </c:pt>
                <c:pt idx="65">
                  <c:v>74</c:v>
                </c:pt>
                <c:pt idx="66">
                  <c:v>74</c:v>
                </c:pt>
                <c:pt idx="67">
                  <c:v>86</c:v>
                </c:pt>
                <c:pt idx="68">
                  <c:v>86</c:v>
                </c:pt>
                <c:pt idx="69">
                  <c:v>87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87</c:v>
                </c:pt>
                <c:pt idx="74">
                  <c:v>85</c:v>
                </c:pt>
                <c:pt idx="75">
                  <c:v>48</c:v>
                </c:pt>
                <c:pt idx="76">
                  <c:v>48</c:v>
                </c:pt>
                <c:pt idx="77">
                  <c:v>46</c:v>
                </c:pt>
                <c:pt idx="78">
                  <c:v>63</c:v>
                </c:pt>
                <c:pt idx="79">
                  <c:v>63</c:v>
                </c:pt>
                <c:pt idx="80">
                  <c:v>76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86</c:v>
                </c:pt>
                <c:pt idx="87">
                  <c:v>111</c:v>
                </c:pt>
                <c:pt idx="88">
                  <c:v>111</c:v>
                </c:pt>
                <c:pt idx="89">
                  <c:v>110</c:v>
                </c:pt>
                <c:pt idx="90">
                  <c:v>106</c:v>
                </c:pt>
                <c:pt idx="91">
                  <c:v>106</c:v>
                </c:pt>
                <c:pt idx="92">
                  <c:v>76</c:v>
                </c:pt>
                <c:pt idx="93">
                  <c:v>76</c:v>
                </c:pt>
                <c:pt idx="94">
                  <c:v>70</c:v>
                </c:pt>
                <c:pt idx="95">
                  <c:v>75</c:v>
                </c:pt>
                <c:pt idx="96">
                  <c:v>75</c:v>
                </c:pt>
                <c:pt idx="97">
                  <c:v>67</c:v>
                </c:pt>
                <c:pt idx="98">
                  <c:v>63</c:v>
                </c:pt>
                <c:pt idx="99">
                  <c:v>63</c:v>
                </c:pt>
                <c:pt idx="100">
                  <c:v>60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62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102</c:v>
                </c:pt>
                <c:pt idx="112">
                  <c:v>102</c:v>
                </c:pt>
                <c:pt idx="113">
                  <c:v>102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72</c:v>
                </c:pt>
                <c:pt idx="120">
                  <c:v>65</c:v>
                </c:pt>
                <c:pt idx="121">
                  <c:v>62</c:v>
                </c:pt>
                <c:pt idx="122">
                  <c:v>62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41</c:v>
                </c:pt>
                <c:pt idx="132">
                  <c:v>39</c:v>
                </c:pt>
                <c:pt idx="133">
                  <c:v>37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44</c:v>
                </c:pt>
                <c:pt idx="142">
                  <c:v>42</c:v>
                </c:pt>
                <c:pt idx="143">
                  <c:v>42</c:v>
                </c:pt>
                <c:pt idx="144">
                  <c:v>43</c:v>
                </c:pt>
                <c:pt idx="145">
                  <c:v>44</c:v>
                </c:pt>
                <c:pt idx="146">
                  <c:v>48</c:v>
                </c:pt>
                <c:pt idx="147">
                  <c:v>48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51</c:v>
                </c:pt>
                <c:pt idx="152">
                  <c:v>50</c:v>
                </c:pt>
                <c:pt idx="153">
                  <c:v>49</c:v>
                </c:pt>
                <c:pt idx="154">
                  <c:v>45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70</c:v>
                </c:pt>
                <c:pt idx="162">
                  <c:v>73</c:v>
                </c:pt>
                <c:pt idx="163">
                  <c:v>74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101</c:v>
                </c:pt>
                <c:pt idx="173">
                  <c:v>102</c:v>
                </c:pt>
                <c:pt idx="174">
                  <c:v>102</c:v>
                </c:pt>
                <c:pt idx="175">
                  <c:v>101</c:v>
                </c:pt>
                <c:pt idx="176">
                  <c:v>101</c:v>
                </c:pt>
                <c:pt idx="177">
                  <c:v>102</c:v>
                </c:pt>
                <c:pt idx="178">
                  <c:v>105</c:v>
                </c:pt>
                <c:pt idx="179">
                  <c:v>106</c:v>
                </c:pt>
                <c:pt idx="180">
                  <c:v>107</c:v>
                </c:pt>
                <c:pt idx="181">
                  <c:v>111</c:v>
                </c:pt>
                <c:pt idx="182">
                  <c:v>120</c:v>
                </c:pt>
                <c:pt idx="183">
                  <c:v>121</c:v>
                </c:pt>
                <c:pt idx="184">
                  <c:v>122</c:v>
                </c:pt>
                <c:pt idx="185">
                  <c:v>122</c:v>
                </c:pt>
                <c:pt idx="186">
                  <c:v>121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111</c:v>
                </c:pt>
                <c:pt idx="193">
                  <c:v>111</c:v>
                </c:pt>
                <c:pt idx="194">
                  <c:v>110</c:v>
                </c:pt>
                <c:pt idx="195">
                  <c:v>111</c:v>
                </c:pt>
                <c:pt idx="196">
                  <c:v>110</c:v>
                </c:pt>
                <c:pt idx="197">
                  <c:v>110</c:v>
                </c:pt>
                <c:pt idx="198">
                  <c:v>111</c:v>
                </c:pt>
                <c:pt idx="199">
                  <c:v>111</c:v>
                </c:pt>
                <c:pt idx="200">
                  <c:v>112</c:v>
                </c:pt>
                <c:pt idx="201">
                  <c:v>112</c:v>
                </c:pt>
                <c:pt idx="202">
                  <c:v>112</c:v>
                </c:pt>
                <c:pt idx="203">
                  <c:v>114</c:v>
                </c:pt>
                <c:pt idx="204">
                  <c:v>115</c:v>
                </c:pt>
                <c:pt idx="205">
                  <c:v>118</c:v>
                </c:pt>
                <c:pt idx="206">
                  <c:v>119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128</c:v>
                </c:pt>
                <c:pt idx="211">
                  <c:v>129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139</c:v>
                </c:pt>
                <c:pt idx="216">
                  <c:v>140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143</c:v>
                </c:pt>
                <c:pt idx="221">
                  <c:v>144</c:v>
                </c:pt>
                <c:pt idx="222">
                  <c:v>145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183</c:v>
                </c:pt>
                <c:pt idx="232">
                  <c:v>185</c:v>
                </c:pt>
                <c:pt idx="233">
                  <c:v>187</c:v>
                </c:pt>
                <c:pt idx="234">
                  <c:v>188</c:v>
                </c:pt>
                <c:pt idx="235">
                  <c:v>188</c:v>
                </c:pt>
                <c:pt idx="236">
                  <c:v>189</c:v>
                </c:pt>
                <c:pt idx="237">
                  <c:v>190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216</c:v>
                </c:pt>
                <c:pt idx="246">
                  <c:v>216</c:v>
                </c:pt>
                <c:pt idx="247">
                  <c:v>217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260</c:v>
                </c:pt>
                <c:pt idx="262">
                  <c:v>263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305</c:v>
                </c:pt>
                <c:pt idx="279">
                  <c:v>305</c:v>
                </c:pt>
                <c:pt idx="280">
                  <c:v>305</c:v>
                </c:pt>
                <c:pt idx="281">
                  <c:v>305</c:v>
                </c:pt>
                <c:pt idx="282">
                  <c:v>305</c:v>
                </c:pt>
                <c:pt idx="283">
                  <c:v>306</c:v>
                </c:pt>
                <c:pt idx="284">
                  <c:v>307</c:v>
                </c:pt>
                <c:pt idx="285">
                  <c:v>307</c:v>
                </c:pt>
                <c:pt idx="286">
                  <c:v>307</c:v>
                </c:pt>
                <c:pt idx="287">
                  <c:v>307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301</c:v>
                </c:pt>
                <c:pt idx="293">
                  <c:v>300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279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287</c:v>
                </c:pt>
                <c:pt idx="309">
                  <c:v>287</c:v>
                </c:pt>
                <c:pt idx="310">
                  <c:v>286</c:v>
                </c:pt>
                <c:pt idx="311">
                  <c:v>286</c:v>
                </c:pt>
                <c:pt idx="312">
                  <c:v>285</c:v>
                </c:pt>
                <c:pt idx="313">
                  <c:v>285</c:v>
                </c:pt>
                <c:pt idx="314">
                  <c:v>284</c:v>
                </c:pt>
                <c:pt idx="315">
                  <c:v>283</c:v>
                </c:pt>
                <c:pt idx="316">
                  <c:v>279</c:v>
                </c:pt>
                <c:pt idx="317">
                  <c:v>277</c:v>
                </c:pt>
                <c:pt idx="318">
                  <c:v>277</c:v>
                </c:pt>
                <c:pt idx="319">
                  <c:v>277</c:v>
                </c:pt>
                <c:pt idx="320">
                  <c:v>305</c:v>
                </c:pt>
                <c:pt idx="321">
                  <c:v>305</c:v>
                </c:pt>
                <c:pt idx="322">
                  <c:v>305</c:v>
                </c:pt>
                <c:pt idx="323">
                  <c:v>301</c:v>
                </c:pt>
                <c:pt idx="324">
                  <c:v>301</c:v>
                </c:pt>
                <c:pt idx="325">
                  <c:v>301</c:v>
                </c:pt>
                <c:pt idx="326">
                  <c:v>301</c:v>
                </c:pt>
                <c:pt idx="327">
                  <c:v>301</c:v>
                </c:pt>
                <c:pt idx="328">
                  <c:v>301</c:v>
                </c:pt>
                <c:pt idx="329">
                  <c:v>301</c:v>
                </c:pt>
                <c:pt idx="330">
                  <c:v>301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299</c:v>
                </c:pt>
                <c:pt idx="335">
                  <c:v>298</c:v>
                </c:pt>
                <c:pt idx="336">
                  <c:v>297</c:v>
                </c:pt>
                <c:pt idx="337">
                  <c:v>297</c:v>
                </c:pt>
                <c:pt idx="338">
                  <c:v>296</c:v>
                </c:pt>
                <c:pt idx="339">
                  <c:v>294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280</c:v>
                </c:pt>
                <c:pt idx="347">
                  <c:v>280</c:v>
                </c:pt>
                <c:pt idx="348">
                  <c:v>279</c:v>
                </c:pt>
                <c:pt idx="349">
                  <c:v>279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273</c:v>
                </c:pt>
                <c:pt idx="354">
                  <c:v>271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252</c:v>
                </c:pt>
                <c:pt idx="361">
                  <c:v>250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199</c:v>
                </c:pt>
                <c:pt idx="376">
                  <c:v>200</c:v>
                </c:pt>
                <c:pt idx="377">
                  <c:v>199</c:v>
                </c:pt>
                <c:pt idx="378">
                  <c:v>199</c:v>
                </c:pt>
                <c:pt idx="379">
                  <c:v>199</c:v>
                </c:pt>
                <c:pt idx="380">
                  <c:v>199</c:v>
                </c:pt>
                <c:pt idx="381">
                  <c:v>199</c:v>
                </c:pt>
                <c:pt idx="382">
                  <c:v>200</c:v>
                </c:pt>
                <c:pt idx="383">
                  <c:v>200</c:v>
                </c:pt>
                <c:pt idx="384">
                  <c:v>201</c:v>
                </c:pt>
                <c:pt idx="385">
                  <c:v>200</c:v>
                </c:pt>
                <c:pt idx="386">
                  <c:v>199</c:v>
                </c:pt>
                <c:pt idx="387">
                  <c:v>199</c:v>
                </c:pt>
                <c:pt idx="388">
                  <c:v>200</c:v>
                </c:pt>
                <c:pt idx="389">
                  <c:v>198</c:v>
                </c:pt>
                <c:pt idx="390">
                  <c:v>198</c:v>
                </c:pt>
                <c:pt idx="391">
                  <c:v>198</c:v>
                </c:pt>
                <c:pt idx="392">
                  <c:v>197</c:v>
                </c:pt>
                <c:pt idx="393">
                  <c:v>196</c:v>
                </c:pt>
                <c:pt idx="394">
                  <c:v>195</c:v>
                </c:pt>
                <c:pt idx="395">
                  <c:v>195</c:v>
                </c:pt>
                <c:pt idx="396">
                  <c:v>195</c:v>
                </c:pt>
                <c:pt idx="397">
                  <c:v>194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190</c:v>
                </c:pt>
                <c:pt idx="402">
                  <c:v>190</c:v>
                </c:pt>
                <c:pt idx="403">
                  <c:v>189</c:v>
                </c:pt>
                <c:pt idx="404">
                  <c:v>189</c:v>
                </c:pt>
                <c:pt idx="405">
                  <c:v>188</c:v>
                </c:pt>
                <c:pt idx="406">
                  <c:v>184</c:v>
                </c:pt>
                <c:pt idx="407">
                  <c:v>183</c:v>
                </c:pt>
                <c:pt idx="408">
                  <c:v>179</c:v>
                </c:pt>
                <c:pt idx="409">
                  <c:v>176</c:v>
                </c:pt>
                <c:pt idx="410">
                  <c:v>170</c:v>
                </c:pt>
                <c:pt idx="411">
                  <c:v>160</c:v>
                </c:pt>
                <c:pt idx="412">
                  <c:v>150</c:v>
                </c:pt>
                <c:pt idx="413">
                  <c:v>141</c:v>
                </c:pt>
                <c:pt idx="414">
                  <c:v>139</c:v>
                </c:pt>
                <c:pt idx="415">
                  <c:v>97</c:v>
                </c:pt>
                <c:pt idx="416">
                  <c:v>96</c:v>
                </c:pt>
                <c:pt idx="417">
                  <c:v>95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97</c:v>
                </c:pt>
                <c:pt idx="422">
                  <c:v>98</c:v>
                </c:pt>
                <c:pt idx="423">
                  <c:v>97</c:v>
                </c:pt>
                <c:pt idx="424">
                  <c:v>103</c:v>
                </c:pt>
                <c:pt idx="425">
                  <c:v>107</c:v>
                </c:pt>
                <c:pt idx="426">
                  <c:v>113</c:v>
                </c:pt>
                <c:pt idx="427">
                  <c:v>117</c:v>
                </c:pt>
                <c:pt idx="428">
                  <c:v>121</c:v>
                </c:pt>
                <c:pt idx="429">
                  <c:v>129</c:v>
                </c:pt>
                <c:pt idx="430">
                  <c:v>129</c:v>
                </c:pt>
                <c:pt idx="431">
                  <c:v>129</c:v>
                </c:pt>
                <c:pt idx="432">
                  <c:v>123.5</c:v>
                </c:pt>
                <c:pt idx="433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FB-6645-AB21-6BEC7F0EFC6D}"/>
            </c:ext>
          </c:extLst>
        </c:ser>
        <c:ser>
          <c:idx val="3"/>
          <c:order val="3"/>
          <c:tx>
            <c:strRef>
              <c:f>Сглаживание!$H$2</c:f>
              <c:strCache>
                <c:ptCount val="1"/>
                <c:pt idx="0">
                  <c:v>g=7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Сглаживание!$H$3:$H$436</c:f>
              <c:numCache>
                <c:formatCode>General</c:formatCode>
                <c:ptCount val="434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10</c:v>
                </c:pt>
                <c:pt idx="32">
                  <c:v>11</c:v>
                </c:pt>
                <c:pt idx="33">
                  <c:v>10</c:v>
                </c:pt>
                <c:pt idx="34">
                  <c:v>12</c:v>
                </c:pt>
                <c:pt idx="35">
                  <c:v>13</c:v>
                </c:pt>
                <c:pt idx="36">
                  <c:v>15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24</c:v>
                </c:pt>
                <c:pt idx="41">
                  <c:v>26</c:v>
                </c:pt>
                <c:pt idx="42">
                  <c:v>35</c:v>
                </c:pt>
                <c:pt idx="43">
                  <c:v>25</c:v>
                </c:pt>
                <c:pt idx="44">
                  <c:v>35</c:v>
                </c:pt>
                <c:pt idx="45">
                  <c:v>40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60</c:v>
                </c:pt>
                <c:pt idx="50">
                  <c:v>60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</c:v>
                </c:pt>
                <c:pt idx="56">
                  <c:v>74</c:v>
                </c:pt>
                <c:pt idx="57">
                  <c:v>74</c:v>
                </c:pt>
                <c:pt idx="58">
                  <c:v>70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70</c:v>
                </c:pt>
                <c:pt idx="65">
                  <c:v>74</c:v>
                </c:pt>
                <c:pt idx="66">
                  <c:v>74</c:v>
                </c:pt>
                <c:pt idx="67">
                  <c:v>86</c:v>
                </c:pt>
                <c:pt idx="68">
                  <c:v>87</c:v>
                </c:pt>
                <c:pt idx="69">
                  <c:v>87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87</c:v>
                </c:pt>
                <c:pt idx="74">
                  <c:v>85</c:v>
                </c:pt>
                <c:pt idx="75">
                  <c:v>76</c:v>
                </c:pt>
                <c:pt idx="76">
                  <c:v>48</c:v>
                </c:pt>
                <c:pt idx="77">
                  <c:v>48</c:v>
                </c:pt>
                <c:pt idx="78">
                  <c:v>63</c:v>
                </c:pt>
                <c:pt idx="79">
                  <c:v>76</c:v>
                </c:pt>
                <c:pt idx="80">
                  <c:v>76</c:v>
                </c:pt>
                <c:pt idx="81">
                  <c:v>86</c:v>
                </c:pt>
                <c:pt idx="82">
                  <c:v>86</c:v>
                </c:pt>
                <c:pt idx="83">
                  <c:v>88</c:v>
                </c:pt>
                <c:pt idx="84">
                  <c:v>89</c:v>
                </c:pt>
                <c:pt idx="85">
                  <c:v>88</c:v>
                </c:pt>
                <c:pt idx="86">
                  <c:v>88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106</c:v>
                </c:pt>
                <c:pt idx="91">
                  <c:v>78</c:v>
                </c:pt>
                <c:pt idx="92">
                  <c:v>83</c:v>
                </c:pt>
                <c:pt idx="93">
                  <c:v>76</c:v>
                </c:pt>
                <c:pt idx="94">
                  <c:v>75</c:v>
                </c:pt>
                <c:pt idx="95">
                  <c:v>70</c:v>
                </c:pt>
                <c:pt idx="96">
                  <c:v>67</c:v>
                </c:pt>
                <c:pt idx="97">
                  <c:v>67</c:v>
                </c:pt>
                <c:pt idx="98">
                  <c:v>63</c:v>
                </c:pt>
                <c:pt idx="99">
                  <c:v>63</c:v>
                </c:pt>
                <c:pt idx="100">
                  <c:v>60</c:v>
                </c:pt>
                <c:pt idx="101">
                  <c:v>60</c:v>
                </c:pt>
                <c:pt idx="102">
                  <c:v>59</c:v>
                </c:pt>
                <c:pt idx="103">
                  <c:v>55</c:v>
                </c:pt>
                <c:pt idx="104">
                  <c:v>59</c:v>
                </c:pt>
                <c:pt idx="105">
                  <c:v>60</c:v>
                </c:pt>
                <c:pt idx="106">
                  <c:v>62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83</c:v>
                </c:pt>
                <c:pt idx="115">
                  <c:v>78</c:v>
                </c:pt>
                <c:pt idx="116">
                  <c:v>77</c:v>
                </c:pt>
                <c:pt idx="117">
                  <c:v>75</c:v>
                </c:pt>
                <c:pt idx="118">
                  <c:v>72</c:v>
                </c:pt>
                <c:pt idx="119">
                  <c:v>72</c:v>
                </c:pt>
                <c:pt idx="120">
                  <c:v>65</c:v>
                </c:pt>
                <c:pt idx="121">
                  <c:v>62</c:v>
                </c:pt>
                <c:pt idx="122">
                  <c:v>62</c:v>
                </c:pt>
                <c:pt idx="123">
                  <c:v>61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41</c:v>
                </c:pt>
                <c:pt idx="132">
                  <c:v>39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44</c:v>
                </c:pt>
                <c:pt idx="146">
                  <c:v>48</c:v>
                </c:pt>
                <c:pt idx="147">
                  <c:v>48</c:v>
                </c:pt>
                <c:pt idx="148">
                  <c:v>49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49</c:v>
                </c:pt>
                <c:pt idx="154">
                  <c:v>45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70</c:v>
                </c:pt>
                <c:pt idx="162">
                  <c:v>73</c:v>
                </c:pt>
                <c:pt idx="163">
                  <c:v>74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102</c:v>
                </c:pt>
                <c:pt idx="176">
                  <c:v>102</c:v>
                </c:pt>
                <c:pt idx="177">
                  <c:v>102</c:v>
                </c:pt>
                <c:pt idx="178">
                  <c:v>105</c:v>
                </c:pt>
                <c:pt idx="179">
                  <c:v>106</c:v>
                </c:pt>
                <c:pt idx="180">
                  <c:v>107</c:v>
                </c:pt>
                <c:pt idx="181">
                  <c:v>111</c:v>
                </c:pt>
                <c:pt idx="182">
                  <c:v>120</c:v>
                </c:pt>
                <c:pt idx="183">
                  <c:v>121</c:v>
                </c:pt>
                <c:pt idx="184">
                  <c:v>121</c:v>
                </c:pt>
                <c:pt idx="185">
                  <c:v>121</c:v>
                </c:pt>
                <c:pt idx="186">
                  <c:v>121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111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111</c:v>
                </c:pt>
                <c:pt idx="197">
                  <c:v>111</c:v>
                </c:pt>
                <c:pt idx="198">
                  <c:v>111</c:v>
                </c:pt>
                <c:pt idx="199">
                  <c:v>111</c:v>
                </c:pt>
                <c:pt idx="200">
                  <c:v>111</c:v>
                </c:pt>
                <c:pt idx="201">
                  <c:v>112</c:v>
                </c:pt>
                <c:pt idx="202">
                  <c:v>112</c:v>
                </c:pt>
                <c:pt idx="203">
                  <c:v>114</c:v>
                </c:pt>
                <c:pt idx="204">
                  <c:v>115</c:v>
                </c:pt>
                <c:pt idx="205">
                  <c:v>118</c:v>
                </c:pt>
                <c:pt idx="206">
                  <c:v>119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128</c:v>
                </c:pt>
                <c:pt idx="211">
                  <c:v>129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139</c:v>
                </c:pt>
                <c:pt idx="216">
                  <c:v>140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143</c:v>
                </c:pt>
                <c:pt idx="221">
                  <c:v>144</c:v>
                </c:pt>
                <c:pt idx="222">
                  <c:v>145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183</c:v>
                </c:pt>
                <c:pt idx="232">
                  <c:v>185</c:v>
                </c:pt>
                <c:pt idx="233">
                  <c:v>187</c:v>
                </c:pt>
                <c:pt idx="234">
                  <c:v>188</c:v>
                </c:pt>
                <c:pt idx="235">
                  <c:v>188</c:v>
                </c:pt>
                <c:pt idx="236">
                  <c:v>189</c:v>
                </c:pt>
                <c:pt idx="237">
                  <c:v>190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216</c:v>
                </c:pt>
                <c:pt idx="246">
                  <c:v>216</c:v>
                </c:pt>
                <c:pt idx="247">
                  <c:v>217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260</c:v>
                </c:pt>
                <c:pt idx="262">
                  <c:v>263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304</c:v>
                </c:pt>
                <c:pt idx="279">
                  <c:v>305</c:v>
                </c:pt>
                <c:pt idx="280">
                  <c:v>305</c:v>
                </c:pt>
                <c:pt idx="281">
                  <c:v>305</c:v>
                </c:pt>
                <c:pt idx="282">
                  <c:v>306</c:v>
                </c:pt>
                <c:pt idx="283">
                  <c:v>306</c:v>
                </c:pt>
                <c:pt idx="284">
                  <c:v>307</c:v>
                </c:pt>
                <c:pt idx="285">
                  <c:v>307</c:v>
                </c:pt>
                <c:pt idx="286">
                  <c:v>307</c:v>
                </c:pt>
                <c:pt idx="287">
                  <c:v>307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301</c:v>
                </c:pt>
                <c:pt idx="293">
                  <c:v>300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282</c:v>
                </c:pt>
                <c:pt idx="305">
                  <c:v>283</c:v>
                </c:pt>
                <c:pt idx="306">
                  <c:v>286</c:v>
                </c:pt>
                <c:pt idx="307">
                  <c:v>286</c:v>
                </c:pt>
                <c:pt idx="308">
                  <c:v>287</c:v>
                </c:pt>
                <c:pt idx="309">
                  <c:v>287</c:v>
                </c:pt>
                <c:pt idx="310">
                  <c:v>286</c:v>
                </c:pt>
                <c:pt idx="311">
                  <c:v>286</c:v>
                </c:pt>
                <c:pt idx="312">
                  <c:v>285</c:v>
                </c:pt>
                <c:pt idx="313">
                  <c:v>285</c:v>
                </c:pt>
                <c:pt idx="314">
                  <c:v>284</c:v>
                </c:pt>
                <c:pt idx="315">
                  <c:v>283</c:v>
                </c:pt>
                <c:pt idx="316">
                  <c:v>279</c:v>
                </c:pt>
                <c:pt idx="317">
                  <c:v>279</c:v>
                </c:pt>
                <c:pt idx="318">
                  <c:v>279</c:v>
                </c:pt>
                <c:pt idx="319">
                  <c:v>279</c:v>
                </c:pt>
                <c:pt idx="320">
                  <c:v>300</c:v>
                </c:pt>
                <c:pt idx="321">
                  <c:v>301</c:v>
                </c:pt>
                <c:pt idx="322">
                  <c:v>301</c:v>
                </c:pt>
                <c:pt idx="323">
                  <c:v>303</c:v>
                </c:pt>
                <c:pt idx="324">
                  <c:v>302</c:v>
                </c:pt>
                <c:pt idx="325">
                  <c:v>301</c:v>
                </c:pt>
                <c:pt idx="326">
                  <c:v>301</c:v>
                </c:pt>
                <c:pt idx="327">
                  <c:v>301</c:v>
                </c:pt>
                <c:pt idx="328">
                  <c:v>301</c:v>
                </c:pt>
                <c:pt idx="329">
                  <c:v>301</c:v>
                </c:pt>
                <c:pt idx="330">
                  <c:v>301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299</c:v>
                </c:pt>
                <c:pt idx="335">
                  <c:v>298</c:v>
                </c:pt>
                <c:pt idx="336">
                  <c:v>297</c:v>
                </c:pt>
                <c:pt idx="337">
                  <c:v>297</c:v>
                </c:pt>
                <c:pt idx="338">
                  <c:v>296</c:v>
                </c:pt>
                <c:pt idx="339">
                  <c:v>294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280</c:v>
                </c:pt>
                <c:pt idx="347">
                  <c:v>280</c:v>
                </c:pt>
                <c:pt idx="348">
                  <c:v>279</c:v>
                </c:pt>
                <c:pt idx="349">
                  <c:v>278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273</c:v>
                </c:pt>
                <c:pt idx="354">
                  <c:v>271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252</c:v>
                </c:pt>
                <c:pt idx="361">
                  <c:v>250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>
                  <c:v>211</c:v>
                </c:pt>
                <c:pt idx="370">
                  <c:v>205</c:v>
                </c:pt>
                <c:pt idx="371">
                  <c:v>203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199</c:v>
                </c:pt>
                <c:pt idx="377">
                  <c:v>199</c:v>
                </c:pt>
                <c:pt idx="378">
                  <c:v>199</c:v>
                </c:pt>
                <c:pt idx="379">
                  <c:v>199</c:v>
                </c:pt>
                <c:pt idx="380">
                  <c:v>199</c:v>
                </c:pt>
                <c:pt idx="381">
                  <c:v>200</c:v>
                </c:pt>
                <c:pt idx="382">
                  <c:v>199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199</c:v>
                </c:pt>
                <c:pt idx="389">
                  <c:v>198</c:v>
                </c:pt>
                <c:pt idx="390">
                  <c:v>198</c:v>
                </c:pt>
                <c:pt idx="391">
                  <c:v>197</c:v>
                </c:pt>
                <c:pt idx="392">
                  <c:v>197</c:v>
                </c:pt>
                <c:pt idx="393">
                  <c:v>196</c:v>
                </c:pt>
                <c:pt idx="394">
                  <c:v>196</c:v>
                </c:pt>
                <c:pt idx="395">
                  <c:v>195</c:v>
                </c:pt>
                <c:pt idx="396">
                  <c:v>194</c:v>
                </c:pt>
                <c:pt idx="397">
                  <c:v>194</c:v>
                </c:pt>
                <c:pt idx="398">
                  <c:v>193</c:v>
                </c:pt>
                <c:pt idx="399">
                  <c:v>192</c:v>
                </c:pt>
                <c:pt idx="400">
                  <c:v>191</c:v>
                </c:pt>
                <c:pt idx="401">
                  <c:v>190</c:v>
                </c:pt>
                <c:pt idx="402">
                  <c:v>190</c:v>
                </c:pt>
                <c:pt idx="403">
                  <c:v>189</c:v>
                </c:pt>
                <c:pt idx="404">
                  <c:v>189</c:v>
                </c:pt>
                <c:pt idx="405">
                  <c:v>188</c:v>
                </c:pt>
                <c:pt idx="406">
                  <c:v>184</c:v>
                </c:pt>
                <c:pt idx="407">
                  <c:v>183</c:v>
                </c:pt>
                <c:pt idx="408">
                  <c:v>179</c:v>
                </c:pt>
                <c:pt idx="409">
                  <c:v>176</c:v>
                </c:pt>
                <c:pt idx="410">
                  <c:v>170</c:v>
                </c:pt>
                <c:pt idx="411">
                  <c:v>160</c:v>
                </c:pt>
                <c:pt idx="412">
                  <c:v>150</c:v>
                </c:pt>
                <c:pt idx="413">
                  <c:v>141</c:v>
                </c:pt>
                <c:pt idx="414">
                  <c:v>139</c:v>
                </c:pt>
                <c:pt idx="415">
                  <c:v>97</c:v>
                </c:pt>
                <c:pt idx="416">
                  <c:v>96</c:v>
                </c:pt>
                <c:pt idx="417">
                  <c:v>96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97</c:v>
                </c:pt>
                <c:pt idx="422">
                  <c:v>97</c:v>
                </c:pt>
                <c:pt idx="423">
                  <c:v>98</c:v>
                </c:pt>
                <c:pt idx="424">
                  <c:v>103</c:v>
                </c:pt>
                <c:pt idx="425">
                  <c:v>107</c:v>
                </c:pt>
                <c:pt idx="426">
                  <c:v>113</c:v>
                </c:pt>
                <c:pt idx="427">
                  <c:v>117</c:v>
                </c:pt>
                <c:pt idx="428">
                  <c:v>121</c:v>
                </c:pt>
                <c:pt idx="429">
                  <c:v>121</c:v>
                </c:pt>
                <c:pt idx="430">
                  <c:v>118</c:v>
                </c:pt>
                <c:pt idx="431">
                  <c:v>123.5</c:v>
                </c:pt>
                <c:pt idx="432">
                  <c:v>129</c:v>
                </c:pt>
                <c:pt idx="433">
                  <c:v>123.5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FB-6645-AB21-6BEC7F0EF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802191"/>
        <c:axId val="1124672655"/>
      </c:lineChart>
      <c:dateAx>
        <c:axId val="10958021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672655"/>
        <c:crosses val="autoZero"/>
        <c:auto val="1"/>
        <c:lblOffset val="100"/>
        <c:baseTimeUnit val="days"/>
      </c:dateAx>
      <c:valAx>
        <c:axId val="11246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80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T+E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980744293745349E-2"/>
                  <c:y val="0.48156080324330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Сезонность!$P$2:$P$16</c:f>
              <c:numCache>
                <c:formatCode>General</c:formatCode>
                <c:ptCount val="15"/>
                <c:pt idx="0">
                  <c:v>46.420373399897585</c:v>
                </c:pt>
                <c:pt idx="1">
                  <c:v>31.869253328212999</c:v>
                </c:pt>
                <c:pt idx="2">
                  <c:v>102.76934293394777</c:v>
                </c:pt>
                <c:pt idx="3">
                  <c:v>57.708066532258087</c:v>
                </c:pt>
                <c:pt idx="4">
                  <c:v>27.851396985407071</c:v>
                </c:pt>
                <c:pt idx="5">
                  <c:v>41.310990399385553</c:v>
                </c:pt>
                <c:pt idx="6">
                  <c:v>154.38287339989759</c:v>
                </c:pt>
                <c:pt idx="7">
                  <c:v>155.49075870455707</c:v>
                </c:pt>
                <c:pt idx="8">
                  <c:v>243.24998809523811</c:v>
                </c:pt>
                <c:pt idx="9">
                  <c:v>275.34785147849465</c:v>
                </c:pt>
                <c:pt idx="10">
                  <c:v>250.23849375960063</c:v>
                </c:pt>
                <c:pt idx="11">
                  <c:v>281.56559869431646</c:v>
                </c:pt>
                <c:pt idx="12">
                  <c:v>277.80545404505887</c:v>
                </c:pt>
                <c:pt idx="13">
                  <c:v>212.86925332821298</c:v>
                </c:pt>
                <c:pt idx="14">
                  <c:v>144.69781418219461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6-6F48-AA60-9D48D9CC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593871"/>
        <c:axId val="1450736655"/>
      </c:lineChart>
      <c:catAx>
        <c:axId val="114759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736655"/>
        <c:crosses val="autoZero"/>
        <c:auto val="1"/>
        <c:lblAlgn val="ctr"/>
        <c:lblOffset val="100"/>
        <c:noMultiLvlLbl val="0"/>
      </c:catAx>
      <c:valAx>
        <c:axId val="14507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5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0</xdr:row>
      <xdr:rowOff>63500</xdr:rowOff>
    </xdr:from>
    <xdr:to>
      <xdr:col>22</xdr:col>
      <xdr:colOff>215900</xdr:colOff>
      <xdr:row>15</xdr:row>
      <xdr:rowOff>101600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96B45F-EC10-9A4D-B92D-6F6D26D93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755650</xdr:colOff>
      <xdr:row>5</xdr:row>
      <xdr:rowOff>120650</xdr:rowOff>
    </xdr:from>
    <xdr:to>
      <xdr:col>24</xdr:col>
      <xdr:colOff>374650</xdr:colOff>
      <xdr:row>19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511E9A-402F-574D-AA4B-94D9364F8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308429</xdr:colOff>
      <xdr:row>1</xdr:row>
      <xdr:rowOff>81644</xdr:rowOff>
    </xdr:from>
    <xdr:to>
      <xdr:col>15</xdr:col>
      <xdr:colOff>39612</xdr:colOff>
      <xdr:row>13</xdr:row>
      <xdr:rowOff>99786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A796721-DE7B-7D4B-877C-44877251D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190500</xdr:rowOff>
    </xdr:from>
    <xdr:to>
      <xdr:col>16</xdr:col>
      <xdr:colOff>124883</xdr:colOff>
      <xdr:row>13</xdr:row>
      <xdr:rowOff>5442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45FFDAD-48EB-2846-90E5-EC9A9C627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408516</xdr:colOff>
      <xdr:row>12</xdr:row>
      <xdr:rowOff>18142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2285223-343F-ED49-AE75-5FC8DAC74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426508</xdr:colOff>
      <xdr:row>12</xdr:row>
      <xdr:rowOff>75292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B24266-EC51-3B4C-B32B-83FACE77C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29891</xdr:colOff>
      <xdr:row>0</xdr:row>
      <xdr:rowOff>21268</xdr:rowOff>
    </xdr:from>
    <xdr:to>
      <xdr:col>18</xdr:col>
      <xdr:colOff>650679</xdr:colOff>
      <xdr:row>16</xdr:row>
      <xdr:rowOff>54876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12BE0E-9323-B24A-9CE4-2BC47E569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32845</xdr:colOff>
      <xdr:row>19</xdr:row>
      <xdr:rowOff>88899</xdr:rowOff>
    </xdr:from>
    <xdr:to>
      <xdr:col>18</xdr:col>
      <xdr:colOff>677333</xdr:colOff>
      <xdr:row>36</xdr:row>
      <xdr:rowOff>87586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3285FB9-502A-DB4F-8607-D1B93FC28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418142</xdr:colOff>
      <xdr:row>14</xdr:row>
      <xdr:rowOff>181649</xdr:rowOff>
    </xdr:from>
    <xdr:to>
      <xdr:col>9</xdr:col>
      <xdr:colOff>346364</xdr:colOff>
      <xdr:row>30</xdr:row>
      <xdr:rowOff>72159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C96A62-2AEE-3346-BC0B-284658312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585932</xdr:colOff>
      <xdr:row>18</xdr:row>
      <xdr:rowOff>136525</xdr:rowOff>
    </xdr:from>
    <xdr:to>
      <xdr:col>13</xdr:col>
      <xdr:colOff>583046</xdr:colOff>
      <xdr:row>32</xdr:row>
      <xdr:rowOff>51088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EE6EB5-4BD8-6249-B9C4-884B10F14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65387-F996-0448-B0F7-4B28B6B9F8D5}">
  <dimension ref="A1:I435"/>
  <sheetViews>
    <sheetView tabSelected="1" topLeftCell="C1" workbookViewId="0">
      <selection activeCell="S32" sqref="S32"/>
    </sheetView>
  </sheetViews>
  <sheetFormatPr baseColWidth="10" defaultRowHeight="15" x14ac:dyDescent="0.2"/>
  <cols>
    <col min="1" max="1" width="17.83203125" style="18" customWidth="1"/>
    <col min="2" max="2" width="27.33203125" style="18" customWidth="1"/>
    <col min="3" max="3" width="20.5" style="18" customWidth="1"/>
    <col min="4" max="4" width="10.83203125" style="18"/>
    <col min="5" max="5" width="20" style="18" customWidth="1"/>
    <col min="6" max="6" width="14.33203125" style="18" customWidth="1"/>
    <col min="7" max="16384" width="10.83203125" style="18"/>
  </cols>
  <sheetData>
    <row r="1" spans="1:9" x14ac:dyDescent="0.2">
      <c r="A1" s="18" t="s">
        <v>52</v>
      </c>
      <c r="B1" s="18" t="s">
        <v>825</v>
      </c>
      <c r="E1" s="18" t="s">
        <v>824</v>
      </c>
      <c r="F1" s="18" t="s">
        <v>53</v>
      </c>
      <c r="H1" s="18" t="s">
        <v>52</v>
      </c>
      <c r="I1" s="18" t="s">
        <v>53</v>
      </c>
    </row>
    <row r="2" spans="1:9" x14ac:dyDescent="0.2">
      <c r="A2" s="22">
        <v>44339</v>
      </c>
      <c r="B2" s="21" t="s">
        <v>823</v>
      </c>
      <c r="C2" s="21" t="s">
        <v>822</v>
      </c>
      <c r="D2" s="20">
        <v>61206</v>
      </c>
      <c r="E2" s="20" t="str">
        <f>MID(B2,1,SEARCH(" (",B2)-1)</f>
        <v>64 143</v>
      </c>
      <c r="F2" s="19">
        <f>E2-E3</f>
        <v>107</v>
      </c>
      <c r="H2" s="22">
        <v>43906</v>
      </c>
      <c r="I2" s="18">
        <v>3</v>
      </c>
    </row>
    <row r="3" spans="1:9" x14ac:dyDescent="0.2">
      <c r="A3" s="22">
        <v>44338</v>
      </c>
      <c r="B3" s="21" t="s">
        <v>821</v>
      </c>
      <c r="C3" s="21" t="s">
        <v>820</v>
      </c>
      <c r="D3" s="20">
        <v>61088</v>
      </c>
      <c r="E3" s="20" t="str">
        <f>MID(B3,1,SEARCH(" (",B3)-1)</f>
        <v>64 036</v>
      </c>
      <c r="F3" s="19">
        <f>E3-E4</f>
        <v>118</v>
      </c>
      <c r="H3" s="22">
        <v>43907</v>
      </c>
      <c r="I3" s="18">
        <v>2</v>
      </c>
    </row>
    <row r="4" spans="1:9" x14ac:dyDescent="0.2">
      <c r="A4" s="22">
        <v>44337</v>
      </c>
      <c r="B4" s="21" t="s">
        <v>819</v>
      </c>
      <c r="C4" s="21" t="s">
        <v>818</v>
      </c>
      <c r="D4" s="20">
        <v>60972</v>
      </c>
      <c r="E4" s="20" t="str">
        <f>MID(B4,1,SEARCH(" (",B4)-1)</f>
        <v>63 918</v>
      </c>
      <c r="F4" s="19">
        <f>E4-E5</f>
        <v>129</v>
      </c>
      <c r="H4" s="22">
        <v>43908</v>
      </c>
      <c r="I4" s="18">
        <v>0</v>
      </c>
    </row>
    <row r="5" spans="1:9" x14ac:dyDescent="0.2">
      <c r="A5" s="22">
        <v>44336</v>
      </c>
      <c r="B5" s="21" t="s">
        <v>817</v>
      </c>
      <c r="C5" s="21" t="s">
        <v>816</v>
      </c>
      <c r="D5" s="20">
        <v>60859</v>
      </c>
      <c r="E5" s="20" t="str">
        <f>MID(B5,1,SEARCH(" (",B5)-1)</f>
        <v>63 789</v>
      </c>
      <c r="F5" s="19">
        <f>E5-E6</f>
        <v>132</v>
      </c>
      <c r="H5" s="22">
        <v>43909</v>
      </c>
      <c r="I5" s="18">
        <v>0</v>
      </c>
    </row>
    <row r="6" spans="1:9" x14ac:dyDescent="0.2">
      <c r="A6" s="22">
        <v>44335</v>
      </c>
      <c r="B6" s="21" t="s">
        <v>815</v>
      </c>
      <c r="C6" s="21" t="s">
        <v>814</v>
      </c>
      <c r="D6" s="20">
        <v>60749</v>
      </c>
      <c r="E6" s="20" t="str">
        <f>MID(B6,1,SEARCH(" (",B6)-1)</f>
        <v>63 657</v>
      </c>
      <c r="F6" s="19">
        <f>E6-E7</f>
        <v>131</v>
      </c>
      <c r="H6" s="22">
        <v>43910</v>
      </c>
      <c r="I6" s="18">
        <v>4</v>
      </c>
    </row>
    <row r="7" spans="1:9" x14ac:dyDescent="0.2">
      <c r="A7" s="22">
        <v>44334</v>
      </c>
      <c r="B7" s="21" t="s">
        <v>813</v>
      </c>
      <c r="C7" s="21" t="s">
        <v>812</v>
      </c>
      <c r="D7" s="20">
        <v>60642</v>
      </c>
      <c r="E7" s="20" t="str">
        <f>MID(B7,1,SEARCH(" (",B7)-1)</f>
        <v>63 526</v>
      </c>
      <c r="F7" s="19">
        <f>E7-E8</f>
        <v>113</v>
      </c>
      <c r="H7" s="22">
        <v>43911</v>
      </c>
      <c r="I7" s="18">
        <v>0</v>
      </c>
    </row>
    <row r="8" spans="1:9" x14ac:dyDescent="0.2">
      <c r="A8" s="22">
        <v>44333</v>
      </c>
      <c r="B8" s="21" t="s">
        <v>811</v>
      </c>
      <c r="C8" s="21" t="s">
        <v>810</v>
      </c>
      <c r="D8" s="20">
        <v>60537</v>
      </c>
      <c r="E8" s="20" t="str">
        <f>MID(B8,1,SEARCH(" (",B8)-1)</f>
        <v>63 413</v>
      </c>
      <c r="F8" s="19">
        <f>E8-E9</f>
        <v>117</v>
      </c>
      <c r="H8" s="22">
        <v>43912</v>
      </c>
      <c r="I8" s="18">
        <v>0</v>
      </c>
    </row>
    <row r="9" spans="1:9" x14ac:dyDescent="0.2">
      <c r="A9" s="22">
        <v>44332</v>
      </c>
      <c r="B9" s="21" t="s">
        <v>809</v>
      </c>
      <c r="C9" s="21" t="s">
        <v>808</v>
      </c>
      <c r="D9" s="20">
        <v>60434</v>
      </c>
      <c r="E9" s="20" t="str">
        <f>MID(B9,1,SEARCH(" (",B9)-1)</f>
        <v>63 296</v>
      </c>
      <c r="F9" s="19">
        <f>E9-E10</f>
        <v>121</v>
      </c>
      <c r="H9" s="22">
        <v>43913</v>
      </c>
      <c r="I9" s="18">
        <v>0</v>
      </c>
    </row>
    <row r="10" spans="1:9" x14ac:dyDescent="0.2">
      <c r="A10" s="22">
        <v>44331</v>
      </c>
      <c r="B10" s="21" t="s">
        <v>807</v>
      </c>
      <c r="C10" s="21" t="s">
        <v>806</v>
      </c>
      <c r="D10" s="20">
        <v>60327</v>
      </c>
      <c r="E10" s="20" t="str">
        <f>MID(B10,1,SEARCH(" (",B10)-1)</f>
        <v>63 175</v>
      </c>
      <c r="F10" s="19">
        <f>E10-E11</f>
        <v>95</v>
      </c>
      <c r="H10" s="22">
        <v>43914</v>
      </c>
      <c r="I10" s="18">
        <v>1</v>
      </c>
    </row>
    <row r="11" spans="1:9" x14ac:dyDescent="0.2">
      <c r="A11" s="22">
        <v>44330</v>
      </c>
      <c r="B11" s="21" t="s">
        <v>805</v>
      </c>
      <c r="C11" s="21" t="s">
        <v>804</v>
      </c>
      <c r="D11" s="20">
        <v>60223</v>
      </c>
      <c r="E11" s="20" t="str">
        <f>MID(B11,1,SEARCH(" (",B11)-1)</f>
        <v>63 080</v>
      </c>
      <c r="F11" s="19">
        <f>E11-E12</f>
        <v>103</v>
      </c>
      <c r="H11" s="22">
        <v>43915</v>
      </c>
      <c r="I11" s="18">
        <v>0</v>
      </c>
    </row>
    <row r="12" spans="1:9" x14ac:dyDescent="0.2">
      <c r="A12" s="22">
        <v>44329</v>
      </c>
      <c r="B12" s="21" t="s">
        <v>803</v>
      </c>
      <c r="C12" s="21" t="s">
        <v>802</v>
      </c>
      <c r="D12" s="20">
        <v>60123</v>
      </c>
      <c r="E12" s="20" t="str">
        <f>MID(B12,1,SEARCH(" (",B12)-1)</f>
        <v>62 977</v>
      </c>
      <c r="F12" s="19">
        <f>E12-E13</f>
        <v>107</v>
      </c>
      <c r="H12" s="22">
        <v>43916</v>
      </c>
      <c r="I12" s="18">
        <v>2</v>
      </c>
    </row>
    <row r="13" spans="1:9" x14ac:dyDescent="0.2">
      <c r="A13" s="22">
        <v>44328</v>
      </c>
      <c r="B13" s="21" t="s">
        <v>801</v>
      </c>
      <c r="C13" s="21" t="s">
        <v>800</v>
      </c>
      <c r="D13" s="20">
        <v>60026</v>
      </c>
      <c r="E13" s="20" t="str">
        <f>MID(B13,1,SEARCH(" (",B13)-1)</f>
        <v>62 870</v>
      </c>
      <c r="F13" s="19">
        <f>E13-E14</f>
        <v>97</v>
      </c>
      <c r="H13" s="22">
        <v>43917</v>
      </c>
      <c r="I13" s="18">
        <v>2</v>
      </c>
    </row>
    <row r="14" spans="1:9" x14ac:dyDescent="0.2">
      <c r="A14" s="22">
        <v>44327</v>
      </c>
      <c r="B14" s="21" t="s">
        <v>799</v>
      </c>
      <c r="C14" s="21" t="s">
        <v>798</v>
      </c>
      <c r="D14" s="20">
        <v>59931</v>
      </c>
      <c r="E14" s="20" t="str">
        <f>MID(B14,1,SEARCH(" (",B14)-1)</f>
        <v>62 773</v>
      </c>
      <c r="F14" s="19">
        <f>E14-E15</f>
        <v>96</v>
      </c>
      <c r="H14" s="22">
        <v>43918</v>
      </c>
      <c r="I14" s="18">
        <v>0</v>
      </c>
    </row>
    <row r="15" spans="1:9" x14ac:dyDescent="0.2">
      <c r="A15" s="22">
        <v>44326</v>
      </c>
      <c r="B15" s="21" t="s">
        <v>797</v>
      </c>
      <c r="C15" s="21" t="s">
        <v>796</v>
      </c>
      <c r="D15" s="20">
        <v>59838</v>
      </c>
      <c r="E15" s="20" t="str">
        <f>MID(B15,1,SEARCH(" (",B15)-1)</f>
        <v>62 677</v>
      </c>
      <c r="F15" s="19">
        <f>E15-E16</f>
        <v>98</v>
      </c>
      <c r="H15" s="22">
        <v>43919</v>
      </c>
      <c r="I15" s="18">
        <v>0</v>
      </c>
    </row>
    <row r="16" spans="1:9" x14ac:dyDescent="0.2">
      <c r="A16" s="22">
        <v>44325</v>
      </c>
      <c r="B16" s="21" t="s">
        <v>795</v>
      </c>
      <c r="C16" s="21" t="s">
        <v>794</v>
      </c>
      <c r="D16" s="20">
        <v>59747</v>
      </c>
      <c r="E16" s="20" t="str">
        <f>MID(B16,1,SEARCH(" (",B16)-1)</f>
        <v>62 579</v>
      </c>
      <c r="F16" s="19">
        <f>E16-E17</f>
        <v>94</v>
      </c>
      <c r="H16" s="22">
        <v>43920</v>
      </c>
      <c r="I16" s="18">
        <v>0</v>
      </c>
    </row>
    <row r="17" spans="1:9" x14ac:dyDescent="0.2">
      <c r="A17" s="22">
        <v>44324</v>
      </c>
      <c r="B17" s="21" t="s">
        <v>793</v>
      </c>
      <c r="C17" s="21" t="s">
        <v>792</v>
      </c>
      <c r="D17" s="20">
        <v>59666</v>
      </c>
      <c r="E17" s="20" t="str">
        <f>MID(B17,1,SEARCH(" (",B17)-1)</f>
        <v>62 485</v>
      </c>
      <c r="F17" s="19">
        <f>E17-E18</f>
        <v>94</v>
      </c>
      <c r="H17" s="22">
        <v>43921</v>
      </c>
      <c r="I17" s="18">
        <v>1</v>
      </c>
    </row>
    <row r="18" spans="1:9" x14ac:dyDescent="0.2">
      <c r="A18" s="22">
        <v>44323</v>
      </c>
      <c r="B18" s="21" t="s">
        <v>791</v>
      </c>
      <c r="C18" s="21" t="s">
        <v>790</v>
      </c>
      <c r="D18" s="20">
        <v>59582</v>
      </c>
      <c r="E18" s="20" t="str">
        <f>MID(B18,1,SEARCH(" (",B18)-1)</f>
        <v>62 391</v>
      </c>
      <c r="F18" s="19">
        <f>E18-E19</f>
        <v>96</v>
      </c>
      <c r="H18" s="22">
        <v>43922</v>
      </c>
      <c r="I18" s="18">
        <v>0</v>
      </c>
    </row>
    <row r="19" spans="1:9" x14ac:dyDescent="0.2">
      <c r="A19" s="22">
        <v>44322</v>
      </c>
      <c r="B19" s="21" t="s">
        <v>789</v>
      </c>
      <c r="C19" s="21" t="s">
        <v>788</v>
      </c>
      <c r="D19" s="20">
        <v>59490</v>
      </c>
      <c r="E19" s="20" t="str">
        <f>MID(B19,1,SEARCH(" (",B19)-1)</f>
        <v>62 295</v>
      </c>
      <c r="F19" s="19">
        <f>E19-E20</f>
        <v>97</v>
      </c>
      <c r="H19" s="22">
        <v>43923</v>
      </c>
      <c r="I19" s="18">
        <v>2</v>
      </c>
    </row>
    <row r="20" spans="1:9" x14ac:dyDescent="0.2">
      <c r="A20" s="22">
        <v>44321</v>
      </c>
      <c r="B20" s="21" t="s">
        <v>787</v>
      </c>
      <c r="C20" s="21" t="s">
        <v>786</v>
      </c>
      <c r="D20" s="20">
        <v>59381</v>
      </c>
      <c r="E20" s="20" t="str">
        <f>MID(B20,1,SEARCH(" (",B20)-1)</f>
        <v>62 198</v>
      </c>
      <c r="F20" s="19">
        <f>E20-E21</f>
        <v>95</v>
      </c>
      <c r="H20" s="22">
        <v>43924</v>
      </c>
      <c r="I20" s="18">
        <v>0</v>
      </c>
    </row>
    <row r="21" spans="1:9" x14ac:dyDescent="0.2">
      <c r="A21" s="22">
        <v>44320</v>
      </c>
      <c r="B21" s="21" t="s">
        <v>785</v>
      </c>
      <c r="C21" s="21" t="s">
        <v>784</v>
      </c>
      <c r="D21" s="20">
        <v>59253</v>
      </c>
      <c r="E21" s="20" t="str">
        <f>MID(B21,1,SEARCH(" (",B21)-1)</f>
        <v>62 103</v>
      </c>
      <c r="F21" s="19">
        <f>E21-E22</f>
        <v>139</v>
      </c>
      <c r="H21" s="22">
        <v>43925</v>
      </c>
      <c r="I21" s="18">
        <v>0</v>
      </c>
    </row>
    <row r="22" spans="1:9" x14ac:dyDescent="0.2">
      <c r="A22" s="22">
        <v>44319</v>
      </c>
      <c r="B22" s="21" t="s">
        <v>783</v>
      </c>
      <c r="C22" s="21" t="s">
        <v>782</v>
      </c>
      <c r="D22" s="20">
        <v>59109</v>
      </c>
      <c r="E22" s="20" t="str">
        <f>MID(B22,1,SEARCH(" (",B22)-1)</f>
        <v>61 964</v>
      </c>
      <c r="F22" s="19">
        <f>E22-E23</f>
        <v>141</v>
      </c>
      <c r="H22" s="22">
        <v>43926</v>
      </c>
      <c r="I22" s="18">
        <v>0</v>
      </c>
    </row>
    <row r="23" spans="1:9" x14ac:dyDescent="0.2">
      <c r="A23" s="22">
        <v>44318</v>
      </c>
      <c r="B23" s="21" t="s">
        <v>781</v>
      </c>
      <c r="C23" s="21" t="s">
        <v>780</v>
      </c>
      <c r="D23" s="20">
        <v>58970</v>
      </c>
      <c r="E23" s="20" t="str">
        <f>MID(B23,1,SEARCH(" (",B23)-1)</f>
        <v>61 823</v>
      </c>
      <c r="F23" s="19">
        <f>E23-E24</f>
        <v>150</v>
      </c>
      <c r="H23" s="22">
        <v>43927</v>
      </c>
      <c r="I23" s="18">
        <v>0</v>
      </c>
    </row>
    <row r="24" spans="1:9" x14ac:dyDescent="0.2">
      <c r="A24" s="22">
        <v>44317</v>
      </c>
      <c r="B24" s="21" t="s">
        <v>779</v>
      </c>
      <c r="C24" s="21" t="s">
        <v>778</v>
      </c>
      <c r="D24" s="20">
        <v>58811</v>
      </c>
      <c r="E24" s="20" t="str">
        <f>MID(B24,1,SEARCH(" (",B24)-1)</f>
        <v>61 673</v>
      </c>
      <c r="F24" s="19">
        <f>E24-E25</f>
        <v>160</v>
      </c>
      <c r="H24" s="22">
        <v>43928</v>
      </c>
      <c r="I24" s="18">
        <v>0</v>
      </c>
    </row>
    <row r="25" spans="1:9" x14ac:dyDescent="0.2">
      <c r="A25" s="22">
        <v>44316</v>
      </c>
      <c r="B25" s="21" t="s">
        <v>777</v>
      </c>
      <c r="C25" s="21" t="s">
        <v>776</v>
      </c>
      <c r="D25" s="20">
        <v>58634</v>
      </c>
      <c r="E25" s="20" t="str">
        <f>MID(B25,1,SEARCH(" (",B25)-1)</f>
        <v>61 513</v>
      </c>
      <c r="F25" s="19">
        <f>E25-E26</f>
        <v>170</v>
      </c>
      <c r="H25" s="22">
        <v>43929</v>
      </c>
      <c r="I25" s="18">
        <v>1</v>
      </c>
    </row>
    <row r="26" spans="1:9" x14ac:dyDescent="0.2">
      <c r="A26" s="22">
        <v>44315</v>
      </c>
      <c r="B26" s="21" t="s">
        <v>775</v>
      </c>
      <c r="C26" s="21" t="s">
        <v>774</v>
      </c>
      <c r="D26" s="20">
        <v>58454</v>
      </c>
      <c r="E26" s="20" t="str">
        <f>MID(B26,1,SEARCH(" (",B26)-1)</f>
        <v>61 343</v>
      </c>
      <c r="F26" s="19">
        <f>E26-E27</f>
        <v>176</v>
      </c>
      <c r="H26" s="22">
        <v>43930</v>
      </c>
      <c r="I26" s="18">
        <v>0</v>
      </c>
    </row>
    <row r="27" spans="1:9" x14ac:dyDescent="0.2">
      <c r="A27" s="22">
        <v>44314</v>
      </c>
      <c r="B27" s="21" t="s">
        <v>773</v>
      </c>
      <c r="C27" s="21" t="s">
        <v>772</v>
      </c>
      <c r="D27" s="20">
        <v>58270</v>
      </c>
      <c r="E27" s="20" t="str">
        <f>MID(B27,1,SEARCH(" (",B27)-1)</f>
        <v>61 167</v>
      </c>
      <c r="F27" s="19">
        <f>E27-E28</f>
        <v>179</v>
      </c>
      <c r="H27" s="22">
        <v>43931</v>
      </c>
      <c r="I27" s="18">
        <v>2</v>
      </c>
    </row>
    <row r="28" spans="1:9" x14ac:dyDescent="0.2">
      <c r="A28" s="22">
        <v>44313</v>
      </c>
      <c r="B28" s="21" t="s">
        <v>771</v>
      </c>
      <c r="C28" s="21" t="s">
        <v>770</v>
      </c>
      <c r="D28" s="20">
        <v>58093</v>
      </c>
      <c r="E28" s="20" t="str">
        <f>MID(B28,1,SEARCH(" (",B28)-1)</f>
        <v>60 988</v>
      </c>
      <c r="F28" s="19">
        <f>E28-E29</f>
        <v>183</v>
      </c>
      <c r="H28" s="22">
        <v>43932</v>
      </c>
      <c r="I28" s="18">
        <v>1</v>
      </c>
    </row>
    <row r="29" spans="1:9" x14ac:dyDescent="0.2">
      <c r="A29" s="22">
        <v>44312</v>
      </c>
      <c r="B29" s="21" t="s">
        <v>769</v>
      </c>
      <c r="C29" s="21" t="s">
        <v>768</v>
      </c>
      <c r="D29" s="20">
        <v>57923</v>
      </c>
      <c r="E29" s="20" t="str">
        <f>MID(B29,1,SEARCH(" (",B29)-1)</f>
        <v>60 805</v>
      </c>
      <c r="F29" s="19">
        <f>E29-E30</f>
        <v>184</v>
      </c>
      <c r="H29" s="22">
        <v>43933</v>
      </c>
      <c r="I29" s="18">
        <v>3</v>
      </c>
    </row>
    <row r="30" spans="1:9" x14ac:dyDescent="0.2">
      <c r="A30" s="22">
        <v>44311</v>
      </c>
      <c r="B30" s="21" t="s">
        <v>767</v>
      </c>
      <c r="C30" s="21" t="s">
        <v>766</v>
      </c>
      <c r="D30" s="20">
        <v>57750</v>
      </c>
      <c r="E30" s="20" t="str">
        <f>MID(B30,1,SEARCH(" (",B30)-1)</f>
        <v>60 621</v>
      </c>
      <c r="F30" s="19">
        <f>E30-E31</f>
        <v>188</v>
      </c>
      <c r="H30" s="22">
        <v>43934</v>
      </c>
      <c r="I30" s="18">
        <v>5</v>
      </c>
    </row>
    <row r="31" spans="1:9" x14ac:dyDescent="0.2">
      <c r="A31" s="22">
        <v>44310</v>
      </c>
      <c r="B31" s="21" t="s">
        <v>765</v>
      </c>
      <c r="C31" s="21" t="s">
        <v>764</v>
      </c>
      <c r="D31" s="20">
        <v>57570</v>
      </c>
      <c r="E31" s="20" t="str">
        <f>MID(B31,1,SEARCH(" (",B31)-1)</f>
        <v>60 433</v>
      </c>
      <c r="F31" s="19">
        <f>E31-E32</f>
        <v>189</v>
      </c>
      <c r="H31" s="22">
        <v>43935</v>
      </c>
      <c r="I31" s="18">
        <v>11</v>
      </c>
    </row>
    <row r="32" spans="1:9" x14ac:dyDescent="0.2">
      <c r="A32" s="22">
        <v>44309</v>
      </c>
      <c r="B32" s="21" t="s">
        <v>763</v>
      </c>
      <c r="C32" s="21" t="s">
        <v>762</v>
      </c>
      <c r="D32" s="20">
        <v>57369</v>
      </c>
      <c r="E32" s="20" t="str">
        <f>MID(B32,1,SEARCH(" (",B32)-1)</f>
        <v>60 244</v>
      </c>
      <c r="F32" s="19">
        <f>E32-E33</f>
        <v>191</v>
      </c>
      <c r="H32" s="22">
        <v>43936</v>
      </c>
      <c r="I32" s="18">
        <v>0</v>
      </c>
    </row>
    <row r="33" spans="1:9" x14ac:dyDescent="0.2">
      <c r="A33" s="22">
        <v>44308</v>
      </c>
      <c r="B33" s="21" t="s">
        <v>761</v>
      </c>
      <c r="C33" s="21" t="s">
        <v>760</v>
      </c>
      <c r="D33" s="20">
        <v>57165</v>
      </c>
      <c r="E33" s="20" t="str">
        <f>MID(B33,1,SEARCH(" (",B33)-1)</f>
        <v>60 053</v>
      </c>
      <c r="F33" s="19">
        <f>E33-E34</f>
        <v>190</v>
      </c>
      <c r="H33" s="22">
        <v>43937</v>
      </c>
      <c r="I33" s="18">
        <v>10</v>
      </c>
    </row>
    <row r="34" spans="1:9" x14ac:dyDescent="0.2">
      <c r="A34" s="22">
        <v>44307</v>
      </c>
      <c r="B34" s="21" t="s">
        <v>759</v>
      </c>
      <c r="C34" s="21" t="s">
        <v>758</v>
      </c>
      <c r="D34" s="20">
        <v>56951</v>
      </c>
      <c r="E34" s="20" t="str">
        <f>MID(B34,1,SEARCH(" (",B34)-1)</f>
        <v>59 863</v>
      </c>
      <c r="F34" s="19">
        <f>E34-E35</f>
        <v>189</v>
      </c>
      <c r="H34" s="22">
        <v>43938</v>
      </c>
      <c r="I34" s="18">
        <v>13</v>
      </c>
    </row>
    <row r="35" spans="1:9" x14ac:dyDescent="0.2">
      <c r="A35" s="22">
        <v>44306</v>
      </c>
      <c r="B35" s="21" t="s">
        <v>757</v>
      </c>
      <c r="C35" s="21" t="s">
        <v>756</v>
      </c>
      <c r="D35" s="20">
        <v>56732</v>
      </c>
      <c r="E35" s="20" t="str">
        <f>MID(B35,1,SEARCH(" (",B35)-1)</f>
        <v>59 674</v>
      </c>
      <c r="F35" s="19">
        <f>E35-E36</f>
        <v>190</v>
      </c>
      <c r="H35" s="22">
        <v>43939</v>
      </c>
      <c r="I35" s="18">
        <v>1</v>
      </c>
    </row>
    <row r="36" spans="1:9" x14ac:dyDescent="0.2">
      <c r="A36" s="22">
        <v>44305</v>
      </c>
      <c r="B36" s="21" t="s">
        <v>755</v>
      </c>
      <c r="C36" s="21" t="s">
        <v>754</v>
      </c>
      <c r="D36" s="20">
        <v>56509</v>
      </c>
      <c r="E36" s="20" t="str">
        <f>MID(B36,1,SEARCH(" (",B36)-1)</f>
        <v>59 484</v>
      </c>
      <c r="F36" s="19">
        <f>E36-E37</f>
        <v>192</v>
      </c>
      <c r="H36" s="22">
        <v>43940</v>
      </c>
      <c r="I36" s="18">
        <v>15</v>
      </c>
    </row>
    <row r="37" spans="1:9" x14ac:dyDescent="0.2">
      <c r="A37" s="22">
        <v>44304</v>
      </c>
      <c r="B37" s="21" t="s">
        <v>753</v>
      </c>
      <c r="C37" s="21" t="s">
        <v>752</v>
      </c>
      <c r="D37" s="20">
        <v>56281</v>
      </c>
      <c r="E37" s="20" t="str">
        <f>MID(B37,1,SEARCH(" (",B37)-1)</f>
        <v>59 292</v>
      </c>
      <c r="F37" s="19">
        <f>E37-E38</f>
        <v>193</v>
      </c>
      <c r="H37" s="22">
        <v>43941</v>
      </c>
      <c r="I37" s="18">
        <v>16</v>
      </c>
    </row>
    <row r="38" spans="1:9" x14ac:dyDescent="0.2">
      <c r="A38" s="22">
        <v>44303</v>
      </c>
      <c r="B38" s="21" t="s">
        <v>751</v>
      </c>
      <c r="C38" s="21" t="s">
        <v>750</v>
      </c>
      <c r="D38" s="20">
        <v>56049</v>
      </c>
      <c r="E38" s="20" t="str">
        <f>MID(B38,1,SEARCH(" (",B38)-1)</f>
        <v>59 099</v>
      </c>
      <c r="F38" s="19">
        <f>E38-E39</f>
        <v>196</v>
      </c>
      <c r="H38" s="22">
        <v>43942</v>
      </c>
      <c r="I38" s="18">
        <v>8</v>
      </c>
    </row>
    <row r="39" spans="1:9" x14ac:dyDescent="0.2">
      <c r="A39" s="22">
        <v>44302</v>
      </c>
      <c r="B39" s="21" t="s">
        <v>749</v>
      </c>
      <c r="C39" s="21" t="s">
        <v>748</v>
      </c>
      <c r="D39" s="20">
        <v>55822</v>
      </c>
      <c r="E39" s="20" t="str">
        <f>MID(B39,1,SEARCH(" (",B39)-1)</f>
        <v>58 903</v>
      </c>
      <c r="F39" s="19">
        <f>E39-E40</f>
        <v>194</v>
      </c>
      <c r="H39" s="22">
        <v>43943</v>
      </c>
      <c r="I39" s="18">
        <v>12</v>
      </c>
    </row>
    <row r="40" spans="1:9" x14ac:dyDescent="0.2">
      <c r="A40" s="22">
        <v>44301</v>
      </c>
      <c r="B40" s="21" t="s">
        <v>747</v>
      </c>
      <c r="C40" s="21" t="s">
        <v>746</v>
      </c>
      <c r="D40" s="20">
        <v>55599</v>
      </c>
      <c r="E40" s="20" t="str">
        <f>MID(B40,1,SEARCH(" (",B40)-1)</f>
        <v>58 709</v>
      </c>
      <c r="F40" s="19">
        <f>E40-E41</f>
        <v>196</v>
      </c>
      <c r="H40" s="22">
        <v>43944</v>
      </c>
      <c r="I40" s="18">
        <v>26</v>
      </c>
    </row>
    <row r="41" spans="1:9" x14ac:dyDescent="0.2">
      <c r="A41" s="22">
        <v>44300</v>
      </c>
      <c r="B41" s="21" t="s">
        <v>745</v>
      </c>
      <c r="C41" s="21" t="s">
        <v>744</v>
      </c>
      <c r="D41" s="20">
        <v>55380</v>
      </c>
      <c r="E41" s="20" t="str">
        <f>MID(B41,1,SEARCH(" (",B41)-1)</f>
        <v>58 513</v>
      </c>
      <c r="F41" s="19">
        <f>E41-E42</f>
        <v>195</v>
      </c>
      <c r="H41" s="22">
        <v>43945</v>
      </c>
      <c r="I41" s="18">
        <v>44</v>
      </c>
    </row>
    <row r="42" spans="1:9" x14ac:dyDescent="0.2">
      <c r="A42" s="22">
        <v>44299</v>
      </c>
      <c r="B42" s="21" t="s">
        <v>743</v>
      </c>
      <c r="C42" s="21" t="s">
        <v>742</v>
      </c>
      <c r="D42" s="20">
        <v>55164</v>
      </c>
      <c r="E42" s="20" t="str">
        <f>MID(B42,1,SEARCH(" (",B42)-1)</f>
        <v>58 318</v>
      </c>
      <c r="F42" s="19">
        <f>E42-E43</f>
        <v>194</v>
      </c>
      <c r="H42" s="22">
        <v>43946</v>
      </c>
      <c r="I42" s="18">
        <v>24</v>
      </c>
    </row>
    <row r="43" spans="1:9" x14ac:dyDescent="0.2">
      <c r="A43" s="22">
        <v>44298</v>
      </c>
      <c r="B43" s="21" t="s">
        <v>741</v>
      </c>
      <c r="C43" s="21" t="s">
        <v>740</v>
      </c>
      <c r="D43" s="20">
        <v>54951</v>
      </c>
      <c r="E43" s="20" t="str">
        <f>MID(B43,1,SEARCH(" (",B43)-1)</f>
        <v>58 124</v>
      </c>
      <c r="F43" s="19">
        <f>E43-E44</f>
        <v>197</v>
      </c>
      <c r="H43" s="22">
        <v>43947</v>
      </c>
      <c r="I43" s="18">
        <v>20</v>
      </c>
    </row>
    <row r="44" spans="1:9" x14ac:dyDescent="0.2">
      <c r="A44" s="22">
        <v>44297</v>
      </c>
      <c r="B44" s="21" t="s">
        <v>739</v>
      </c>
      <c r="C44" s="21" t="s">
        <v>738</v>
      </c>
      <c r="D44" s="20">
        <v>54740</v>
      </c>
      <c r="E44" s="20" t="str">
        <f>MID(B44,1,SEARCH(" (",B44)-1)</f>
        <v>57 927</v>
      </c>
      <c r="F44" s="19">
        <f>E44-E45</f>
        <v>198</v>
      </c>
      <c r="H44" s="22">
        <v>43948</v>
      </c>
      <c r="I44" s="18">
        <v>35</v>
      </c>
    </row>
    <row r="45" spans="1:9" x14ac:dyDescent="0.2">
      <c r="A45" s="22">
        <v>44296</v>
      </c>
      <c r="B45" s="21" t="s">
        <v>737</v>
      </c>
      <c r="C45" s="21" t="s">
        <v>736</v>
      </c>
      <c r="D45" s="20">
        <v>54525</v>
      </c>
      <c r="E45" s="20" t="str">
        <f>MID(B45,1,SEARCH(" (",B45)-1)</f>
        <v>57 729</v>
      </c>
      <c r="F45" s="19">
        <f>E45-E46</f>
        <v>201</v>
      </c>
      <c r="H45" s="22">
        <v>43949</v>
      </c>
      <c r="I45" s="18">
        <v>8</v>
      </c>
    </row>
    <row r="46" spans="1:9" x14ac:dyDescent="0.2">
      <c r="A46" s="22">
        <v>44295</v>
      </c>
      <c r="B46" s="21" t="s">
        <v>735</v>
      </c>
      <c r="C46" s="21" t="s">
        <v>734</v>
      </c>
      <c r="D46" s="20">
        <v>54312</v>
      </c>
      <c r="E46" s="20" t="str">
        <f>MID(B46,1,SEARCH(" (",B46)-1)</f>
        <v>57 528</v>
      </c>
      <c r="F46" s="19">
        <f>E46-E47</f>
        <v>200</v>
      </c>
      <c r="H46" s="22">
        <v>43950</v>
      </c>
      <c r="I46" s="18">
        <v>55</v>
      </c>
    </row>
    <row r="47" spans="1:9" x14ac:dyDescent="0.2">
      <c r="A47" s="22">
        <v>44294</v>
      </c>
      <c r="B47" s="21" t="s">
        <v>733</v>
      </c>
      <c r="C47" s="21" t="s">
        <v>732</v>
      </c>
      <c r="D47" s="20">
        <v>54103</v>
      </c>
      <c r="E47" s="20" t="str">
        <f>MID(B47,1,SEARCH(" (",B47)-1)</f>
        <v>57 328</v>
      </c>
      <c r="F47" s="19">
        <f>E47-E48</f>
        <v>197</v>
      </c>
      <c r="H47" s="22">
        <v>43951</v>
      </c>
      <c r="I47" s="18">
        <v>40</v>
      </c>
    </row>
    <row r="48" spans="1:9" x14ac:dyDescent="0.2">
      <c r="A48" s="22">
        <v>44293</v>
      </c>
      <c r="B48" s="21" t="s">
        <v>731</v>
      </c>
      <c r="C48" s="21" t="s">
        <v>730</v>
      </c>
      <c r="D48" s="20">
        <v>53896</v>
      </c>
      <c r="E48" s="20" t="str">
        <f>MID(B48,1,SEARCH(" (",B48)-1)</f>
        <v>57 131</v>
      </c>
      <c r="F48" s="19">
        <f>E48-E49</f>
        <v>198</v>
      </c>
      <c r="H48" s="22">
        <v>43952</v>
      </c>
      <c r="I48" s="18">
        <v>25</v>
      </c>
    </row>
    <row r="49" spans="1:9" x14ac:dyDescent="0.2">
      <c r="A49" s="22">
        <v>44292</v>
      </c>
      <c r="B49" s="21" t="s">
        <v>729</v>
      </c>
      <c r="C49" s="21" t="s">
        <v>728</v>
      </c>
      <c r="D49" s="20">
        <v>53688</v>
      </c>
      <c r="E49" s="20" t="str">
        <f>MID(B49,1,SEARCH(" (",B49)-1)</f>
        <v>56 933</v>
      </c>
      <c r="F49" s="19">
        <f>E49-E50</f>
        <v>201</v>
      </c>
      <c r="H49" s="22">
        <v>43953</v>
      </c>
      <c r="I49" s="18">
        <v>41</v>
      </c>
    </row>
    <row r="50" spans="1:9" x14ac:dyDescent="0.2">
      <c r="A50" s="22">
        <v>44291</v>
      </c>
      <c r="B50" s="21" t="s">
        <v>727</v>
      </c>
      <c r="C50" s="21" t="s">
        <v>726</v>
      </c>
      <c r="D50" s="20">
        <v>53485</v>
      </c>
      <c r="E50" s="20" t="str">
        <f>MID(B50,1,SEARCH(" (",B50)-1)</f>
        <v>56 732</v>
      </c>
      <c r="F50" s="19">
        <f>E50-E51</f>
        <v>199</v>
      </c>
      <c r="H50" s="22">
        <v>43954</v>
      </c>
      <c r="I50" s="18">
        <v>85</v>
      </c>
    </row>
    <row r="51" spans="1:9" x14ac:dyDescent="0.2">
      <c r="A51" s="22">
        <v>44290</v>
      </c>
      <c r="B51" s="21" t="s">
        <v>725</v>
      </c>
      <c r="C51" s="21" t="s">
        <v>724</v>
      </c>
      <c r="D51" s="20">
        <v>53289</v>
      </c>
      <c r="E51" s="20" t="str">
        <f>MID(B51,1,SEARCH(" (",B51)-1)</f>
        <v>56 533</v>
      </c>
      <c r="F51" s="19">
        <f>E51-E52</f>
        <v>200</v>
      </c>
      <c r="H51" s="22">
        <v>43955</v>
      </c>
      <c r="I51" s="18">
        <v>60</v>
      </c>
    </row>
    <row r="52" spans="1:9" x14ac:dyDescent="0.2">
      <c r="A52" s="22">
        <v>44289</v>
      </c>
      <c r="B52" s="21" t="s">
        <v>723</v>
      </c>
      <c r="C52" s="21" t="s">
        <v>722</v>
      </c>
      <c r="D52" s="20">
        <v>53078</v>
      </c>
      <c r="E52" s="20" t="str">
        <f>MID(B52,1,SEARCH(" (",B52)-1)</f>
        <v>56 333</v>
      </c>
      <c r="F52" s="19">
        <f>E52-E53</f>
        <v>201</v>
      </c>
      <c r="H52" s="22">
        <v>43956</v>
      </c>
      <c r="I52" s="18">
        <v>17</v>
      </c>
    </row>
    <row r="53" spans="1:9" x14ac:dyDescent="0.2">
      <c r="A53" s="22">
        <v>44288</v>
      </c>
      <c r="B53" s="21" t="s">
        <v>721</v>
      </c>
      <c r="C53" s="21" t="s">
        <v>720</v>
      </c>
      <c r="D53" s="20">
        <v>52863</v>
      </c>
      <c r="E53" s="20" t="str">
        <f>MID(B53,1,SEARCH(" (",B53)-1)</f>
        <v>56 132</v>
      </c>
      <c r="F53" s="19">
        <f>E53-E54</f>
        <v>202</v>
      </c>
      <c r="H53" s="22">
        <v>43957</v>
      </c>
      <c r="I53" s="18">
        <v>81</v>
      </c>
    </row>
    <row r="54" spans="1:9" x14ac:dyDescent="0.2">
      <c r="A54" s="22">
        <v>44287</v>
      </c>
      <c r="B54" s="21" t="s">
        <v>719</v>
      </c>
      <c r="C54" s="21" t="s">
        <v>718</v>
      </c>
      <c r="D54" s="20">
        <v>52644</v>
      </c>
      <c r="E54" s="20" t="str">
        <f>MID(B54,1,SEARCH(" (",B54)-1)</f>
        <v>55 930</v>
      </c>
      <c r="F54" s="19">
        <f>E54-E55</f>
        <v>199</v>
      </c>
      <c r="H54" s="22">
        <v>43958</v>
      </c>
      <c r="I54" s="18">
        <v>67</v>
      </c>
    </row>
    <row r="55" spans="1:9" x14ac:dyDescent="0.2">
      <c r="A55" s="22">
        <v>44286</v>
      </c>
      <c r="B55" s="21" t="s">
        <v>717</v>
      </c>
      <c r="C55" s="21" t="s">
        <v>716</v>
      </c>
      <c r="D55" s="20">
        <v>52443</v>
      </c>
      <c r="E55" s="20" t="str">
        <f>MID(B55,1,SEARCH(" (",B55)-1)</f>
        <v>55 731</v>
      </c>
      <c r="F55" s="19">
        <f>E55-E56</f>
        <v>197</v>
      </c>
      <c r="H55" s="22">
        <v>43959</v>
      </c>
      <c r="I55" s="18">
        <v>59</v>
      </c>
    </row>
    <row r="56" spans="1:9" x14ac:dyDescent="0.2">
      <c r="A56" s="22">
        <v>44285</v>
      </c>
      <c r="B56" s="21" t="s">
        <v>715</v>
      </c>
      <c r="C56" s="21" t="s">
        <v>714</v>
      </c>
      <c r="D56" s="20">
        <v>52249</v>
      </c>
      <c r="E56" s="20" t="str">
        <f>MID(B56,1,SEARCH(" (",B56)-1)</f>
        <v>55 534</v>
      </c>
      <c r="F56" s="19">
        <f>E56-E57</f>
        <v>198</v>
      </c>
      <c r="H56" s="22">
        <v>43960</v>
      </c>
      <c r="I56" s="18">
        <v>75</v>
      </c>
    </row>
    <row r="57" spans="1:9" x14ac:dyDescent="0.2">
      <c r="A57" s="22">
        <v>44284</v>
      </c>
      <c r="B57" s="21" t="s">
        <v>713</v>
      </c>
      <c r="C57" s="21" t="s">
        <v>712</v>
      </c>
      <c r="D57" s="20">
        <v>52053</v>
      </c>
      <c r="E57" s="20" t="str">
        <f>MID(B57,1,SEARCH(" (",B57)-1)</f>
        <v>55 336</v>
      </c>
      <c r="F57" s="19">
        <f>E57-E58</f>
        <v>200</v>
      </c>
      <c r="H57" s="22">
        <v>43961</v>
      </c>
      <c r="I57" s="18">
        <v>74</v>
      </c>
    </row>
    <row r="58" spans="1:9" x14ac:dyDescent="0.2">
      <c r="A58" s="22">
        <v>44283</v>
      </c>
      <c r="B58" s="21" t="s">
        <v>711</v>
      </c>
      <c r="C58" s="21" t="s">
        <v>710</v>
      </c>
      <c r="D58" s="20">
        <v>51869</v>
      </c>
      <c r="E58" s="20" t="str">
        <f>MID(B58,1,SEARCH(" (",B58)-1)</f>
        <v>55 136</v>
      </c>
      <c r="F58" s="19">
        <f>E58-E59</f>
        <v>199</v>
      </c>
      <c r="H58" s="22">
        <v>43962</v>
      </c>
      <c r="I58" s="18">
        <v>66</v>
      </c>
    </row>
    <row r="59" spans="1:9" x14ac:dyDescent="0.2">
      <c r="A59" s="22">
        <v>44282</v>
      </c>
      <c r="B59" s="21" t="s">
        <v>709</v>
      </c>
      <c r="C59" s="21" t="s">
        <v>708</v>
      </c>
      <c r="D59" s="20">
        <v>51662</v>
      </c>
      <c r="E59" s="20" t="str">
        <f>MID(B59,1,SEARCH(" (",B59)-1)</f>
        <v>54 937</v>
      </c>
      <c r="F59" s="19">
        <f>E59-E60</f>
        <v>201</v>
      </c>
      <c r="H59" s="22">
        <v>43963</v>
      </c>
      <c r="I59" s="18">
        <v>66</v>
      </c>
    </row>
    <row r="60" spans="1:9" x14ac:dyDescent="0.2">
      <c r="A60" s="22">
        <v>44281</v>
      </c>
      <c r="B60" s="21" t="s">
        <v>707</v>
      </c>
      <c r="C60" s="21" t="s">
        <v>706</v>
      </c>
      <c r="D60" s="20">
        <v>51441</v>
      </c>
      <c r="E60" s="20" t="str">
        <f>MID(B60,1,SEARCH(" (",B60)-1)</f>
        <v>54 736</v>
      </c>
      <c r="F60" s="19">
        <f>E60-E61</f>
        <v>198</v>
      </c>
      <c r="H60" s="22">
        <v>43964</v>
      </c>
      <c r="I60" s="18">
        <v>79</v>
      </c>
    </row>
    <row r="61" spans="1:9" x14ac:dyDescent="0.2">
      <c r="A61" s="22">
        <v>44280</v>
      </c>
      <c r="B61" s="21" t="s">
        <v>705</v>
      </c>
      <c r="C61" s="21" t="s">
        <v>704</v>
      </c>
      <c r="D61" s="20">
        <v>51224</v>
      </c>
      <c r="E61" s="20" t="str">
        <f>MID(B61,1,SEARCH(" (",B61)-1)</f>
        <v>54 538</v>
      </c>
      <c r="F61" s="19">
        <f>E61-E62</f>
        <v>200</v>
      </c>
      <c r="H61" s="22">
        <v>43965</v>
      </c>
      <c r="I61" s="18">
        <v>84</v>
      </c>
    </row>
    <row r="62" spans="1:9" x14ac:dyDescent="0.2">
      <c r="A62" s="22">
        <v>44279</v>
      </c>
      <c r="B62" s="21" t="s">
        <v>703</v>
      </c>
      <c r="C62" s="21" t="s">
        <v>702</v>
      </c>
      <c r="D62" s="20">
        <v>51011</v>
      </c>
      <c r="E62" s="20" t="str">
        <f>MID(B62,1,SEARCH(" (",B62)-1)</f>
        <v>54 338</v>
      </c>
      <c r="F62" s="19">
        <f>E62-E63</f>
        <v>199</v>
      </c>
      <c r="H62" s="22">
        <v>43966</v>
      </c>
      <c r="I62" s="18">
        <v>56</v>
      </c>
    </row>
    <row r="63" spans="1:9" x14ac:dyDescent="0.2">
      <c r="A63" s="22">
        <v>44278</v>
      </c>
      <c r="B63" s="21" t="s">
        <v>701</v>
      </c>
      <c r="C63" s="21" t="s">
        <v>700</v>
      </c>
      <c r="D63" s="20">
        <v>50794</v>
      </c>
      <c r="E63" s="20" t="str">
        <f>MID(B63,1,SEARCH(" (",B63)-1)</f>
        <v>54 139</v>
      </c>
      <c r="F63" s="19">
        <f>E63-E64</f>
        <v>200</v>
      </c>
      <c r="H63" s="22">
        <v>43967</v>
      </c>
      <c r="I63" s="18">
        <v>70</v>
      </c>
    </row>
    <row r="64" spans="1:9" x14ac:dyDescent="0.2">
      <c r="A64" s="22">
        <v>44277</v>
      </c>
      <c r="B64" s="21" t="s">
        <v>699</v>
      </c>
      <c r="C64" s="20">
        <v>1016</v>
      </c>
      <c r="D64" s="20">
        <v>50569</v>
      </c>
      <c r="E64" s="20" t="str">
        <f>MID(B64,1,SEARCH(" (",B64)-1)</f>
        <v>53 939</v>
      </c>
      <c r="F64" s="19">
        <f>E64-E65</f>
        <v>203</v>
      </c>
      <c r="H64" s="22">
        <v>43968</v>
      </c>
      <c r="I64" s="18">
        <v>65</v>
      </c>
    </row>
    <row r="65" spans="1:9" x14ac:dyDescent="0.2">
      <c r="A65" s="22">
        <v>44276</v>
      </c>
      <c r="B65" s="21" t="s">
        <v>698</v>
      </c>
      <c r="C65" s="20">
        <v>1016</v>
      </c>
      <c r="D65" s="20">
        <v>50327</v>
      </c>
      <c r="E65" s="20" t="str">
        <f>MID(B65,1,SEARCH(" (",B65)-1)</f>
        <v>53 736</v>
      </c>
      <c r="F65" s="19">
        <f>E65-E66</f>
        <v>205</v>
      </c>
      <c r="H65" s="22">
        <v>43969</v>
      </c>
      <c r="I65" s="18">
        <v>66</v>
      </c>
    </row>
    <row r="66" spans="1:9" x14ac:dyDescent="0.2">
      <c r="A66" s="22">
        <v>44275</v>
      </c>
      <c r="B66" s="21" t="s">
        <v>697</v>
      </c>
      <c r="C66" s="20">
        <v>1016</v>
      </c>
      <c r="D66" s="20">
        <v>50082</v>
      </c>
      <c r="E66" s="20" t="str">
        <f>MID(B66,1,SEARCH(" (",B66)-1)</f>
        <v>53 531</v>
      </c>
      <c r="F66" s="19">
        <f>E66-E67</f>
        <v>211</v>
      </c>
      <c r="H66" s="22">
        <v>43970</v>
      </c>
      <c r="I66" s="18">
        <v>65</v>
      </c>
    </row>
    <row r="67" spans="1:9" x14ac:dyDescent="0.2">
      <c r="A67" s="22">
        <v>44274</v>
      </c>
      <c r="B67" s="21" t="s">
        <v>696</v>
      </c>
      <c r="C67" s="21" t="s">
        <v>695</v>
      </c>
      <c r="D67" s="20">
        <v>49832</v>
      </c>
      <c r="E67" s="20" t="str">
        <f>MID(B67,1,SEARCH(" (",B67)-1)</f>
        <v>53 320</v>
      </c>
      <c r="F67" s="19">
        <f>E67-E68</f>
        <v>214</v>
      </c>
      <c r="H67" s="22">
        <v>43971</v>
      </c>
      <c r="I67" s="18">
        <v>98</v>
      </c>
    </row>
    <row r="68" spans="1:9" x14ac:dyDescent="0.2">
      <c r="A68" s="22">
        <v>44273</v>
      </c>
      <c r="B68" s="21" t="s">
        <v>694</v>
      </c>
      <c r="C68" s="21" t="s">
        <v>693</v>
      </c>
      <c r="D68" s="20">
        <v>49585</v>
      </c>
      <c r="E68" s="20" t="str">
        <f>MID(B68,1,SEARCH(" (",B68)-1)</f>
        <v>53 106</v>
      </c>
      <c r="F68" s="19">
        <f>E68-E69</f>
        <v>219</v>
      </c>
      <c r="H68" s="22">
        <v>43972</v>
      </c>
      <c r="I68" s="18">
        <v>74</v>
      </c>
    </row>
    <row r="69" spans="1:9" x14ac:dyDescent="0.2">
      <c r="A69" s="22">
        <v>44272</v>
      </c>
      <c r="B69" s="21" t="s">
        <v>692</v>
      </c>
      <c r="C69" s="21" t="s">
        <v>691</v>
      </c>
      <c r="D69" s="20">
        <v>49347</v>
      </c>
      <c r="E69" s="20" t="str">
        <f>MID(B69,1,SEARCH(" (",B69)-1)</f>
        <v>52 887</v>
      </c>
      <c r="F69" s="19">
        <f>E69-E70</f>
        <v>223</v>
      </c>
      <c r="H69" s="22">
        <v>43973</v>
      </c>
      <c r="I69" s="18">
        <v>74</v>
      </c>
    </row>
    <row r="70" spans="1:9" x14ac:dyDescent="0.2">
      <c r="A70" s="22">
        <v>44271</v>
      </c>
      <c r="B70" s="21" t="s">
        <v>690</v>
      </c>
      <c r="C70" s="21" t="s">
        <v>689</v>
      </c>
      <c r="D70" s="20">
        <v>49105</v>
      </c>
      <c r="E70" s="20" t="str">
        <f>MID(B70,1,SEARCH(" (",B70)-1)</f>
        <v>52 664</v>
      </c>
      <c r="F70" s="19">
        <f>E70-E71</f>
        <v>227</v>
      </c>
      <c r="H70" s="22">
        <v>43974</v>
      </c>
      <c r="I70" s="18">
        <v>86</v>
      </c>
    </row>
    <row r="71" spans="1:9" x14ac:dyDescent="0.2">
      <c r="A71" s="22">
        <v>44270</v>
      </c>
      <c r="B71" s="21" t="s">
        <v>688</v>
      </c>
      <c r="C71" s="21" t="s">
        <v>687</v>
      </c>
      <c r="D71" s="20">
        <v>48866</v>
      </c>
      <c r="E71" s="20" t="str">
        <f>MID(B71,1,SEARCH(" (",B71)-1)</f>
        <v>52 437</v>
      </c>
      <c r="F71" s="19">
        <f>E71-E72</f>
        <v>235</v>
      </c>
      <c r="H71" s="22">
        <v>43975</v>
      </c>
      <c r="I71" s="18">
        <v>121</v>
      </c>
    </row>
    <row r="72" spans="1:9" x14ac:dyDescent="0.2">
      <c r="A72" s="22">
        <v>44269</v>
      </c>
      <c r="B72" s="21" t="s">
        <v>686</v>
      </c>
      <c r="C72" s="21" t="s">
        <v>685</v>
      </c>
      <c r="D72" s="20">
        <v>48638</v>
      </c>
      <c r="E72" s="20" t="str">
        <f>MID(B72,1,SEARCH(" (",B72)-1)</f>
        <v>52 202</v>
      </c>
      <c r="F72" s="19">
        <f>E72-E73</f>
        <v>240</v>
      </c>
      <c r="H72" s="22">
        <v>43976</v>
      </c>
      <c r="I72" s="18">
        <v>97</v>
      </c>
    </row>
    <row r="73" spans="1:9" x14ac:dyDescent="0.2">
      <c r="A73" s="22">
        <v>44268</v>
      </c>
      <c r="B73" s="21" t="s">
        <v>684</v>
      </c>
      <c r="C73" s="21" t="s">
        <v>683</v>
      </c>
      <c r="D73" s="20">
        <v>48389</v>
      </c>
      <c r="E73" s="20" t="str">
        <f>MID(B73,1,SEARCH(" (",B73)-1)</f>
        <v>51 962</v>
      </c>
      <c r="F73" s="19">
        <f>E73-E74</f>
        <v>246</v>
      </c>
      <c r="H73" s="22">
        <v>43977</v>
      </c>
      <c r="I73" s="18">
        <v>87</v>
      </c>
    </row>
    <row r="74" spans="1:9" x14ac:dyDescent="0.2">
      <c r="A74" s="22">
        <v>44267</v>
      </c>
      <c r="B74" s="21" t="s">
        <v>682</v>
      </c>
      <c r="C74" s="21" t="s">
        <v>681</v>
      </c>
      <c r="D74" s="20">
        <v>48126</v>
      </c>
      <c r="E74" s="20" t="str">
        <f>MID(B74,1,SEARCH(" (",B74)-1)</f>
        <v>51 716</v>
      </c>
      <c r="F74" s="19">
        <f>E74-E75</f>
        <v>252</v>
      </c>
      <c r="H74" s="22">
        <v>43978</v>
      </c>
      <c r="I74" s="18">
        <v>135</v>
      </c>
    </row>
    <row r="75" spans="1:9" x14ac:dyDescent="0.2">
      <c r="A75" s="22">
        <v>44266</v>
      </c>
      <c r="B75" s="21" t="s">
        <v>680</v>
      </c>
      <c r="C75" s="21" t="s">
        <v>679</v>
      </c>
      <c r="D75" s="20">
        <v>47866</v>
      </c>
      <c r="E75" s="20" t="str">
        <f>MID(B75,1,SEARCH(" (",B75)-1)</f>
        <v>51 464</v>
      </c>
      <c r="F75" s="19">
        <f>E75-E76</f>
        <v>250</v>
      </c>
      <c r="H75" s="22">
        <v>43979</v>
      </c>
      <c r="I75" s="18">
        <v>97</v>
      </c>
    </row>
    <row r="76" spans="1:9" x14ac:dyDescent="0.2">
      <c r="A76" s="22">
        <v>44265</v>
      </c>
      <c r="B76" s="21" t="s">
        <v>678</v>
      </c>
      <c r="C76" s="21" t="s">
        <v>677</v>
      </c>
      <c r="D76" s="20">
        <v>47601</v>
      </c>
      <c r="E76" s="20" t="str">
        <f>MID(B76,1,SEARCH(" (",B76)-1)</f>
        <v>51 214</v>
      </c>
      <c r="F76" s="19">
        <f>E76-E77</f>
        <v>254</v>
      </c>
      <c r="H76" s="22">
        <v>43980</v>
      </c>
      <c r="I76" s="18">
        <v>48</v>
      </c>
    </row>
    <row r="77" spans="1:9" x14ac:dyDescent="0.2">
      <c r="A77" s="22">
        <v>44264</v>
      </c>
      <c r="B77" s="21" t="s">
        <v>676</v>
      </c>
      <c r="C77" s="21">
        <v>937</v>
      </c>
      <c r="D77" s="20">
        <v>47331</v>
      </c>
      <c r="E77" s="20" t="str">
        <f>MID(B77,1,SEARCH(" (",B77)-1)</f>
        <v>50 960</v>
      </c>
      <c r="F77" s="19">
        <f>E77-E78</f>
        <v>260</v>
      </c>
      <c r="H77" s="22">
        <v>43981</v>
      </c>
      <c r="I77" s="18">
        <v>42</v>
      </c>
    </row>
    <row r="78" spans="1:9" x14ac:dyDescent="0.2">
      <c r="A78" s="22">
        <v>44263</v>
      </c>
      <c r="B78" s="21" t="s">
        <v>675</v>
      </c>
      <c r="C78" s="21" t="s">
        <v>674</v>
      </c>
      <c r="D78" s="20">
        <v>47037</v>
      </c>
      <c r="E78" s="20" t="str">
        <f>MID(B78,1,SEARCH(" (",B78)-1)</f>
        <v>50 700</v>
      </c>
      <c r="F78" s="19">
        <f>E78-E79</f>
        <v>263</v>
      </c>
      <c r="H78" s="22">
        <v>43982</v>
      </c>
      <c r="I78" s="18">
        <v>85</v>
      </c>
    </row>
    <row r="79" spans="1:9" x14ac:dyDescent="0.2">
      <c r="A79" s="22">
        <v>44262</v>
      </c>
      <c r="B79" s="21" t="s">
        <v>673</v>
      </c>
      <c r="C79" s="21">
        <v>935</v>
      </c>
      <c r="D79" s="20">
        <v>46754</v>
      </c>
      <c r="E79" s="20" t="str">
        <f>MID(B79,1,SEARCH(" (",B79)-1)</f>
        <v>50 437</v>
      </c>
      <c r="F79" s="19">
        <f>E79-E80</f>
        <v>268</v>
      </c>
      <c r="H79" s="22">
        <v>43983</v>
      </c>
      <c r="I79" s="18">
        <v>36</v>
      </c>
    </row>
    <row r="80" spans="1:9" x14ac:dyDescent="0.2">
      <c r="A80" s="22">
        <v>44261</v>
      </c>
      <c r="B80" s="21" t="s">
        <v>672</v>
      </c>
      <c r="C80" s="21" t="s">
        <v>671</v>
      </c>
      <c r="D80" s="20">
        <v>46466</v>
      </c>
      <c r="E80" s="20" t="str">
        <f>MID(B80,1,SEARCH(" (",B80)-1)</f>
        <v>50 169</v>
      </c>
      <c r="F80" s="19">
        <f>E80-E81</f>
        <v>270</v>
      </c>
      <c r="H80" s="22">
        <v>43984</v>
      </c>
      <c r="I80" s="18">
        <v>76</v>
      </c>
    </row>
    <row r="81" spans="1:9" x14ac:dyDescent="0.2">
      <c r="A81" s="22">
        <v>44260</v>
      </c>
      <c r="B81" s="21" t="s">
        <v>670</v>
      </c>
      <c r="C81" s="21" t="s">
        <v>669</v>
      </c>
      <c r="D81" s="20">
        <v>46174</v>
      </c>
      <c r="E81" s="20" t="str">
        <f>MID(B81,1,SEARCH(" (",B81)-1)</f>
        <v>49 899</v>
      </c>
      <c r="F81" s="19">
        <f>E81-E82</f>
        <v>273</v>
      </c>
      <c r="H81" s="22">
        <v>43985</v>
      </c>
      <c r="I81" s="18">
        <v>46</v>
      </c>
    </row>
    <row r="82" spans="1:9" x14ac:dyDescent="0.2">
      <c r="A82" s="22">
        <v>44259</v>
      </c>
      <c r="B82" s="21" t="s">
        <v>668</v>
      </c>
      <c r="C82" s="21" t="s">
        <v>667</v>
      </c>
      <c r="D82" s="20">
        <v>45873</v>
      </c>
      <c r="E82" s="20" t="str">
        <f>MID(B82,1,SEARCH(" (",B82)-1)</f>
        <v>49 626</v>
      </c>
      <c r="F82" s="19">
        <f>E82-E83</f>
        <v>271</v>
      </c>
      <c r="H82" s="22">
        <v>43986</v>
      </c>
      <c r="I82" s="18">
        <v>63</v>
      </c>
    </row>
    <row r="83" spans="1:9" x14ac:dyDescent="0.2">
      <c r="A83" s="22">
        <v>44258</v>
      </c>
      <c r="B83" s="21" t="s">
        <v>666</v>
      </c>
      <c r="C83" s="21" t="s">
        <v>665</v>
      </c>
      <c r="D83" s="20">
        <v>45576</v>
      </c>
      <c r="E83" s="20" t="str">
        <f>MID(B83,1,SEARCH(" (",B83)-1)</f>
        <v>49 355</v>
      </c>
      <c r="F83" s="19">
        <f>E83-E84</f>
        <v>273</v>
      </c>
      <c r="H83" s="22">
        <v>43987</v>
      </c>
      <c r="I83" s="18">
        <v>89</v>
      </c>
    </row>
    <row r="84" spans="1:9" x14ac:dyDescent="0.2">
      <c r="A84" s="22">
        <v>44257</v>
      </c>
      <c r="B84" s="21" t="s">
        <v>664</v>
      </c>
      <c r="C84" s="21" t="s">
        <v>663</v>
      </c>
      <c r="D84" s="20">
        <v>45284</v>
      </c>
      <c r="E84" s="20" t="str">
        <f>MID(B84,1,SEARCH(" (",B84)-1)</f>
        <v>49 082</v>
      </c>
      <c r="F84" s="19">
        <f>E84-E85</f>
        <v>275</v>
      </c>
      <c r="H84" s="22">
        <v>43988</v>
      </c>
      <c r="I84" s="18">
        <v>104</v>
      </c>
    </row>
    <row r="85" spans="1:9" x14ac:dyDescent="0.2">
      <c r="A85" s="22">
        <v>44256</v>
      </c>
      <c r="B85" s="21" t="s">
        <v>662</v>
      </c>
      <c r="C85" s="21" t="s">
        <v>661</v>
      </c>
      <c r="D85" s="20">
        <v>45001</v>
      </c>
      <c r="E85" s="20" t="str">
        <f>MID(B85,1,SEARCH(" (",B85)-1)</f>
        <v>48 807</v>
      </c>
      <c r="F85" s="19">
        <f>E85-E86</f>
        <v>278</v>
      </c>
      <c r="H85" s="22">
        <v>43989</v>
      </c>
      <c r="I85" s="18">
        <v>88</v>
      </c>
    </row>
    <row r="86" spans="1:9" x14ac:dyDescent="0.2">
      <c r="A86" s="22">
        <v>44255</v>
      </c>
      <c r="B86" s="21" t="s">
        <v>660</v>
      </c>
      <c r="C86" s="21" t="s">
        <v>659</v>
      </c>
      <c r="D86" s="20">
        <v>44741</v>
      </c>
      <c r="E86" s="20" t="str">
        <f>MID(B86,1,SEARCH(" (",B86)-1)</f>
        <v>48 529</v>
      </c>
      <c r="F86" s="19">
        <f>E86-E87</f>
        <v>281</v>
      </c>
      <c r="H86" s="22">
        <v>43990</v>
      </c>
      <c r="I86" s="18">
        <v>86</v>
      </c>
    </row>
    <row r="87" spans="1:9" x14ac:dyDescent="0.2">
      <c r="A87" s="22">
        <v>44254</v>
      </c>
      <c r="B87" s="21" t="s">
        <v>658</v>
      </c>
      <c r="C87" s="21" t="s">
        <v>657</v>
      </c>
      <c r="D87" s="20">
        <v>44472</v>
      </c>
      <c r="E87" s="20" t="str">
        <f>MID(B87,1,SEARCH(" (",B87)-1)</f>
        <v>48 248</v>
      </c>
      <c r="F87" s="19">
        <f>E87-E88</f>
        <v>280</v>
      </c>
      <c r="H87" s="22">
        <v>43991</v>
      </c>
      <c r="I87" s="18">
        <v>46</v>
      </c>
    </row>
    <row r="88" spans="1:9" x14ac:dyDescent="0.2">
      <c r="A88" s="22">
        <v>44253</v>
      </c>
      <c r="B88" s="21" t="s">
        <v>656</v>
      </c>
      <c r="C88" s="21">
        <v>906</v>
      </c>
      <c r="D88" s="20">
        <v>44198</v>
      </c>
      <c r="E88" s="20" t="str">
        <f>MID(B88,1,SEARCH(" (",B88)-1)</f>
        <v>47 968</v>
      </c>
      <c r="F88" s="19">
        <f>E88-E89</f>
        <v>279</v>
      </c>
      <c r="H88" s="22">
        <v>43992</v>
      </c>
      <c r="I88" s="18">
        <v>113</v>
      </c>
    </row>
    <row r="89" spans="1:9" x14ac:dyDescent="0.2">
      <c r="A89" s="22">
        <v>44252</v>
      </c>
      <c r="B89" s="21" t="s">
        <v>655</v>
      </c>
      <c r="C89" s="21" t="s">
        <v>654</v>
      </c>
      <c r="D89" s="20">
        <v>43927</v>
      </c>
      <c r="E89" s="20" t="str">
        <f>MID(B89,1,SEARCH(" (",B89)-1)</f>
        <v>47 689</v>
      </c>
      <c r="F89" s="19">
        <f>E89-E90</f>
        <v>278</v>
      </c>
      <c r="H89" s="22">
        <v>43993</v>
      </c>
      <c r="I89" s="18">
        <v>111</v>
      </c>
    </row>
    <row r="90" spans="1:9" x14ac:dyDescent="0.2">
      <c r="A90" s="22">
        <v>44251</v>
      </c>
      <c r="B90" s="21" t="s">
        <v>653</v>
      </c>
      <c r="C90" s="21">
        <v>905</v>
      </c>
      <c r="D90" s="20">
        <v>43651</v>
      </c>
      <c r="E90" s="20" t="str">
        <f>MID(B90,1,SEARCH(" (",B90)-1)</f>
        <v>47 411</v>
      </c>
      <c r="F90" s="19">
        <f>E90-E91</f>
        <v>280</v>
      </c>
      <c r="H90" s="22">
        <v>43994</v>
      </c>
      <c r="I90" s="18">
        <v>78</v>
      </c>
    </row>
    <row r="91" spans="1:9" x14ac:dyDescent="0.2">
      <c r="A91" s="22">
        <v>44250</v>
      </c>
      <c r="B91" s="21" t="s">
        <v>652</v>
      </c>
      <c r="C91" s="21" t="s">
        <v>651</v>
      </c>
      <c r="D91" s="20">
        <v>43382</v>
      </c>
      <c r="E91" s="20" t="str">
        <f>MID(B91,1,SEARCH(" (",B91)-1)</f>
        <v>47 131</v>
      </c>
      <c r="F91" s="19">
        <f>E91-E92</f>
        <v>283</v>
      </c>
      <c r="H91" s="22">
        <v>43995</v>
      </c>
      <c r="I91" s="18">
        <v>146</v>
      </c>
    </row>
    <row r="92" spans="1:9" x14ac:dyDescent="0.2">
      <c r="A92" s="22">
        <v>44249</v>
      </c>
      <c r="B92" s="21" t="s">
        <v>650</v>
      </c>
      <c r="C92" s="21">
        <v>900</v>
      </c>
      <c r="D92" s="20">
        <v>43103</v>
      </c>
      <c r="E92" s="20" t="str">
        <f>MID(B92,1,SEARCH(" (",B92)-1)</f>
        <v>46 848</v>
      </c>
      <c r="F92" s="19">
        <f>E92-E93</f>
        <v>285</v>
      </c>
      <c r="H92" s="22">
        <v>43996</v>
      </c>
      <c r="I92" s="18">
        <v>110</v>
      </c>
    </row>
    <row r="93" spans="1:9" x14ac:dyDescent="0.2">
      <c r="A93" s="22">
        <v>44248</v>
      </c>
      <c r="B93" s="21" t="s">
        <v>649</v>
      </c>
      <c r="C93" s="21">
        <v>900</v>
      </c>
      <c r="D93" s="20">
        <v>42823</v>
      </c>
      <c r="E93" s="20" t="str">
        <f>MID(B93,1,SEARCH(" (",B93)-1)</f>
        <v>46 563</v>
      </c>
      <c r="F93" s="19">
        <f>E93-E94</f>
        <v>287</v>
      </c>
      <c r="H93" s="22">
        <v>43997</v>
      </c>
      <c r="I93" s="18">
        <v>106</v>
      </c>
    </row>
    <row r="94" spans="1:9" x14ac:dyDescent="0.2">
      <c r="A94" s="22">
        <v>44247</v>
      </c>
      <c r="B94" s="21" t="s">
        <v>648</v>
      </c>
      <c r="C94" s="21">
        <v>900</v>
      </c>
      <c r="D94" s="20">
        <v>42533</v>
      </c>
      <c r="E94" s="20" t="str">
        <f>MID(B94,1,SEARCH(" (",B94)-1)</f>
        <v>46 276</v>
      </c>
      <c r="F94" s="19">
        <f>E94-E95</f>
        <v>290</v>
      </c>
      <c r="H94" s="22">
        <v>43998</v>
      </c>
      <c r="I94" s="18">
        <v>70</v>
      </c>
    </row>
    <row r="95" spans="1:9" x14ac:dyDescent="0.2">
      <c r="A95" s="22">
        <v>44246</v>
      </c>
      <c r="B95" s="21" t="s">
        <v>647</v>
      </c>
      <c r="C95" s="21">
        <v>900</v>
      </c>
      <c r="D95" s="20">
        <v>42244</v>
      </c>
      <c r="E95" s="20" t="str">
        <f>MID(B95,1,SEARCH(" (",B95)-1)</f>
        <v>45 986</v>
      </c>
      <c r="F95" s="19">
        <f>E95-E96</f>
        <v>292</v>
      </c>
      <c r="H95" s="22">
        <v>43999</v>
      </c>
      <c r="I95" s="18">
        <v>44</v>
      </c>
    </row>
    <row r="96" spans="1:9" x14ac:dyDescent="0.2">
      <c r="A96" s="22">
        <v>44245</v>
      </c>
      <c r="B96" s="21" t="s">
        <v>646</v>
      </c>
      <c r="C96" s="21" t="s">
        <v>645</v>
      </c>
      <c r="D96" s="20">
        <v>41954</v>
      </c>
      <c r="E96" s="20" t="str">
        <f>MID(B96,1,SEARCH(" (",B96)-1)</f>
        <v>45 694</v>
      </c>
      <c r="F96" s="19">
        <f>E96-E97</f>
        <v>296</v>
      </c>
      <c r="H96" s="22">
        <v>44000</v>
      </c>
      <c r="I96" s="18">
        <v>76</v>
      </c>
    </row>
    <row r="97" spans="1:9" x14ac:dyDescent="0.2">
      <c r="A97" s="22">
        <v>44244</v>
      </c>
      <c r="B97" s="21" t="s">
        <v>644</v>
      </c>
      <c r="C97" s="21" t="s">
        <v>643</v>
      </c>
      <c r="D97" s="20">
        <v>41665</v>
      </c>
      <c r="E97" s="20" t="str">
        <f>MID(B97,1,SEARCH(" (",B97)-1)</f>
        <v>45 398</v>
      </c>
      <c r="F97" s="19">
        <f>E97-E98</f>
        <v>294</v>
      </c>
      <c r="H97" s="22">
        <v>44001</v>
      </c>
      <c r="I97" s="18">
        <v>83</v>
      </c>
    </row>
    <row r="98" spans="1:9" x14ac:dyDescent="0.2">
      <c r="A98" s="22">
        <v>44243</v>
      </c>
      <c r="B98" s="21" t="s">
        <v>642</v>
      </c>
      <c r="C98" s="21" t="s">
        <v>641</v>
      </c>
      <c r="D98" s="20">
        <v>41379</v>
      </c>
      <c r="E98" s="20" t="str">
        <f>MID(B98,1,SEARCH(" (",B98)-1)</f>
        <v>45 104</v>
      </c>
      <c r="F98" s="19">
        <f>E98-E99</f>
        <v>297</v>
      </c>
      <c r="H98" s="22">
        <v>44002</v>
      </c>
      <c r="I98" s="18">
        <v>67</v>
      </c>
    </row>
    <row r="99" spans="1:9" x14ac:dyDescent="0.2">
      <c r="A99" s="22">
        <v>44242</v>
      </c>
      <c r="B99" s="21" t="s">
        <v>640</v>
      </c>
      <c r="C99" s="21">
        <v>890</v>
      </c>
      <c r="D99" s="20">
        <v>41095</v>
      </c>
      <c r="E99" s="20" t="str">
        <f>MID(B99,1,SEARCH(" (",B99)-1)</f>
        <v>44 807</v>
      </c>
      <c r="F99" s="19">
        <f>E99-E100</f>
        <v>297</v>
      </c>
      <c r="H99" s="22">
        <v>44003</v>
      </c>
      <c r="I99" s="18">
        <v>75</v>
      </c>
    </row>
    <row r="100" spans="1:9" x14ac:dyDescent="0.2">
      <c r="A100" s="22">
        <v>44241</v>
      </c>
      <c r="B100" s="21" t="s">
        <v>639</v>
      </c>
      <c r="C100" s="21">
        <v>890</v>
      </c>
      <c r="D100" s="20">
        <v>40854</v>
      </c>
      <c r="E100" s="20" t="str">
        <f>MID(B100,1,SEARCH(" (",B100)-1)</f>
        <v>44 510</v>
      </c>
      <c r="F100" s="19">
        <f>E100-E101</f>
        <v>299</v>
      </c>
      <c r="H100" s="22">
        <v>44004</v>
      </c>
      <c r="I100" s="18">
        <v>63</v>
      </c>
    </row>
    <row r="101" spans="1:9" x14ac:dyDescent="0.2">
      <c r="A101" s="22">
        <v>44240</v>
      </c>
      <c r="B101" s="21" t="s">
        <v>638</v>
      </c>
      <c r="C101" s="21" t="s">
        <v>637</v>
      </c>
      <c r="D101" s="20">
        <v>40609</v>
      </c>
      <c r="E101" s="20" t="str">
        <f>MID(B101,1,SEARCH(" (",B101)-1)</f>
        <v>44 211</v>
      </c>
      <c r="F101" s="19">
        <f>E101-E102</f>
        <v>298</v>
      </c>
      <c r="H101" s="22">
        <v>44005</v>
      </c>
      <c r="I101" s="18">
        <v>63</v>
      </c>
    </row>
    <row r="102" spans="1:9" x14ac:dyDescent="0.2">
      <c r="A102" s="22">
        <v>44239</v>
      </c>
      <c r="B102" s="21" t="s">
        <v>636</v>
      </c>
      <c r="C102" s="21" t="s">
        <v>635</v>
      </c>
      <c r="D102" s="20">
        <v>40360</v>
      </c>
      <c r="E102" s="20" t="str">
        <f>MID(B102,1,SEARCH(" (",B102)-1)</f>
        <v>43 913</v>
      </c>
      <c r="F102" s="19">
        <f>E102-E103</f>
        <v>300</v>
      </c>
      <c r="H102" s="22">
        <v>44006</v>
      </c>
      <c r="I102" s="18">
        <v>51</v>
      </c>
    </row>
    <row r="103" spans="1:9" x14ac:dyDescent="0.2">
      <c r="A103" s="22">
        <v>44238</v>
      </c>
      <c r="B103" s="21" t="s">
        <v>634</v>
      </c>
      <c r="C103" s="21" t="s">
        <v>633</v>
      </c>
      <c r="D103" s="20">
        <v>40099</v>
      </c>
      <c r="E103" s="20" t="str">
        <f>MID(B103,1,SEARCH(" (",B103)-1)</f>
        <v>43 613</v>
      </c>
      <c r="F103" s="19">
        <f>E103-E104</f>
        <v>301</v>
      </c>
      <c r="H103" s="22">
        <v>44007</v>
      </c>
      <c r="I103" s="18">
        <v>55</v>
      </c>
    </row>
    <row r="104" spans="1:9" x14ac:dyDescent="0.2">
      <c r="A104" s="22">
        <v>44237</v>
      </c>
      <c r="B104" s="21" t="s">
        <v>632</v>
      </c>
      <c r="C104" s="21" t="s">
        <v>631</v>
      </c>
      <c r="D104" s="20">
        <v>39836</v>
      </c>
      <c r="E104" s="20" t="str">
        <f>MID(B104,1,SEARCH(" (",B104)-1)</f>
        <v>43 312</v>
      </c>
      <c r="F104" s="19">
        <f>E104-E105</f>
        <v>302</v>
      </c>
      <c r="H104" s="22">
        <v>44008</v>
      </c>
      <c r="I104" s="18">
        <v>60</v>
      </c>
    </row>
    <row r="105" spans="1:9" x14ac:dyDescent="0.2">
      <c r="A105" s="22">
        <v>44236</v>
      </c>
      <c r="B105" s="21" t="s">
        <v>630</v>
      </c>
      <c r="C105" s="21" t="s">
        <v>629</v>
      </c>
      <c r="D105" s="20">
        <v>39582</v>
      </c>
      <c r="E105" s="20" t="str">
        <f>MID(B105,1,SEARCH(" (",B105)-1)</f>
        <v>43 010</v>
      </c>
      <c r="F105" s="19">
        <f>E105-E106</f>
        <v>300</v>
      </c>
      <c r="H105" s="22">
        <v>44009</v>
      </c>
      <c r="I105" s="18">
        <v>59</v>
      </c>
    </row>
    <row r="106" spans="1:9" x14ac:dyDescent="0.2">
      <c r="A106" s="22">
        <v>44235</v>
      </c>
      <c r="B106" s="21" t="s">
        <v>628</v>
      </c>
      <c r="C106" s="21" t="s">
        <v>627</v>
      </c>
      <c r="D106" s="20">
        <v>39343</v>
      </c>
      <c r="E106" s="20" t="str">
        <f>MID(B106,1,SEARCH(" (",B106)-1)</f>
        <v>42 710</v>
      </c>
      <c r="F106" s="19">
        <f>E106-E107</f>
        <v>300</v>
      </c>
      <c r="H106" s="22">
        <v>44010</v>
      </c>
      <c r="I106" s="18">
        <v>62</v>
      </c>
    </row>
    <row r="107" spans="1:9" x14ac:dyDescent="0.2">
      <c r="A107" s="22">
        <v>44234</v>
      </c>
      <c r="B107" s="21" t="s">
        <v>626</v>
      </c>
      <c r="C107" s="21">
        <v>842</v>
      </c>
      <c r="D107" s="20">
        <v>39122</v>
      </c>
      <c r="E107" s="20" t="str">
        <f>MID(B107,1,SEARCH(" (",B107)-1)</f>
        <v>42 410</v>
      </c>
      <c r="F107" s="19">
        <f>E107-E108</f>
        <v>301</v>
      </c>
      <c r="H107" s="22">
        <v>44011</v>
      </c>
      <c r="I107" s="18">
        <v>48</v>
      </c>
    </row>
    <row r="108" spans="1:9" x14ac:dyDescent="0.2">
      <c r="A108" s="22">
        <v>44233</v>
      </c>
      <c r="B108" s="21" t="s">
        <v>625</v>
      </c>
      <c r="C108" s="21" t="s">
        <v>624</v>
      </c>
      <c r="D108" s="20">
        <v>38811</v>
      </c>
      <c r="E108" s="20" t="str">
        <f>MID(B108,1,SEARCH(" (",B108)-1)</f>
        <v>42 109</v>
      </c>
      <c r="F108" s="19">
        <f>E108-E109</f>
        <v>302</v>
      </c>
      <c r="H108" s="22">
        <v>44012</v>
      </c>
      <c r="I108" s="18">
        <v>51</v>
      </c>
    </row>
    <row r="109" spans="1:9" x14ac:dyDescent="0.2">
      <c r="A109" s="22">
        <v>44232</v>
      </c>
      <c r="B109" s="21" t="s">
        <v>623</v>
      </c>
      <c r="C109" s="21" t="s">
        <v>622</v>
      </c>
      <c r="D109" s="20">
        <v>38502</v>
      </c>
      <c r="E109" s="20" t="str">
        <f>MID(B109,1,SEARCH(" (",B109)-1)</f>
        <v>41 807</v>
      </c>
      <c r="F109" s="19">
        <f>E109-E110</f>
        <v>303</v>
      </c>
      <c r="H109" s="22">
        <v>44013</v>
      </c>
      <c r="I109" s="18">
        <v>63</v>
      </c>
    </row>
    <row r="110" spans="1:9" x14ac:dyDescent="0.2">
      <c r="A110" s="22">
        <v>44231</v>
      </c>
      <c r="B110" s="21" t="s">
        <v>621</v>
      </c>
      <c r="C110" s="21" t="s">
        <v>620</v>
      </c>
      <c r="D110" s="20">
        <v>38201</v>
      </c>
      <c r="E110" s="20" t="str">
        <f>MID(B110,1,SEARCH(" (",B110)-1)</f>
        <v>41 504</v>
      </c>
      <c r="F110" s="19">
        <f>E110-E111</f>
        <v>300</v>
      </c>
      <c r="H110" s="22">
        <v>44014</v>
      </c>
      <c r="I110" s="18">
        <v>73</v>
      </c>
    </row>
    <row r="111" spans="1:9" x14ac:dyDescent="0.2">
      <c r="A111" s="22">
        <v>44230</v>
      </c>
      <c r="B111" s="21" t="s">
        <v>619</v>
      </c>
      <c r="C111" s="21" t="s">
        <v>618</v>
      </c>
      <c r="D111" s="20">
        <v>37897</v>
      </c>
      <c r="E111" s="20" t="str">
        <f>MID(B111,1,SEARCH(" (",B111)-1)</f>
        <v>41 204</v>
      </c>
      <c r="F111" s="19">
        <f>E111-E112</f>
        <v>301</v>
      </c>
      <c r="H111" s="22">
        <v>44015</v>
      </c>
      <c r="I111" s="18">
        <v>77</v>
      </c>
    </row>
    <row r="112" spans="1:9" x14ac:dyDescent="0.2">
      <c r="A112" s="22">
        <v>44229</v>
      </c>
      <c r="B112" s="21" t="s">
        <v>617</v>
      </c>
      <c r="C112" s="21" t="s">
        <v>616</v>
      </c>
      <c r="D112" s="20">
        <v>37599</v>
      </c>
      <c r="E112" s="20" t="str">
        <f>MID(B112,1,SEARCH(" (",B112)-1)</f>
        <v>40 903</v>
      </c>
      <c r="F112" s="19">
        <f>E112-E113</f>
        <v>300</v>
      </c>
      <c r="H112" s="22">
        <v>44016</v>
      </c>
      <c r="I112" s="18">
        <v>87</v>
      </c>
    </row>
    <row r="113" spans="1:9" x14ac:dyDescent="0.2">
      <c r="A113" s="22">
        <v>44228</v>
      </c>
      <c r="B113" s="21" t="s">
        <v>615</v>
      </c>
      <c r="C113" s="21" t="s">
        <v>614</v>
      </c>
      <c r="D113" s="20">
        <v>37350</v>
      </c>
      <c r="E113" s="20" t="str">
        <f>MID(B113,1,SEARCH(" (",B113)-1)</f>
        <v>40 603</v>
      </c>
      <c r="F113" s="19">
        <f>E113-E114</f>
        <v>305</v>
      </c>
      <c r="H113" s="22">
        <v>44017</v>
      </c>
      <c r="I113" s="18">
        <v>127</v>
      </c>
    </row>
    <row r="114" spans="1:9" x14ac:dyDescent="0.2">
      <c r="A114" s="22">
        <v>44227</v>
      </c>
      <c r="B114" s="21" t="s">
        <v>613</v>
      </c>
      <c r="C114" s="21" t="s">
        <v>612</v>
      </c>
      <c r="D114" s="20">
        <v>37157</v>
      </c>
      <c r="E114" s="20" t="str">
        <f>MID(B114,1,SEARCH(" (",B114)-1)</f>
        <v>40 298</v>
      </c>
      <c r="F114" s="19">
        <f>E114-E115</f>
        <v>307</v>
      </c>
      <c r="H114" s="22">
        <v>44018</v>
      </c>
      <c r="I114" s="18">
        <v>135</v>
      </c>
    </row>
    <row r="115" spans="1:9" x14ac:dyDescent="0.2">
      <c r="A115" s="22">
        <v>44226</v>
      </c>
      <c r="B115" s="21" t="s">
        <v>611</v>
      </c>
      <c r="C115" s="21" t="s">
        <v>610</v>
      </c>
      <c r="D115" s="20">
        <v>36953</v>
      </c>
      <c r="E115" s="20" t="str">
        <f>MID(B115,1,SEARCH(" (",B115)-1)</f>
        <v>39 991</v>
      </c>
      <c r="F115" s="19">
        <f>E115-E116</f>
        <v>305</v>
      </c>
      <c r="H115" s="22">
        <v>44019</v>
      </c>
      <c r="I115" s="18">
        <v>102</v>
      </c>
    </row>
    <row r="116" spans="1:9" x14ac:dyDescent="0.2">
      <c r="A116" s="22">
        <v>44225</v>
      </c>
      <c r="B116" s="21" t="s">
        <v>609</v>
      </c>
      <c r="C116" s="21" t="s">
        <v>608</v>
      </c>
      <c r="D116" s="20">
        <v>36677</v>
      </c>
      <c r="E116" s="20" t="str">
        <f>MID(B116,1,SEARCH(" (",B116)-1)</f>
        <v>39 686</v>
      </c>
      <c r="F116" s="19">
        <f>E116-E117</f>
        <v>277</v>
      </c>
      <c r="H116" s="22">
        <v>44020</v>
      </c>
      <c r="I116" s="18">
        <v>75</v>
      </c>
    </row>
    <row r="117" spans="1:9" x14ac:dyDescent="0.2">
      <c r="A117" s="22">
        <v>44224</v>
      </c>
      <c r="B117" s="21" t="s">
        <v>607</v>
      </c>
      <c r="C117" s="21" t="s">
        <v>606</v>
      </c>
      <c r="D117" s="20">
        <v>36402</v>
      </c>
      <c r="E117" s="20" t="str">
        <f>MID(B117,1,SEARCH(" (",B117)-1)</f>
        <v>39 409</v>
      </c>
      <c r="F117" s="19">
        <f>E117-E118</f>
        <v>273</v>
      </c>
      <c r="H117" s="22">
        <v>44021</v>
      </c>
      <c r="I117" s="18">
        <v>68</v>
      </c>
    </row>
    <row r="118" spans="1:9" x14ac:dyDescent="0.2">
      <c r="A118" s="22">
        <v>44223</v>
      </c>
      <c r="B118" s="21" t="s">
        <v>605</v>
      </c>
      <c r="C118" s="21" t="s">
        <v>604</v>
      </c>
      <c r="D118" s="20">
        <v>36137</v>
      </c>
      <c r="E118" s="20" t="str">
        <f>MID(B118,1,SEARCH(" (",B118)-1)</f>
        <v>39 136</v>
      </c>
      <c r="F118" s="19">
        <f>E118-E119</f>
        <v>275</v>
      </c>
      <c r="H118" s="22">
        <v>44022</v>
      </c>
      <c r="I118" s="18">
        <v>77</v>
      </c>
    </row>
    <row r="119" spans="1:9" x14ac:dyDescent="0.2">
      <c r="A119" s="22">
        <v>44222</v>
      </c>
      <c r="B119" s="21" t="s">
        <v>603</v>
      </c>
      <c r="C119" s="21" t="s">
        <v>602</v>
      </c>
      <c r="D119" s="20">
        <v>35874</v>
      </c>
      <c r="E119" s="20" t="str">
        <f>MID(B119,1,SEARCH(" (",B119)-1)</f>
        <v>38 861</v>
      </c>
      <c r="F119" s="19">
        <f>E119-E120</f>
        <v>279</v>
      </c>
      <c r="H119" s="22">
        <v>44023</v>
      </c>
      <c r="I119" s="18">
        <v>83</v>
      </c>
    </row>
    <row r="120" spans="1:9" x14ac:dyDescent="0.2">
      <c r="A120" s="22">
        <v>44221</v>
      </c>
      <c r="B120" s="21" t="s">
        <v>601</v>
      </c>
      <c r="C120" s="21">
        <v>782</v>
      </c>
      <c r="D120" s="20">
        <v>35613</v>
      </c>
      <c r="E120" s="20" t="str">
        <f>MID(B120,1,SEARCH(" (",B120)-1)</f>
        <v>38 582</v>
      </c>
      <c r="F120" s="19">
        <f>E120-E121</f>
        <v>283</v>
      </c>
      <c r="H120" s="22">
        <v>44024</v>
      </c>
      <c r="I120" s="18">
        <v>78</v>
      </c>
    </row>
    <row r="121" spans="1:9" x14ac:dyDescent="0.2">
      <c r="A121" s="22">
        <v>44220</v>
      </c>
      <c r="B121" s="21" t="s">
        <v>600</v>
      </c>
      <c r="C121" s="21" t="s">
        <v>599</v>
      </c>
      <c r="D121" s="20">
        <v>35358</v>
      </c>
      <c r="E121" s="20" t="str">
        <f>MID(B121,1,SEARCH(" (",B121)-1)</f>
        <v>38 299</v>
      </c>
      <c r="F121" s="19">
        <f>E121-E122</f>
        <v>285</v>
      </c>
      <c r="H121" s="22">
        <v>44025</v>
      </c>
      <c r="I121" s="18">
        <v>72</v>
      </c>
    </row>
    <row r="122" spans="1:9" x14ac:dyDescent="0.2">
      <c r="A122" s="22">
        <v>44219</v>
      </c>
      <c r="B122" s="21" t="s">
        <v>598</v>
      </c>
      <c r="C122" s="21" t="s">
        <v>597</v>
      </c>
      <c r="D122" s="20">
        <v>35085</v>
      </c>
      <c r="E122" s="20" t="str">
        <f>MID(B122,1,SEARCH(" (",B122)-1)</f>
        <v>38 014</v>
      </c>
      <c r="F122" s="19">
        <f>E122-E123</f>
        <v>284</v>
      </c>
      <c r="H122" s="22">
        <v>44026</v>
      </c>
      <c r="I122" s="18">
        <v>65</v>
      </c>
    </row>
    <row r="123" spans="1:9" x14ac:dyDescent="0.2">
      <c r="A123" s="22">
        <v>44218</v>
      </c>
      <c r="B123" s="21" t="s">
        <v>596</v>
      </c>
      <c r="C123" s="21" t="s">
        <v>595</v>
      </c>
      <c r="D123" s="20">
        <v>34804</v>
      </c>
      <c r="E123" s="20" t="str">
        <f>MID(B123,1,SEARCH(" (",B123)-1)</f>
        <v>37 730</v>
      </c>
      <c r="F123" s="19">
        <f>E123-E124</f>
        <v>286</v>
      </c>
      <c r="H123" s="22">
        <v>44027</v>
      </c>
      <c r="I123" s="18">
        <v>59</v>
      </c>
    </row>
    <row r="124" spans="1:9" x14ac:dyDescent="0.2">
      <c r="A124" s="22">
        <v>44217</v>
      </c>
      <c r="B124" s="21" t="s">
        <v>594</v>
      </c>
      <c r="C124" s="21" t="s">
        <v>593</v>
      </c>
      <c r="D124" s="20">
        <v>34528</v>
      </c>
      <c r="E124" s="20" t="str">
        <f>MID(B124,1,SEARCH(" (",B124)-1)</f>
        <v>37 444</v>
      </c>
      <c r="F124" s="19">
        <f>E124-E125</f>
        <v>287</v>
      </c>
      <c r="H124" s="22">
        <v>44028</v>
      </c>
      <c r="I124" s="18">
        <v>57</v>
      </c>
    </row>
    <row r="125" spans="1:9" x14ac:dyDescent="0.2">
      <c r="A125" s="22">
        <v>44216</v>
      </c>
      <c r="B125" s="21" t="s">
        <v>592</v>
      </c>
      <c r="C125" s="21" t="s">
        <v>591</v>
      </c>
      <c r="D125" s="20">
        <v>34256</v>
      </c>
      <c r="E125" s="20" t="str">
        <f>MID(B125,1,SEARCH(" (",B125)-1)</f>
        <v>37 157</v>
      </c>
      <c r="F125" s="19">
        <f>E125-E126</f>
        <v>285</v>
      </c>
      <c r="H125" s="22">
        <v>44029</v>
      </c>
      <c r="I125" s="18">
        <v>62</v>
      </c>
    </row>
    <row r="126" spans="1:9" x14ac:dyDescent="0.2">
      <c r="A126" s="22">
        <v>44215</v>
      </c>
      <c r="B126" s="21" t="s">
        <v>590</v>
      </c>
      <c r="C126" s="21" t="s">
        <v>589</v>
      </c>
      <c r="D126" s="20">
        <v>33987</v>
      </c>
      <c r="E126" s="20" t="str">
        <f>MID(B126,1,SEARCH(" (",B126)-1)</f>
        <v>36 872</v>
      </c>
      <c r="F126" s="19">
        <f>E126-E127</f>
        <v>286</v>
      </c>
      <c r="H126" s="22">
        <v>44030</v>
      </c>
      <c r="I126" s="18">
        <v>62</v>
      </c>
    </row>
    <row r="127" spans="1:9" x14ac:dyDescent="0.2">
      <c r="A127" s="22">
        <v>44214</v>
      </c>
      <c r="B127" s="21" t="s">
        <v>588</v>
      </c>
      <c r="C127" s="21" t="s">
        <v>587</v>
      </c>
      <c r="D127" s="20">
        <v>33722</v>
      </c>
      <c r="E127" s="20" t="str">
        <f>MID(B127,1,SEARCH(" (",B127)-1)</f>
        <v>36 586</v>
      </c>
      <c r="F127" s="19">
        <f>E127-E128</f>
        <v>288</v>
      </c>
      <c r="H127" s="22">
        <v>44031</v>
      </c>
      <c r="I127" s="18">
        <v>61</v>
      </c>
    </row>
    <row r="128" spans="1:9" x14ac:dyDescent="0.2">
      <c r="A128" s="22">
        <v>44213</v>
      </c>
      <c r="B128" s="21" t="s">
        <v>586</v>
      </c>
      <c r="C128" s="21" t="s">
        <v>585</v>
      </c>
      <c r="D128" s="20">
        <v>33452</v>
      </c>
      <c r="E128" s="20" t="str">
        <f>MID(B128,1,SEARCH(" (",B128)-1)</f>
        <v>36 298</v>
      </c>
      <c r="F128" s="19">
        <f>E128-E129</f>
        <v>287</v>
      </c>
      <c r="H128" s="22">
        <v>44032</v>
      </c>
      <c r="I128" s="18">
        <v>60</v>
      </c>
    </row>
    <row r="129" spans="1:9" x14ac:dyDescent="0.2">
      <c r="A129" s="22">
        <v>44212</v>
      </c>
      <c r="B129" s="21" t="s">
        <v>584</v>
      </c>
      <c r="C129" s="21" t="s">
        <v>583</v>
      </c>
      <c r="D129" s="20">
        <v>33168</v>
      </c>
      <c r="E129" s="20" t="str">
        <f>MID(B129,1,SEARCH(" (",B129)-1)</f>
        <v>36 011</v>
      </c>
      <c r="F129" s="19">
        <f>E129-E130</f>
        <v>287</v>
      </c>
      <c r="H129" s="22">
        <v>44033</v>
      </c>
      <c r="I129" s="18">
        <v>57</v>
      </c>
    </row>
    <row r="130" spans="1:9" x14ac:dyDescent="0.2">
      <c r="A130" s="22">
        <v>44211</v>
      </c>
      <c r="B130" s="21" t="s">
        <v>582</v>
      </c>
      <c r="C130" s="21" t="s">
        <v>581</v>
      </c>
      <c r="D130" s="20">
        <v>32885</v>
      </c>
      <c r="E130" s="20" t="str">
        <f>MID(B130,1,SEARCH(" (",B130)-1)</f>
        <v>35 724</v>
      </c>
      <c r="F130" s="19">
        <f>E130-E131</f>
        <v>283</v>
      </c>
      <c r="H130" s="22">
        <v>44034</v>
      </c>
      <c r="I130" s="18">
        <v>52</v>
      </c>
    </row>
    <row r="131" spans="1:9" x14ac:dyDescent="0.2">
      <c r="A131" s="22">
        <v>44210</v>
      </c>
      <c r="B131" s="21" t="s">
        <v>580</v>
      </c>
      <c r="C131" s="21" t="s">
        <v>579</v>
      </c>
      <c r="D131" s="20">
        <v>32605</v>
      </c>
      <c r="E131" s="20" t="str">
        <f>MID(B131,1,SEARCH(" (",B131)-1)</f>
        <v>35 441</v>
      </c>
      <c r="F131" s="19">
        <f>E131-E132</f>
        <v>282</v>
      </c>
      <c r="H131" s="22">
        <v>44035</v>
      </c>
      <c r="I131" s="18">
        <v>49</v>
      </c>
    </row>
    <row r="132" spans="1:9" x14ac:dyDescent="0.2">
      <c r="A132" s="22">
        <v>44209</v>
      </c>
      <c r="B132" s="21" t="s">
        <v>578</v>
      </c>
      <c r="C132" s="21" t="s">
        <v>577</v>
      </c>
      <c r="D132" s="20">
        <v>32324</v>
      </c>
      <c r="E132" s="20" t="str">
        <f>MID(B132,1,SEARCH(" (",B132)-1)</f>
        <v>35 159</v>
      </c>
      <c r="F132" s="19">
        <f>E132-E133</f>
        <v>279</v>
      </c>
      <c r="H132" s="22">
        <v>44036</v>
      </c>
      <c r="I132" s="18">
        <v>42</v>
      </c>
    </row>
    <row r="133" spans="1:9" x14ac:dyDescent="0.2">
      <c r="A133" s="22">
        <v>44208</v>
      </c>
      <c r="B133" s="21" t="s">
        <v>576</v>
      </c>
      <c r="C133" s="21" t="s">
        <v>575</v>
      </c>
      <c r="D133" s="20">
        <v>32048</v>
      </c>
      <c r="E133" s="20" t="str">
        <f>MID(B133,1,SEARCH(" (",B133)-1)</f>
        <v>34 880</v>
      </c>
      <c r="F133" s="19">
        <f>E133-E134</f>
        <v>278</v>
      </c>
      <c r="H133" s="22">
        <v>44037</v>
      </c>
      <c r="I133" s="18">
        <v>39</v>
      </c>
    </row>
    <row r="134" spans="1:9" x14ac:dyDescent="0.2">
      <c r="A134" s="22">
        <v>44207</v>
      </c>
      <c r="B134" s="21" t="s">
        <v>574</v>
      </c>
      <c r="C134" s="21" t="s">
        <v>573</v>
      </c>
      <c r="D134" s="20">
        <v>31777</v>
      </c>
      <c r="E134" s="20" t="str">
        <f>MID(B134,1,SEARCH(" (",B134)-1)</f>
        <v>34 602</v>
      </c>
      <c r="F134" s="19">
        <f>E134-E135</f>
        <v>279</v>
      </c>
      <c r="H134" s="22">
        <v>44038</v>
      </c>
      <c r="I134" s="18">
        <v>41</v>
      </c>
    </row>
    <row r="135" spans="1:9" x14ac:dyDescent="0.2">
      <c r="A135" s="22">
        <v>44206</v>
      </c>
      <c r="B135" s="21" t="s">
        <v>572</v>
      </c>
      <c r="C135" s="21" t="s">
        <v>571</v>
      </c>
      <c r="D135" s="20">
        <v>31531</v>
      </c>
      <c r="E135" s="20" t="str">
        <f>MID(B135,1,SEARCH(" (",B135)-1)</f>
        <v>34 323</v>
      </c>
      <c r="F135" s="19">
        <f>E135-E136</f>
        <v>280</v>
      </c>
      <c r="H135" s="22">
        <v>44039</v>
      </c>
      <c r="I135" s="18">
        <v>37</v>
      </c>
    </row>
    <row r="136" spans="1:9" x14ac:dyDescent="0.2">
      <c r="A136" s="22">
        <v>44205</v>
      </c>
      <c r="B136" s="21" t="s">
        <v>570</v>
      </c>
      <c r="C136" s="21" t="s">
        <v>569</v>
      </c>
      <c r="D136" s="20">
        <v>31279</v>
      </c>
      <c r="E136" s="20" t="str">
        <f>MID(B136,1,SEARCH(" (",B136)-1)</f>
        <v>34 043</v>
      </c>
      <c r="F136" s="19">
        <f>E136-E137</f>
        <v>283</v>
      </c>
      <c r="H136" s="22">
        <v>44040</v>
      </c>
      <c r="I136" s="18">
        <v>32</v>
      </c>
    </row>
    <row r="137" spans="1:9" x14ac:dyDescent="0.2">
      <c r="A137" s="22">
        <v>44204</v>
      </c>
      <c r="B137" s="21" t="s">
        <v>568</v>
      </c>
      <c r="C137" s="21" t="s">
        <v>567</v>
      </c>
      <c r="D137" s="20">
        <v>31028</v>
      </c>
      <c r="E137" s="20" t="str">
        <f>MID(B137,1,SEARCH(" (",B137)-1)</f>
        <v>33 760</v>
      </c>
      <c r="F137" s="19">
        <f>E137-E138</f>
        <v>285</v>
      </c>
      <c r="H137" s="22">
        <v>44041</v>
      </c>
      <c r="I137" s="18">
        <v>32</v>
      </c>
    </row>
    <row r="138" spans="1:9" x14ac:dyDescent="0.2">
      <c r="A138" s="22">
        <v>44203</v>
      </c>
      <c r="B138" s="21" t="s">
        <v>566</v>
      </c>
      <c r="C138" s="21" t="s">
        <v>565</v>
      </c>
      <c r="D138" s="20">
        <v>30783</v>
      </c>
      <c r="E138" s="20" t="str">
        <f>MID(B138,1,SEARCH(" (",B138)-1)</f>
        <v>33 475</v>
      </c>
      <c r="F138" s="19">
        <f>E138-E139</f>
        <v>287</v>
      </c>
      <c r="H138" s="22">
        <v>44042</v>
      </c>
      <c r="I138" s="18">
        <v>36</v>
      </c>
    </row>
    <row r="139" spans="1:9" x14ac:dyDescent="0.2">
      <c r="A139" s="22">
        <v>44202</v>
      </c>
      <c r="B139" s="21" t="s">
        <v>564</v>
      </c>
      <c r="C139" s="21" t="s">
        <v>563</v>
      </c>
      <c r="D139" s="20">
        <v>30534</v>
      </c>
      <c r="E139" s="20" t="str">
        <f>MID(B139,1,SEARCH(" (",B139)-1)</f>
        <v>33 188</v>
      </c>
      <c r="F139" s="19">
        <f>E139-E140</f>
        <v>291</v>
      </c>
      <c r="H139" s="22">
        <v>44043</v>
      </c>
      <c r="I139" s="18">
        <v>43</v>
      </c>
    </row>
    <row r="140" spans="1:9" x14ac:dyDescent="0.2">
      <c r="A140" s="22">
        <v>44201</v>
      </c>
      <c r="B140" s="21" t="s">
        <v>562</v>
      </c>
      <c r="C140" s="21" t="s">
        <v>561</v>
      </c>
      <c r="D140" s="20">
        <v>30289</v>
      </c>
      <c r="E140" s="20" t="str">
        <f>MID(B140,1,SEARCH(" (",B140)-1)</f>
        <v>32 897</v>
      </c>
      <c r="F140" s="19">
        <f>E140-E141</f>
        <v>294</v>
      </c>
      <c r="H140" s="22">
        <v>44044</v>
      </c>
      <c r="I140" s="18">
        <v>43</v>
      </c>
    </row>
    <row r="141" spans="1:9" x14ac:dyDescent="0.2">
      <c r="A141" s="22">
        <v>44200</v>
      </c>
      <c r="B141" s="21" t="s">
        <v>560</v>
      </c>
      <c r="C141" s="21" t="s">
        <v>559</v>
      </c>
      <c r="D141" s="20">
        <v>30047</v>
      </c>
      <c r="E141" s="20" t="str">
        <f>MID(B141,1,SEARCH(" (",B141)-1)</f>
        <v>32 603</v>
      </c>
      <c r="F141" s="19">
        <f>E141-E142</f>
        <v>298</v>
      </c>
      <c r="H141" s="22">
        <v>44045</v>
      </c>
      <c r="I141" s="18">
        <v>47</v>
      </c>
    </row>
    <row r="142" spans="1:9" x14ac:dyDescent="0.2">
      <c r="A142" s="22">
        <v>44199</v>
      </c>
      <c r="B142" s="21" t="s">
        <v>558</v>
      </c>
      <c r="C142" s="21" t="s">
        <v>557</v>
      </c>
      <c r="D142" s="20">
        <v>29811</v>
      </c>
      <c r="E142" s="20" t="str">
        <f>MID(B142,1,SEARCH(" (",B142)-1)</f>
        <v>32 305</v>
      </c>
      <c r="F142" s="19">
        <f>E142-E143</f>
        <v>301</v>
      </c>
      <c r="H142" s="22">
        <v>44046</v>
      </c>
      <c r="I142" s="18">
        <v>45</v>
      </c>
    </row>
    <row r="143" spans="1:9" x14ac:dyDescent="0.2">
      <c r="A143" s="22">
        <v>44198</v>
      </c>
      <c r="B143" s="21" t="s">
        <v>556</v>
      </c>
      <c r="C143" s="21" t="s">
        <v>555</v>
      </c>
      <c r="D143" s="20">
        <v>29579</v>
      </c>
      <c r="E143" s="20" t="str">
        <f>MID(B143,1,SEARCH(" (",B143)-1)</f>
        <v>32 004</v>
      </c>
      <c r="F143" s="19">
        <f>E143-E144</f>
        <v>300</v>
      </c>
      <c r="H143" s="22">
        <v>44047</v>
      </c>
      <c r="I143" s="18">
        <v>36</v>
      </c>
    </row>
    <row r="144" spans="1:9" x14ac:dyDescent="0.2">
      <c r="A144" s="22">
        <v>44197</v>
      </c>
      <c r="B144" s="21" t="s">
        <v>554</v>
      </c>
      <c r="C144" s="21" t="s">
        <v>553</v>
      </c>
      <c r="D144" s="20">
        <v>29316</v>
      </c>
      <c r="E144" s="20" t="str">
        <f>MID(B144,1,SEARCH(" (",B144)-1)</f>
        <v>31 704</v>
      </c>
      <c r="F144" s="19">
        <f>E144-E145</f>
        <v>303</v>
      </c>
      <c r="H144" s="22">
        <v>44048</v>
      </c>
      <c r="I144" s="18">
        <v>34</v>
      </c>
    </row>
    <row r="145" spans="1:9" x14ac:dyDescent="0.2">
      <c r="A145" s="22">
        <v>44196</v>
      </c>
      <c r="B145" s="21" t="s">
        <v>552</v>
      </c>
      <c r="C145" s="21" t="s">
        <v>551</v>
      </c>
      <c r="D145" s="20">
        <v>29005</v>
      </c>
      <c r="E145" s="20" t="str">
        <f>MID(B145,1,SEARCH(" (",B145)-1)</f>
        <v>31 401</v>
      </c>
      <c r="F145" s="19">
        <f>E145-E146</f>
        <v>304</v>
      </c>
      <c r="H145" s="22">
        <v>44049</v>
      </c>
      <c r="I145" s="18">
        <v>44</v>
      </c>
    </row>
    <row r="146" spans="1:9" x14ac:dyDescent="0.2">
      <c r="A146" s="22">
        <v>44195</v>
      </c>
      <c r="B146" s="21" t="s">
        <v>550</v>
      </c>
      <c r="C146" s="21" t="s">
        <v>549</v>
      </c>
      <c r="D146" s="20">
        <v>28687</v>
      </c>
      <c r="E146" s="20" t="str">
        <f>MID(B146,1,SEARCH(" (",B146)-1)</f>
        <v>31 097</v>
      </c>
      <c r="F146" s="19">
        <f>E146-E147</f>
        <v>305</v>
      </c>
      <c r="H146" s="22">
        <v>44050</v>
      </c>
      <c r="I146" s="18">
        <v>42</v>
      </c>
    </row>
    <row r="147" spans="1:9" x14ac:dyDescent="0.2">
      <c r="A147" s="22">
        <v>44194</v>
      </c>
      <c r="B147" s="21" t="s">
        <v>548</v>
      </c>
      <c r="C147" s="21" t="s">
        <v>547</v>
      </c>
      <c r="D147" s="20">
        <v>28379</v>
      </c>
      <c r="E147" s="20" t="str">
        <f>MID(B147,1,SEARCH(" (",B147)-1)</f>
        <v>30 792</v>
      </c>
      <c r="F147" s="19">
        <f>E147-E148</f>
        <v>307</v>
      </c>
      <c r="H147" s="22">
        <v>44051</v>
      </c>
      <c r="I147" s="18">
        <v>43</v>
      </c>
    </row>
    <row r="148" spans="1:9" x14ac:dyDescent="0.2">
      <c r="A148" s="22">
        <v>44193</v>
      </c>
      <c r="B148" s="21" t="s">
        <v>546</v>
      </c>
      <c r="C148" s="21" t="s">
        <v>545</v>
      </c>
      <c r="D148" s="20">
        <v>28078</v>
      </c>
      <c r="E148" s="20" t="str">
        <f>MID(B148,1,SEARCH(" (",B148)-1)</f>
        <v>30 485</v>
      </c>
      <c r="F148" s="19">
        <f>E148-E149</f>
        <v>310</v>
      </c>
      <c r="H148" s="22">
        <v>44052</v>
      </c>
      <c r="I148" s="18">
        <v>48</v>
      </c>
    </row>
    <row r="149" spans="1:9" x14ac:dyDescent="0.2">
      <c r="A149" s="22">
        <v>44192</v>
      </c>
      <c r="B149" s="21" t="s">
        <v>544</v>
      </c>
      <c r="C149" s="21" t="s">
        <v>543</v>
      </c>
      <c r="D149" s="20">
        <v>27827</v>
      </c>
      <c r="E149" s="20" t="str">
        <f>MID(B149,1,SEARCH(" (",B149)-1)</f>
        <v>30 175</v>
      </c>
      <c r="F149" s="19">
        <f>E149-E150</f>
        <v>311</v>
      </c>
      <c r="H149" s="22">
        <v>44053</v>
      </c>
      <c r="I149" s="18">
        <v>50</v>
      </c>
    </row>
    <row r="150" spans="1:9" x14ac:dyDescent="0.2">
      <c r="A150" s="22">
        <v>44191</v>
      </c>
      <c r="B150" s="21" t="s">
        <v>542</v>
      </c>
      <c r="C150" s="21">
        <v>540</v>
      </c>
      <c r="D150" s="20">
        <v>27563</v>
      </c>
      <c r="E150" s="20" t="str">
        <f>MID(B150,1,SEARCH(" (",B150)-1)</f>
        <v>29 864</v>
      </c>
      <c r="F150" s="19">
        <f>E150-E151</f>
        <v>307</v>
      </c>
      <c r="H150" s="22">
        <v>44054</v>
      </c>
      <c r="I150" s="18">
        <v>48</v>
      </c>
    </row>
    <row r="151" spans="1:9" x14ac:dyDescent="0.2">
      <c r="A151" s="22">
        <v>44190</v>
      </c>
      <c r="B151" s="21" t="s">
        <v>541</v>
      </c>
      <c r="C151" s="21">
        <v>540</v>
      </c>
      <c r="D151" s="20">
        <v>27269</v>
      </c>
      <c r="E151" s="20" t="str">
        <f>MID(B151,1,SEARCH(" (",B151)-1)</f>
        <v>29 557</v>
      </c>
      <c r="F151" s="19">
        <f>E151-E152</f>
        <v>306</v>
      </c>
      <c r="H151" s="22">
        <v>44055</v>
      </c>
      <c r="I151" s="18">
        <v>52</v>
      </c>
    </row>
    <row r="152" spans="1:9" x14ac:dyDescent="0.2">
      <c r="A152" s="22">
        <v>44189</v>
      </c>
      <c r="B152" s="21" t="s">
        <v>540</v>
      </c>
      <c r="C152" s="21">
        <v>540</v>
      </c>
      <c r="D152" s="20">
        <v>26978</v>
      </c>
      <c r="E152" s="20" t="str">
        <f>MID(B152,1,SEARCH(" (",B152)-1)</f>
        <v>29 251</v>
      </c>
      <c r="F152" s="19">
        <f>E152-E153</f>
        <v>305</v>
      </c>
      <c r="H152" s="22">
        <v>44056</v>
      </c>
      <c r="I152" s="18">
        <v>51</v>
      </c>
    </row>
    <row r="153" spans="1:9" x14ac:dyDescent="0.2">
      <c r="A153" s="22">
        <v>44188</v>
      </c>
      <c r="B153" s="21" t="s">
        <v>539</v>
      </c>
      <c r="C153" s="21">
        <v>540</v>
      </c>
      <c r="D153" s="20">
        <v>26684</v>
      </c>
      <c r="E153" s="20" t="str">
        <f>MID(B153,1,SEARCH(" (",B153)-1)</f>
        <v>28 946</v>
      </c>
      <c r="F153" s="19">
        <f>E153-E154</f>
        <v>307</v>
      </c>
      <c r="H153" s="22">
        <v>44057</v>
      </c>
      <c r="I153" s="18">
        <v>49</v>
      </c>
    </row>
    <row r="154" spans="1:9" x14ac:dyDescent="0.2">
      <c r="A154" s="22">
        <v>44187</v>
      </c>
      <c r="B154" s="21" t="s">
        <v>538</v>
      </c>
      <c r="C154" s="21">
        <v>540</v>
      </c>
      <c r="D154" s="20">
        <v>26392</v>
      </c>
      <c r="E154" s="20" t="str">
        <f>MID(B154,1,SEARCH(" (",B154)-1)</f>
        <v>28 639</v>
      </c>
      <c r="F154" s="19">
        <f>E154-E155</f>
        <v>304</v>
      </c>
      <c r="H154" s="22">
        <v>44058</v>
      </c>
      <c r="I154" s="18">
        <v>50</v>
      </c>
    </row>
    <row r="155" spans="1:9" x14ac:dyDescent="0.2">
      <c r="A155" s="22">
        <v>44186</v>
      </c>
      <c r="B155" s="21" t="s">
        <v>537</v>
      </c>
      <c r="C155" s="21">
        <v>540</v>
      </c>
      <c r="D155" s="20">
        <v>26102</v>
      </c>
      <c r="E155" s="20" t="str">
        <f>MID(B155,1,SEARCH(" (",B155)-1)</f>
        <v>28 335</v>
      </c>
      <c r="F155" s="19">
        <f>E155-E156</f>
        <v>305</v>
      </c>
      <c r="H155" s="22">
        <v>44059</v>
      </c>
      <c r="I155" s="18">
        <v>53</v>
      </c>
    </row>
    <row r="156" spans="1:9" x14ac:dyDescent="0.2">
      <c r="A156" s="22">
        <v>44185</v>
      </c>
      <c r="B156" s="21" t="s">
        <v>536</v>
      </c>
      <c r="C156" s="21" t="s">
        <v>535</v>
      </c>
      <c r="D156" s="20">
        <v>25814</v>
      </c>
      <c r="E156" s="20" t="str">
        <f>MID(B156,1,SEARCH(" (",B156)-1)</f>
        <v>28 030</v>
      </c>
      <c r="F156" s="19">
        <f>E156-E157</f>
        <v>307</v>
      </c>
      <c r="H156" s="22">
        <v>44060</v>
      </c>
      <c r="I156" s="18">
        <v>45</v>
      </c>
    </row>
    <row r="157" spans="1:9" x14ac:dyDescent="0.2">
      <c r="A157" s="22">
        <v>44184</v>
      </c>
      <c r="B157" s="21" t="s">
        <v>534</v>
      </c>
      <c r="C157" s="21" t="s">
        <v>533</v>
      </c>
      <c r="D157" s="20">
        <v>25511</v>
      </c>
      <c r="E157" s="20" t="str">
        <f>MID(B157,1,SEARCH(" (",B157)-1)</f>
        <v>27 723</v>
      </c>
      <c r="F157" s="19">
        <f>E157-E158</f>
        <v>305</v>
      </c>
      <c r="H157" s="22">
        <v>44061</v>
      </c>
      <c r="I157" s="18">
        <v>43</v>
      </c>
    </row>
    <row r="158" spans="1:9" x14ac:dyDescent="0.2">
      <c r="A158" s="22">
        <v>44183</v>
      </c>
      <c r="B158" s="21" t="s">
        <v>532</v>
      </c>
      <c r="C158" s="21" t="s">
        <v>531</v>
      </c>
      <c r="D158" s="20">
        <v>25214</v>
      </c>
      <c r="E158" s="20" t="str">
        <f>MID(B158,1,SEARCH(" (",B158)-1)</f>
        <v>27 418</v>
      </c>
      <c r="F158" s="19">
        <f>E158-E159</f>
        <v>302</v>
      </c>
      <c r="H158" s="22">
        <v>44062</v>
      </c>
      <c r="I158" s="18">
        <v>43</v>
      </c>
    </row>
    <row r="159" spans="1:9" x14ac:dyDescent="0.2">
      <c r="A159" s="22">
        <v>44182</v>
      </c>
      <c r="B159" s="21" t="s">
        <v>530</v>
      </c>
      <c r="C159" s="21" t="s">
        <v>529</v>
      </c>
      <c r="D159" s="20">
        <v>24921</v>
      </c>
      <c r="E159" s="20" t="str">
        <f>MID(B159,1,SEARCH(" (",B159)-1)</f>
        <v>27 116</v>
      </c>
      <c r="F159" s="19">
        <f>E159-E160</f>
        <v>300</v>
      </c>
      <c r="H159" s="22">
        <v>44063</v>
      </c>
      <c r="I159" s="18">
        <v>44</v>
      </c>
    </row>
    <row r="160" spans="1:9" x14ac:dyDescent="0.2">
      <c r="A160" s="22">
        <v>44181</v>
      </c>
      <c r="B160" s="21" t="s">
        <v>528</v>
      </c>
      <c r="C160" s="21" t="s">
        <v>527</v>
      </c>
      <c r="D160" s="20">
        <v>24625</v>
      </c>
      <c r="E160" s="20" t="str">
        <f>MID(B160,1,SEARCH(" (",B160)-1)</f>
        <v>26 816</v>
      </c>
      <c r="F160" s="19">
        <f>E160-E161</f>
        <v>301</v>
      </c>
      <c r="H160" s="22">
        <v>44064</v>
      </c>
      <c r="I160" s="18">
        <v>44</v>
      </c>
    </row>
    <row r="161" spans="1:9" x14ac:dyDescent="0.2">
      <c r="A161" s="22">
        <v>44180</v>
      </c>
      <c r="B161" s="21" t="s">
        <v>526</v>
      </c>
      <c r="C161" s="21" t="s">
        <v>525</v>
      </c>
      <c r="D161" s="20">
        <v>24330</v>
      </c>
      <c r="E161" s="20" t="str">
        <f>MID(B161,1,SEARCH(" (",B161)-1)</f>
        <v>26 515</v>
      </c>
      <c r="F161" s="19">
        <f>E161-E162</f>
        <v>296</v>
      </c>
      <c r="H161" s="22">
        <v>44065</v>
      </c>
      <c r="I161" s="18">
        <v>50</v>
      </c>
    </row>
    <row r="162" spans="1:9" x14ac:dyDescent="0.2">
      <c r="A162" s="22">
        <v>44179</v>
      </c>
      <c r="B162" s="21" t="s">
        <v>524</v>
      </c>
      <c r="C162" s="21" t="s">
        <v>523</v>
      </c>
      <c r="D162" s="20">
        <v>24044</v>
      </c>
      <c r="E162" s="20" t="str">
        <f>MID(B162,1,SEARCH(" (",B162)-1)</f>
        <v>26 219</v>
      </c>
      <c r="F162" s="19">
        <f>E162-E163</f>
        <v>295</v>
      </c>
      <c r="H162" s="22">
        <v>44066</v>
      </c>
      <c r="I162" s="18">
        <v>64</v>
      </c>
    </row>
    <row r="163" spans="1:9" x14ac:dyDescent="0.2">
      <c r="A163" s="22">
        <v>44178</v>
      </c>
      <c r="B163" s="21" t="s">
        <v>522</v>
      </c>
      <c r="C163" s="21" t="s">
        <v>521</v>
      </c>
      <c r="D163" s="20">
        <v>23767</v>
      </c>
      <c r="E163" s="20" t="str">
        <f>MID(B163,1,SEARCH(" (",B163)-1)</f>
        <v>25 924</v>
      </c>
      <c r="F163" s="19">
        <f>E163-E164</f>
        <v>291</v>
      </c>
      <c r="H163" s="22">
        <v>44067</v>
      </c>
      <c r="I163" s="18">
        <v>73</v>
      </c>
    </row>
    <row r="164" spans="1:9" x14ac:dyDescent="0.2">
      <c r="A164" s="22">
        <v>44177</v>
      </c>
      <c r="B164" s="21" t="s">
        <v>520</v>
      </c>
      <c r="C164" s="21" t="s">
        <v>519</v>
      </c>
      <c r="D164" s="20">
        <v>23470</v>
      </c>
      <c r="E164" s="20" t="str">
        <f>MID(B164,1,SEARCH(" (",B164)-1)</f>
        <v>25 633</v>
      </c>
      <c r="F164" s="19">
        <f>E164-E165</f>
        <v>290</v>
      </c>
      <c r="H164" s="22">
        <v>44068</v>
      </c>
      <c r="I164" s="18">
        <v>75</v>
      </c>
    </row>
    <row r="165" spans="1:9" x14ac:dyDescent="0.2">
      <c r="A165" s="22">
        <v>44176</v>
      </c>
      <c r="B165" s="21" t="s">
        <v>518</v>
      </c>
      <c r="C165" s="21" t="s">
        <v>517</v>
      </c>
      <c r="D165" s="20">
        <v>23154</v>
      </c>
      <c r="E165" s="20" t="str">
        <f>MID(B165,1,SEARCH(" (",B165)-1)</f>
        <v>25 343</v>
      </c>
      <c r="F165" s="19">
        <f>E165-E166</f>
        <v>288</v>
      </c>
      <c r="H165" s="22">
        <v>44069</v>
      </c>
      <c r="I165" s="18">
        <v>70</v>
      </c>
    </row>
    <row r="166" spans="1:9" x14ac:dyDescent="0.2">
      <c r="A166" s="22">
        <v>44175</v>
      </c>
      <c r="B166" s="21" t="s">
        <v>516</v>
      </c>
      <c r="C166" s="21" t="s">
        <v>515</v>
      </c>
      <c r="D166" s="20">
        <v>22836</v>
      </c>
      <c r="E166" s="20" t="str">
        <f>MID(B166,1,SEARCH(" (",B166)-1)</f>
        <v>25 055</v>
      </c>
      <c r="F166" s="19">
        <f>E166-E167</f>
        <v>283</v>
      </c>
      <c r="H166" s="22">
        <v>44070</v>
      </c>
      <c r="I166" s="18">
        <v>74</v>
      </c>
    </row>
    <row r="167" spans="1:9" x14ac:dyDescent="0.2">
      <c r="A167" s="22">
        <v>44174</v>
      </c>
      <c r="B167" s="21" t="s">
        <v>514</v>
      </c>
      <c r="C167" s="21" t="s">
        <v>513</v>
      </c>
      <c r="D167" s="20">
        <v>22531</v>
      </c>
      <c r="E167" s="20" t="str">
        <f>MID(B167,1,SEARCH(" (",B167)-1)</f>
        <v>24 772</v>
      </c>
      <c r="F167" s="19">
        <f>E167-E168</f>
        <v>281</v>
      </c>
      <c r="H167" s="22">
        <v>44071</v>
      </c>
      <c r="I167" s="18">
        <v>75</v>
      </c>
    </row>
    <row r="168" spans="1:9" x14ac:dyDescent="0.2">
      <c r="A168" s="22">
        <v>44173</v>
      </c>
      <c r="B168" s="21" t="s">
        <v>512</v>
      </c>
      <c r="C168" s="21" t="s">
        <v>511</v>
      </c>
      <c r="D168" s="20">
        <v>22229</v>
      </c>
      <c r="E168" s="20" t="str">
        <f>MID(B168,1,SEARCH(" (",B168)-1)</f>
        <v>24 491</v>
      </c>
      <c r="F168" s="19">
        <f>E168-E169</f>
        <v>278</v>
      </c>
      <c r="H168" s="22">
        <v>44072</v>
      </c>
      <c r="I168" s="18">
        <v>75</v>
      </c>
    </row>
    <row r="169" spans="1:9" x14ac:dyDescent="0.2">
      <c r="A169" s="22">
        <v>44172</v>
      </c>
      <c r="B169" s="21" t="s">
        <v>510</v>
      </c>
      <c r="C169" s="21" t="s">
        <v>509</v>
      </c>
      <c r="D169" s="20">
        <v>21936</v>
      </c>
      <c r="E169" s="20" t="str">
        <f>MID(B169,1,SEARCH(" (",B169)-1)</f>
        <v>24 213</v>
      </c>
      <c r="F169" s="19">
        <f>E169-E170</f>
        <v>274</v>
      </c>
      <c r="H169" s="22">
        <v>44073</v>
      </c>
      <c r="I169" s="18">
        <v>76</v>
      </c>
    </row>
    <row r="170" spans="1:9" x14ac:dyDescent="0.2">
      <c r="A170" s="22">
        <v>44171</v>
      </c>
      <c r="B170" s="21" t="s">
        <v>508</v>
      </c>
      <c r="C170" s="21" t="s">
        <v>507</v>
      </c>
      <c r="D170" s="20">
        <v>21655</v>
      </c>
      <c r="E170" s="20" t="str">
        <f>MID(B170,1,SEARCH(" (",B170)-1)</f>
        <v>23 939</v>
      </c>
      <c r="F170" s="19">
        <f>E170-E171</f>
        <v>271</v>
      </c>
      <c r="H170" s="22">
        <v>44074</v>
      </c>
      <c r="I170" s="18">
        <v>79</v>
      </c>
    </row>
    <row r="171" spans="1:9" x14ac:dyDescent="0.2">
      <c r="A171" s="22">
        <v>44170</v>
      </c>
      <c r="B171" s="21" t="s">
        <v>506</v>
      </c>
      <c r="C171" s="21" t="s">
        <v>505</v>
      </c>
      <c r="D171" s="20">
        <v>21354</v>
      </c>
      <c r="E171" s="20" t="str">
        <f>MID(B171,1,SEARCH(" (",B171)-1)</f>
        <v>23 668</v>
      </c>
      <c r="F171" s="19">
        <f>E171-E172</f>
        <v>269</v>
      </c>
      <c r="H171" s="22">
        <v>44075</v>
      </c>
      <c r="I171" s="18">
        <v>81</v>
      </c>
    </row>
    <row r="172" spans="1:9" x14ac:dyDescent="0.2">
      <c r="A172" s="22">
        <v>44169</v>
      </c>
      <c r="B172" s="21" t="s">
        <v>504</v>
      </c>
      <c r="C172" s="21" t="s">
        <v>503</v>
      </c>
      <c r="D172" s="20">
        <v>21047</v>
      </c>
      <c r="E172" s="20" t="str">
        <f>MID(B172,1,SEARCH(" (",B172)-1)</f>
        <v>23 399</v>
      </c>
      <c r="F172" s="19">
        <f>E172-E173</f>
        <v>266</v>
      </c>
      <c r="H172" s="22">
        <v>44076</v>
      </c>
      <c r="I172" s="18">
        <v>97</v>
      </c>
    </row>
    <row r="173" spans="1:9" x14ac:dyDescent="0.2">
      <c r="A173" s="22">
        <v>44168</v>
      </c>
      <c r="B173" s="21" t="s">
        <v>502</v>
      </c>
      <c r="C173" s="21" t="s">
        <v>501</v>
      </c>
      <c r="D173" s="20">
        <v>20644</v>
      </c>
      <c r="E173" s="20" t="str">
        <f>MID(B173,1,SEARCH(" (",B173)-1)</f>
        <v>23 133</v>
      </c>
      <c r="F173" s="19">
        <f>E173-E174</f>
        <v>260</v>
      </c>
      <c r="H173" s="22">
        <v>44077</v>
      </c>
      <c r="I173" s="18">
        <v>98</v>
      </c>
    </row>
    <row r="174" spans="1:9" x14ac:dyDescent="0.2">
      <c r="A174" s="22">
        <v>44167</v>
      </c>
      <c r="B174" s="21" t="s">
        <v>500</v>
      </c>
      <c r="C174" s="21" t="s">
        <v>499</v>
      </c>
      <c r="D174" s="20">
        <v>20332</v>
      </c>
      <c r="E174" s="20" t="str">
        <f>MID(B174,1,SEARCH(" (",B174)-1)</f>
        <v>22 873</v>
      </c>
      <c r="F174" s="19">
        <f>E174-E175</f>
        <v>263</v>
      </c>
      <c r="H174" s="22">
        <v>44078</v>
      </c>
      <c r="I174" s="18">
        <v>107</v>
      </c>
    </row>
    <row r="175" spans="1:9" x14ac:dyDescent="0.2">
      <c r="A175" s="22">
        <v>44166</v>
      </c>
      <c r="B175" s="21" t="s">
        <v>498</v>
      </c>
      <c r="C175" s="21" t="s">
        <v>497</v>
      </c>
      <c r="D175" s="20">
        <v>20077</v>
      </c>
      <c r="E175" s="20" t="str">
        <f>MID(B175,1,SEARCH(" (",B175)-1)</f>
        <v>22 610</v>
      </c>
      <c r="F175" s="19">
        <f>E175-E176</f>
        <v>255</v>
      </c>
      <c r="H175" s="22">
        <v>44079</v>
      </c>
      <c r="I175" s="18">
        <v>105</v>
      </c>
    </row>
    <row r="176" spans="1:9" x14ac:dyDescent="0.2">
      <c r="A176" s="22">
        <v>44165</v>
      </c>
      <c r="B176" s="21" t="s">
        <v>496</v>
      </c>
      <c r="C176" s="21" t="s">
        <v>495</v>
      </c>
      <c r="D176" s="20">
        <v>19866</v>
      </c>
      <c r="E176" s="20" t="str">
        <f>MID(B176,1,SEARCH(" (",B176)-1)</f>
        <v>22 355</v>
      </c>
      <c r="F176" s="19">
        <f>E176-E177</f>
        <v>254</v>
      </c>
      <c r="H176" s="22">
        <v>44080</v>
      </c>
      <c r="I176" s="18">
        <v>101</v>
      </c>
    </row>
    <row r="177" spans="1:9" x14ac:dyDescent="0.2">
      <c r="A177" s="22">
        <v>44164</v>
      </c>
      <c r="B177" s="21" t="s">
        <v>494</v>
      </c>
      <c r="C177" s="21" t="s">
        <v>493</v>
      </c>
      <c r="D177" s="20">
        <v>19796</v>
      </c>
      <c r="E177" s="20" t="str">
        <f>MID(B177,1,SEARCH(" (",B177)-1)</f>
        <v>22 101</v>
      </c>
      <c r="F177" s="19">
        <f>E177-E178</f>
        <v>251</v>
      </c>
      <c r="H177" s="22">
        <v>44081</v>
      </c>
      <c r="I177" s="18">
        <v>102</v>
      </c>
    </row>
    <row r="178" spans="1:9" x14ac:dyDescent="0.2">
      <c r="A178" s="22">
        <v>44163</v>
      </c>
      <c r="B178" s="21" t="s">
        <v>492</v>
      </c>
      <c r="C178" s="21" t="s">
        <v>491</v>
      </c>
      <c r="D178" s="20">
        <v>19595</v>
      </c>
      <c r="E178" s="20" t="str">
        <f>MID(B178,1,SEARCH(" (",B178)-1)</f>
        <v>21 850</v>
      </c>
      <c r="F178" s="19">
        <f>E178-E179</f>
        <v>248</v>
      </c>
      <c r="H178" s="22">
        <v>44082</v>
      </c>
      <c r="I178" s="18">
        <v>98</v>
      </c>
    </row>
    <row r="179" spans="1:9" x14ac:dyDescent="0.2">
      <c r="A179" s="22">
        <v>44162</v>
      </c>
      <c r="B179" s="21" t="s">
        <v>490</v>
      </c>
      <c r="C179" s="21" t="s">
        <v>489</v>
      </c>
      <c r="D179" s="20">
        <v>19376</v>
      </c>
      <c r="E179" s="20" t="str">
        <f>MID(B179,1,SEARCH(" (",B179)-1)</f>
        <v>21 602</v>
      </c>
      <c r="F179" s="19">
        <f>E179-E180</f>
        <v>245</v>
      </c>
      <c r="H179" s="22">
        <v>44083</v>
      </c>
      <c r="I179" s="18">
        <v>101</v>
      </c>
    </row>
    <row r="180" spans="1:9" x14ac:dyDescent="0.2">
      <c r="A180" s="22">
        <v>44161</v>
      </c>
      <c r="B180" s="21" t="s">
        <v>488</v>
      </c>
      <c r="C180" s="21" t="s">
        <v>487</v>
      </c>
      <c r="D180" s="20">
        <v>19170</v>
      </c>
      <c r="E180" s="20" t="str">
        <f>MID(B180,1,SEARCH(" (",B180)-1)</f>
        <v>21 357</v>
      </c>
      <c r="F180" s="19">
        <f>E180-E181</f>
        <v>242</v>
      </c>
      <c r="H180" s="22">
        <v>44084</v>
      </c>
      <c r="I180" s="18">
        <v>105</v>
      </c>
    </row>
    <row r="181" spans="1:9" x14ac:dyDescent="0.2">
      <c r="A181" s="22">
        <v>44160</v>
      </c>
      <c r="B181" s="21" t="s">
        <v>486</v>
      </c>
      <c r="C181" s="21" t="s">
        <v>485</v>
      </c>
      <c r="D181" s="20">
        <v>18978</v>
      </c>
      <c r="E181" s="20" t="str">
        <f>MID(B181,1,SEARCH(" (",B181)-1)</f>
        <v>21 115</v>
      </c>
      <c r="F181" s="19">
        <f>E181-E182</f>
        <v>240</v>
      </c>
      <c r="H181" s="22">
        <v>44085</v>
      </c>
      <c r="I181" s="18">
        <v>107</v>
      </c>
    </row>
    <row r="182" spans="1:9" x14ac:dyDescent="0.2">
      <c r="A182" s="22">
        <v>44159</v>
      </c>
      <c r="B182" s="21" t="s">
        <v>484</v>
      </c>
      <c r="C182" s="21" t="s">
        <v>483</v>
      </c>
      <c r="D182" s="20">
        <v>18795</v>
      </c>
      <c r="E182" s="20" t="str">
        <f>MID(B182,1,SEARCH(" (",B182)-1)</f>
        <v>20 875</v>
      </c>
      <c r="F182" s="19">
        <f>E182-E183</f>
        <v>237</v>
      </c>
      <c r="H182" s="22">
        <v>44086</v>
      </c>
      <c r="I182" s="18">
        <v>106</v>
      </c>
    </row>
    <row r="183" spans="1:9" x14ac:dyDescent="0.2">
      <c r="A183" s="22">
        <v>44158</v>
      </c>
      <c r="B183" s="21" t="s">
        <v>482</v>
      </c>
      <c r="C183" s="21" t="s">
        <v>481</v>
      </c>
      <c r="D183" s="20">
        <v>18616</v>
      </c>
      <c r="E183" s="20" t="str">
        <f>MID(B183,1,SEARCH(" (",B183)-1)</f>
        <v>20 638</v>
      </c>
      <c r="F183" s="19">
        <f>E183-E184</f>
        <v>234</v>
      </c>
      <c r="H183" s="22">
        <v>44087</v>
      </c>
      <c r="I183" s="18">
        <v>111</v>
      </c>
    </row>
    <row r="184" spans="1:9" x14ac:dyDescent="0.2">
      <c r="A184" s="22">
        <v>44157</v>
      </c>
      <c r="B184" s="21" t="s">
        <v>480</v>
      </c>
      <c r="C184" s="21" t="s">
        <v>479</v>
      </c>
      <c r="D184" s="20">
        <v>18477</v>
      </c>
      <c r="E184" s="20" t="str">
        <f>MID(B184,1,SEARCH(" (",B184)-1)</f>
        <v>20 404</v>
      </c>
      <c r="F184" s="19">
        <f>E184-E185</f>
        <v>231</v>
      </c>
      <c r="H184" s="22">
        <v>44088</v>
      </c>
      <c r="I184" s="18">
        <v>120</v>
      </c>
    </row>
    <row r="185" spans="1:9" x14ac:dyDescent="0.2">
      <c r="A185" s="22">
        <v>44156</v>
      </c>
      <c r="B185" s="21" t="s">
        <v>478</v>
      </c>
      <c r="C185" s="21" t="s">
        <v>477</v>
      </c>
      <c r="D185" s="20">
        <v>18332</v>
      </c>
      <c r="E185" s="20" t="str">
        <f>MID(B185,1,SEARCH(" (",B185)-1)</f>
        <v>20 173</v>
      </c>
      <c r="F185" s="19">
        <f>E185-E186</f>
        <v>225</v>
      </c>
      <c r="H185" s="22">
        <v>44089</v>
      </c>
      <c r="I185" s="18">
        <v>122</v>
      </c>
    </row>
    <row r="186" spans="1:9" x14ac:dyDescent="0.2">
      <c r="A186" s="22">
        <v>44155</v>
      </c>
      <c r="B186" s="21" t="s">
        <v>476</v>
      </c>
      <c r="C186" s="21" t="s">
        <v>475</v>
      </c>
      <c r="D186" s="20">
        <v>18069</v>
      </c>
      <c r="E186" s="20" t="str">
        <f>MID(B186,1,SEARCH(" (",B186)-1)</f>
        <v>19 948</v>
      </c>
      <c r="F186" s="19">
        <f>E186-E187</f>
        <v>220</v>
      </c>
      <c r="H186" s="22">
        <v>44090</v>
      </c>
      <c r="I186" s="18">
        <v>121</v>
      </c>
    </row>
    <row r="187" spans="1:9" x14ac:dyDescent="0.2">
      <c r="A187" s="22">
        <v>44154</v>
      </c>
      <c r="B187" s="21" t="s">
        <v>474</v>
      </c>
      <c r="C187" s="21" t="s">
        <v>473</v>
      </c>
      <c r="D187" s="20">
        <v>17821</v>
      </c>
      <c r="E187" s="20" t="str">
        <f>MID(B187,1,SEARCH(" (",B187)-1)</f>
        <v>19 728</v>
      </c>
      <c r="F187" s="19">
        <f>E187-E188</f>
        <v>218</v>
      </c>
      <c r="H187" s="22">
        <v>44091</v>
      </c>
      <c r="I187" s="18">
        <v>125</v>
      </c>
    </row>
    <row r="188" spans="1:9" x14ac:dyDescent="0.2">
      <c r="A188" s="22">
        <v>44153</v>
      </c>
      <c r="B188" s="21" t="s">
        <v>472</v>
      </c>
      <c r="C188" s="21" t="s">
        <v>471</v>
      </c>
      <c r="D188" s="20">
        <v>17556</v>
      </c>
      <c r="E188" s="20" t="str">
        <f>MID(B188,1,SEARCH(" (",B188)-1)</f>
        <v>19 510</v>
      </c>
      <c r="F188" s="19">
        <f>E188-E189</f>
        <v>216</v>
      </c>
      <c r="H188" s="22">
        <v>44092</v>
      </c>
      <c r="I188" s="18">
        <v>123</v>
      </c>
    </row>
    <row r="189" spans="1:9" x14ac:dyDescent="0.2">
      <c r="A189" s="22">
        <v>44152</v>
      </c>
      <c r="B189" s="21" t="s">
        <v>470</v>
      </c>
      <c r="C189" s="21" t="s">
        <v>469</v>
      </c>
      <c r="D189" s="20">
        <v>17297</v>
      </c>
      <c r="E189" s="20" t="str">
        <f>MID(B189,1,SEARCH(" (",B189)-1)</f>
        <v>19 294</v>
      </c>
      <c r="F189" s="19">
        <f>E189-E190</f>
        <v>216</v>
      </c>
      <c r="H189" s="22">
        <v>44093</v>
      </c>
      <c r="I189" s="18">
        <v>115</v>
      </c>
    </row>
    <row r="190" spans="1:9" x14ac:dyDescent="0.2">
      <c r="A190" s="22">
        <v>44151</v>
      </c>
      <c r="B190" s="21" t="s">
        <v>468</v>
      </c>
      <c r="C190" s="21" t="s">
        <v>467</v>
      </c>
      <c r="D190" s="20">
        <v>17048</v>
      </c>
      <c r="E190" s="20" t="str">
        <f>MID(B190,1,SEARCH(" (",B190)-1)</f>
        <v>19 078</v>
      </c>
      <c r="F190" s="19">
        <f>E190-E191</f>
        <v>217</v>
      </c>
      <c r="H190" s="22">
        <v>44094</v>
      </c>
      <c r="I190" s="18">
        <v>114</v>
      </c>
    </row>
    <row r="191" spans="1:9" x14ac:dyDescent="0.2">
      <c r="A191" s="22">
        <v>44150</v>
      </c>
      <c r="B191" s="21" t="s">
        <v>466</v>
      </c>
      <c r="C191" s="21" t="s">
        <v>465</v>
      </c>
      <c r="D191" s="20">
        <v>16842</v>
      </c>
      <c r="E191" s="20" t="str">
        <f>MID(B191,1,SEARCH(" (",B191)-1)</f>
        <v>18 861</v>
      </c>
      <c r="F191" s="19">
        <f>E191-E192</f>
        <v>215</v>
      </c>
      <c r="H191" s="22">
        <v>44095</v>
      </c>
      <c r="I191" s="18">
        <v>112</v>
      </c>
    </row>
    <row r="192" spans="1:9" x14ac:dyDescent="0.2">
      <c r="A192" s="22">
        <v>44149</v>
      </c>
      <c r="B192" s="21" t="s">
        <v>464</v>
      </c>
      <c r="C192" s="21" t="s">
        <v>463</v>
      </c>
      <c r="D192" s="20">
        <v>16606</v>
      </c>
      <c r="E192" s="20" t="str">
        <f>MID(B192,1,SEARCH(" (",B192)-1)</f>
        <v>18 646</v>
      </c>
      <c r="F192" s="19">
        <f>E192-E193</f>
        <v>211</v>
      </c>
      <c r="H192" s="22">
        <v>44096</v>
      </c>
      <c r="I192" s="18">
        <v>112</v>
      </c>
    </row>
    <row r="193" spans="1:9" x14ac:dyDescent="0.2">
      <c r="A193" s="22">
        <v>44148</v>
      </c>
      <c r="B193" s="21" t="s">
        <v>462</v>
      </c>
      <c r="C193" s="21" t="s">
        <v>461</v>
      </c>
      <c r="D193" s="20">
        <v>16355</v>
      </c>
      <c r="E193" s="20" t="str">
        <f>MID(B193,1,SEARCH(" (",B193)-1)</f>
        <v>18 435</v>
      </c>
      <c r="F193" s="19">
        <f>E193-E194</f>
        <v>205</v>
      </c>
      <c r="H193" s="22">
        <v>44097</v>
      </c>
      <c r="I193" s="18">
        <v>111</v>
      </c>
    </row>
    <row r="194" spans="1:9" x14ac:dyDescent="0.2">
      <c r="A194" s="22">
        <v>44147</v>
      </c>
      <c r="B194" s="21" t="s">
        <v>460</v>
      </c>
      <c r="C194" s="21" t="s">
        <v>459</v>
      </c>
      <c r="D194" s="20">
        <v>16118</v>
      </c>
      <c r="E194" s="20" t="str">
        <f>MID(B194,1,SEARCH(" (",B194)-1)</f>
        <v>18 230</v>
      </c>
      <c r="F194" s="19">
        <f>E194-E195</f>
        <v>197</v>
      </c>
      <c r="H194" s="22">
        <v>44098</v>
      </c>
      <c r="I194" s="18">
        <v>110</v>
      </c>
    </row>
    <row r="195" spans="1:9" x14ac:dyDescent="0.2">
      <c r="A195" s="22">
        <v>44146</v>
      </c>
      <c r="B195" s="21" t="s">
        <v>458</v>
      </c>
      <c r="C195" s="21" t="s">
        <v>457</v>
      </c>
      <c r="D195" s="20">
        <v>15912</v>
      </c>
      <c r="E195" s="20" t="str">
        <f>MID(B195,1,SEARCH(" (",B195)-1)</f>
        <v>18 033</v>
      </c>
      <c r="F195" s="19">
        <f>E195-E196</f>
        <v>195</v>
      </c>
      <c r="H195" s="22">
        <v>44099</v>
      </c>
      <c r="I195" s="18">
        <v>111</v>
      </c>
    </row>
    <row r="196" spans="1:9" x14ac:dyDescent="0.2">
      <c r="A196" s="22">
        <v>44145</v>
      </c>
      <c r="B196" s="21" t="s">
        <v>456</v>
      </c>
      <c r="C196" s="21" t="s">
        <v>455</v>
      </c>
      <c r="D196" s="20">
        <v>15719</v>
      </c>
      <c r="E196" s="20" t="str">
        <f>MID(B196,1,SEARCH(" (",B196)-1)</f>
        <v>17 838</v>
      </c>
      <c r="F196" s="19">
        <f>E196-E197</f>
        <v>191</v>
      </c>
      <c r="H196" s="22">
        <v>44100</v>
      </c>
      <c r="I196" s="18">
        <v>111</v>
      </c>
    </row>
    <row r="197" spans="1:9" x14ac:dyDescent="0.2">
      <c r="A197" s="22">
        <v>44144</v>
      </c>
      <c r="B197" s="21" t="s">
        <v>454</v>
      </c>
      <c r="C197" s="21" t="s">
        <v>453</v>
      </c>
      <c r="D197" s="20">
        <v>15543</v>
      </c>
      <c r="E197" s="20" t="str">
        <f>MID(B197,1,SEARCH(" (",B197)-1)</f>
        <v>17 647</v>
      </c>
      <c r="F197" s="19">
        <f>E197-E198</f>
        <v>191</v>
      </c>
      <c r="H197" s="22">
        <v>44101</v>
      </c>
      <c r="I197" s="18">
        <v>110</v>
      </c>
    </row>
    <row r="198" spans="1:9" x14ac:dyDescent="0.2">
      <c r="A198" s="22">
        <v>44143</v>
      </c>
      <c r="B198" s="21" t="s">
        <v>452</v>
      </c>
      <c r="C198" s="21" t="s">
        <v>451</v>
      </c>
      <c r="D198" s="20">
        <v>15328</v>
      </c>
      <c r="E198" s="20" t="str">
        <f>MID(B198,1,SEARCH(" (",B198)-1)</f>
        <v>17 456</v>
      </c>
      <c r="F198" s="19">
        <f>E198-E199</f>
        <v>188</v>
      </c>
      <c r="H198" s="22">
        <v>44102</v>
      </c>
      <c r="I198" s="18">
        <v>110</v>
      </c>
    </row>
    <row r="199" spans="1:9" x14ac:dyDescent="0.2">
      <c r="A199" s="22">
        <v>44142</v>
      </c>
      <c r="B199" s="21" t="s">
        <v>450</v>
      </c>
      <c r="C199" s="21" t="s">
        <v>449</v>
      </c>
      <c r="D199" s="20">
        <v>15291</v>
      </c>
      <c r="E199" s="20" t="str">
        <f>MID(B199,1,SEARCH(" (",B199)-1)</f>
        <v>17 268</v>
      </c>
      <c r="F199" s="19">
        <f>E199-E200</f>
        <v>190</v>
      </c>
      <c r="H199" s="22">
        <v>44103</v>
      </c>
      <c r="I199" s="18">
        <v>111</v>
      </c>
    </row>
    <row r="200" spans="1:9" x14ac:dyDescent="0.2">
      <c r="A200" s="22">
        <v>44141</v>
      </c>
      <c r="B200" s="21" t="s">
        <v>448</v>
      </c>
      <c r="C200" s="21" t="s">
        <v>447</v>
      </c>
      <c r="D200" s="20">
        <v>14854</v>
      </c>
      <c r="E200" s="20" t="str">
        <f>MID(B200,1,SEARCH(" (",B200)-1)</f>
        <v>17 078</v>
      </c>
      <c r="F200" s="19">
        <f>E200-E201</f>
        <v>188</v>
      </c>
      <c r="H200" s="22">
        <v>44104</v>
      </c>
      <c r="I200" s="18">
        <v>110</v>
      </c>
    </row>
    <row r="201" spans="1:9" x14ac:dyDescent="0.2">
      <c r="A201" s="22">
        <v>44140</v>
      </c>
      <c r="B201" s="21" t="s">
        <v>446</v>
      </c>
      <c r="C201" s="21" t="s">
        <v>445</v>
      </c>
      <c r="D201" s="20">
        <v>14555</v>
      </c>
      <c r="E201" s="20" t="str">
        <f>MID(B201,1,SEARCH(" (",B201)-1)</f>
        <v>16 890</v>
      </c>
      <c r="F201" s="19">
        <f>E201-E202</f>
        <v>189</v>
      </c>
      <c r="H201" s="22">
        <v>44105</v>
      </c>
      <c r="I201" s="18">
        <v>112</v>
      </c>
    </row>
    <row r="202" spans="1:9" x14ac:dyDescent="0.2">
      <c r="A202" s="22">
        <v>44139</v>
      </c>
      <c r="B202" s="21" t="s">
        <v>444</v>
      </c>
      <c r="C202" s="21" t="s">
        <v>443</v>
      </c>
      <c r="D202" s="20">
        <v>14346</v>
      </c>
      <c r="E202" s="20" t="str">
        <f>MID(B202,1,SEARCH(" (",B202)-1)</f>
        <v>16 701</v>
      </c>
      <c r="F202" s="19">
        <f>E202-E203</f>
        <v>187</v>
      </c>
      <c r="H202" s="22">
        <v>44106</v>
      </c>
      <c r="I202" s="18">
        <v>112</v>
      </c>
    </row>
    <row r="203" spans="1:9" x14ac:dyDescent="0.2">
      <c r="A203" s="22">
        <v>44138</v>
      </c>
      <c r="B203" s="21" t="s">
        <v>442</v>
      </c>
      <c r="C203" s="21" t="s">
        <v>441</v>
      </c>
      <c r="D203" s="20">
        <v>14062</v>
      </c>
      <c r="E203" s="20" t="str">
        <f>MID(B203,1,SEARCH(" (",B203)-1)</f>
        <v>16 514</v>
      </c>
      <c r="F203" s="19">
        <f>E203-E204</f>
        <v>183</v>
      </c>
      <c r="H203" s="22">
        <v>44107</v>
      </c>
      <c r="I203" s="18">
        <v>111</v>
      </c>
    </row>
    <row r="204" spans="1:9" x14ac:dyDescent="0.2">
      <c r="A204" s="22">
        <v>44137</v>
      </c>
      <c r="B204" s="21" t="s">
        <v>440</v>
      </c>
      <c r="C204" s="21">
        <v>278</v>
      </c>
      <c r="D204" s="20">
        <v>13641</v>
      </c>
      <c r="E204" s="20" t="str">
        <f>MID(B204,1,SEARCH(" (",B204)-1)</f>
        <v>16 331</v>
      </c>
      <c r="F204" s="19">
        <f>E204-E205</f>
        <v>185</v>
      </c>
      <c r="H204" s="22">
        <v>44108</v>
      </c>
      <c r="I204" s="18">
        <v>114</v>
      </c>
    </row>
    <row r="205" spans="1:9" x14ac:dyDescent="0.2">
      <c r="A205" s="22">
        <v>44136</v>
      </c>
      <c r="B205" s="21" t="s">
        <v>439</v>
      </c>
      <c r="C205" s="21">
        <v>278</v>
      </c>
      <c r="D205" s="20">
        <v>13587</v>
      </c>
      <c r="E205" s="20" t="str">
        <f>MID(B205,1,SEARCH(" (",B205)-1)</f>
        <v>16 146</v>
      </c>
      <c r="F205" s="19">
        <f>E205-E206</f>
        <v>178</v>
      </c>
      <c r="H205" s="22">
        <v>44109</v>
      </c>
      <c r="I205" s="18">
        <v>111</v>
      </c>
    </row>
    <row r="206" spans="1:9" x14ac:dyDescent="0.2">
      <c r="A206" s="22">
        <v>44135</v>
      </c>
      <c r="B206" s="21" t="s">
        <v>438</v>
      </c>
      <c r="C206" s="21" t="s">
        <v>437</v>
      </c>
      <c r="D206" s="20">
        <v>13467</v>
      </c>
      <c r="E206" s="20" t="str">
        <f>MID(B206,1,SEARCH(" (",B206)-1)</f>
        <v>15 968</v>
      </c>
      <c r="F206" s="19">
        <f>E206-E207</f>
        <v>173</v>
      </c>
      <c r="H206" s="22">
        <v>44110</v>
      </c>
      <c r="I206" s="18">
        <v>115</v>
      </c>
    </row>
    <row r="207" spans="1:9" x14ac:dyDescent="0.2">
      <c r="A207" s="22">
        <v>44134</v>
      </c>
      <c r="B207" s="21" t="s">
        <v>436</v>
      </c>
      <c r="C207" s="21" t="s">
        <v>435</v>
      </c>
      <c r="D207" s="20">
        <v>13267</v>
      </c>
      <c r="E207" s="20" t="str">
        <f>MID(B207,1,SEARCH(" (",B207)-1)</f>
        <v>15 795</v>
      </c>
      <c r="F207" s="19">
        <f>E207-E208</f>
        <v>170</v>
      </c>
      <c r="H207" s="22">
        <v>44111</v>
      </c>
      <c r="I207" s="18">
        <v>119</v>
      </c>
    </row>
    <row r="208" spans="1:9" x14ac:dyDescent="0.2">
      <c r="A208" s="22">
        <v>44133</v>
      </c>
      <c r="B208" s="21" t="s">
        <v>434</v>
      </c>
      <c r="C208" s="21" t="s">
        <v>433</v>
      </c>
      <c r="D208" s="20">
        <v>12942</v>
      </c>
      <c r="E208" s="20" t="str">
        <f>MID(B208,1,SEARCH(" (",B208)-1)</f>
        <v>15 625</v>
      </c>
      <c r="F208" s="19">
        <f>E208-E209</f>
        <v>167</v>
      </c>
      <c r="H208" s="22">
        <v>44112</v>
      </c>
      <c r="I208" s="18">
        <v>118</v>
      </c>
    </row>
    <row r="209" spans="1:9" x14ac:dyDescent="0.2">
      <c r="A209" s="22">
        <v>44132</v>
      </c>
      <c r="B209" s="21" t="s">
        <v>432</v>
      </c>
      <c r="C209" s="21" t="s">
        <v>431</v>
      </c>
      <c r="D209" s="20">
        <v>12701</v>
      </c>
      <c r="E209" s="20" t="str">
        <f>MID(B209,1,SEARCH(" (",B209)-1)</f>
        <v>15 458</v>
      </c>
      <c r="F209" s="19">
        <f>E209-E210</f>
        <v>161</v>
      </c>
      <c r="H209" s="22">
        <v>44113</v>
      </c>
      <c r="I209" s="18">
        <v>121</v>
      </c>
    </row>
    <row r="210" spans="1:9" x14ac:dyDescent="0.2">
      <c r="A210" s="22">
        <v>44131</v>
      </c>
      <c r="B210" s="21" t="s">
        <v>430</v>
      </c>
      <c r="C210" s="21" t="s">
        <v>429</v>
      </c>
      <c r="D210" s="20">
        <v>12491</v>
      </c>
      <c r="E210" s="20" t="str">
        <f>MID(B210,1,SEARCH(" (",B210)-1)</f>
        <v>15 297</v>
      </c>
      <c r="F210" s="19">
        <f>E210-E211</f>
        <v>151</v>
      </c>
      <c r="H210" s="22">
        <v>44114</v>
      </c>
      <c r="I210" s="18">
        <v>125</v>
      </c>
    </row>
    <row r="211" spans="1:9" x14ac:dyDescent="0.2">
      <c r="A211" s="22">
        <v>44130</v>
      </c>
      <c r="B211" s="21" t="s">
        <v>428</v>
      </c>
      <c r="C211" s="21">
        <v>250</v>
      </c>
      <c r="D211" s="20">
        <v>12230</v>
      </c>
      <c r="E211" s="20" t="str">
        <f>MID(B211,1,SEARCH(" (",B211)-1)</f>
        <v>15 146</v>
      </c>
      <c r="F211" s="19">
        <f>E211-E212</f>
        <v>148</v>
      </c>
      <c r="H211" s="22">
        <v>44115</v>
      </c>
      <c r="I211" s="18">
        <v>127</v>
      </c>
    </row>
    <row r="212" spans="1:9" x14ac:dyDescent="0.2">
      <c r="A212" s="22">
        <v>44129</v>
      </c>
      <c r="B212" s="21" t="s">
        <v>427</v>
      </c>
      <c r="C212" s="21">
        <v>250</v>
      </c>
      <c r="D212" s="20">
        <v>12171</v>
      </c>
      <c r="E212" s="20" t="str">
        <f>MID(B212,1,SEARCH(" (",B212)-1)</f>
        <v>14 998</v>
      </c>
      <c r="F212" s="19">
        <f>E212-E213</f>
        <v>147</v>
      </c>
      <c r="H212" s="22">
        <v>44116</v>
      </c>
      <c r="I212" s="18">
        <v>129</v>
      </c>
    </row>
    <row r="213" spans="1:9" x14ac:dyDescent="0.2">
      <c r="A213" s="22">
        <v>44128</v>
      </c>
      <c r="B213" s="21" t="s">
        <v>426</v>
      </c>
      <c r="C213" s="21" t="s">
        <v>425</v>
      </c>
      <c r="D213" s="20">
        <v>12051</v>
      </c>
      <c r="E213" s="20" t="str">
        <f>MID(B213,1,SEARCH(" (",B213)-1)</f>
        <v>14 851</v>
      </c>
      <c r="F213" s="19">
        <f>E213-E214</f>
        <v>143</v>
      </c>
      <c r="H213" s="22">
        <v>44117</v>
      </c>
      <c r="I213" s="18">
        <v>128</v>
      </c>
    </row>
    <row r="214" spans="1:9" x14ac:dyDescent="0.2">
      <c r="A214" s="22">
        <v>44127</v>
      </c>
      <c r="B214" s="21" t="s">
        <v>424</v>
      </c>
      <c r="C214" s="21" t="s">
        <v>423</v>
      </c>
      <c r="D214" s="20">
        <v>11757</v>
      </c>
      <c r="E214" s="20" t="str">
        <f>MID(B214,1,SEARCH(" (",B214)-1)</f>
        <v>14 708</v>
      </c>
      <c r="F214" s="19">
        <f>E214-E215</f>
        <v>144</v>
      </c>
      <c r="H214" s="22">
        <v>44118</v>
      </c>
      <c r="I214" s="18">
        <v>130</v>
      </c>
    </row>
    <row r="215" spans="1:9" x14ac:dyDescent="0.2">
      <c r="A215" s="22">
        <v>44126</v>
      </c>
      <c r="B215" s="21" t="s">
        <v>422</v>
      </c>
      <c r="C215" s="21" t="s">
        <v>421</v>
      </c>
      <c r="D215" s="20">
        <v>11634</v>
      </c>
      <c r="E215" s="20" t="str">
        <f>MID(B215,1,SEARCH(" (",B215)-1)</f>
        <v>14 564</v>
      </c>
      <c r="F215" s="19">
        <f>E215-E216</f>
        <v>145</v>
      </c>
      <c r="H215" s="22">
        <v>44119</v>
      </c>
      <c r="I215" s="18">
        <v>134</v>
      </c>
    </row>
    <row r="216" spans="1:9" x14ac:dyDescent="0.2">
      <c r="A216" s="22">
        <v>44125</v>
      </c>
      <c r="B216" s="21" t="s">
        <v>420</v>
      </c>
      <c r="C216" s="21" t="s">
        <v>419</v>
      </c>
      <c r="D216" s="20">
        <v>11385</v>
      </c>
      <c r="E216" s="20" t="str">
        <f>MID(B216,1,SEARCH(" (",B216)-1)</f>
        <v>14 419</v>
      </c>
      <c r="F216" s="19">
        <f>E216-E217</f>
        <v>143</v>
      </c>
      <c r="H216" s="22">
        <v>44120</v>
      </c>
      <c r="I216" s="18">
        <v>136</v>
      </c>
    </row>
    <row r="217" spans="1:9" x14ac:dyDescent="0.2">
      <c r="A217" s="22">
        <v>44124</v>
      </c>
      <c r="B217" s="21" t="s">
        <v>418</v>
      </c>
      <c r="C217" s="21" t="s">
        <v>417</v>
      </c>
      <c r="D217" s="20">
        <v>11196</v>
      </c>
      <c r="E217" s="20" t="str">
        <f>MID(B217,1,SEARCH(" (",B217)-1)</f>
        <v>14 276</v>
      </c>
      <c r="F217" s="19">
        <f>E217-E218</f>
        <v>142</v>
      </c>
      <c r="H217" s="22">
        <v>44121</v>
      </c>
      <c r="I217" s="18">
        <v>140</v>
      </c>
    </row>
    <row r="218" spans="1:9" x14ac:dyDescent="0.2">
      <c r="A218" s="22">
        <v>44123</v>
      </c>
      <c r="B218" s="21" t="s">
        <v>416</v>
      </c>
      <c r="C218" s="21" t="s">
        <v>415</v>
      </c>
      <c r="D218" s="20">
        <v>11043</v>
      </c>
      <c r="E218" s="20" t="str">
        <f>MID(B218,1,SEARCH(" (",B218)-1)</f>
        <v>14 134</v>
      </c>
      <c r="F218" s="19">
        <f>E218-E219</f>
        <v>141</v>
      </c>
      <c r="H218" s="22">
        <v>44122</v>
      </c>
      <c r="I218" s="18">
        <v>139</v>
      </c>
    </row>
    <row r="219" spans="1:9" x14ac:dyDescent="0.2">
      <c r="A219" s="22">
        <v>44122</v>
      </c>
      <c r="B219" s="21" t="s">
        <v>414</v>
      </c>
      <c r="C219" s="21" t="s">
        <v>413</v>
      </c>
      <c r="D219" s="20">
        <v>11036</v>
      </c>
      <c r="E219" s="20" t="str">
        <f>MID(B219,1,SEARCH(" (",B219)-1)</f>
        <v>13 993</v>
      </c>
      <c r="F219" s="19">
        <f>E219-E220</f>
        <v>139</v>
      </c>
      <c r="H219" s="22">
        <v>44123</v>
      </c>
      <c r="I219" s="18">
        <v>141</v>
      </c>
    </row>
    <row r="220" spans="1:9" x14ac:dyDescent="0.2">
      <c r="A220" s="22">
        <v>44121</v>
      </c>
      <c r="B220" s="21" t="s">
        <v>412</v>
      </c>
      <c r="C220" s="21" t="s">
        <v>411</v>
      </c>
      <c r="D220" s="20">
        <v>10914</v>
      </c>
      <c r="E220" s="20" t="str">
        <f>MID(B220,1,SEARCH(" (",B220)-1)</f>
        <v>13 854</v>
      </c>
      <c r="F220" s="19">
        <f>E220-E221</f>
        <v>140</v>
      </c>
      <c r="H220" s="22">
        <v>44124</v>
      </c>
      <c r="I220" s="18">
        <v>142</v>
      </c>
    </row>
    <row r="221" spans="1:9" x14ac:dyDescent="0.2">
      <c r="A221" s="22">
        <v>44120</v>
      </c>
      <c r="B221" s="21" t="s">
        <v>410</v>
      </c>
      <c r="C221" s="21" t="s">
        <v>409</v>
      </c>
      <c r="D221" s="20">
        <v>10834</v>
      </c>
      <c r="E221" s="20" t="str">
        <f>MID(B221,1,SEARCH(" (",B221)-1)</f>
        <v>13 714</v>
      </c>
      <c r="F221" s="19">
        <f>E221-E222</f>
        <v>136</v>
      </c>
      <c r="H221" s="22">
        <v>44125</v>
      </c>
      <c r="I221" s="18">
        <v>143</v>
      </c>
    </row>
    <row r="222" spans="1:9" x14ac:dyDescent="0.2">
      <c r="A222" s="22">
        <v>44119</v>
      </c>
      <c r="B222" s="21" t="s">
        <v>408</v>
      </c>
      <c r="C222" s="21" t="s">
        <v>407</v>
      </c>
      <c r="D222" s="20">
        <v>10651</v>
      </c>
      <c r="E222" s="20" t="str">
        <f>MID(B222,1,SEARCH(" (",B222)-1)</f>
        <v>13 578</v>
      </c>
      <c r="F222" s="19">
        <f>E222-E223</f>
        <v>134</v>
      </c>
      <c r="H222" s="22">
        <v>44126</v>
      </c>
      <c r="I222" s="18">
        <v>145</v>
      </c>
    </row>
    <row r="223" spans="1:9" x14ac:dyDescent="0.2">
      <c r="A223" s="22">
        <v>44118</v>
      </c>
      <c r="B223" s="21" t="s">
        <v>406</v>
      </c>
      <c r="C223" s="21" t="s">
        <v>405</v>
      </c>
      <c r="D223" s="20">
        <v>10491</v>
      </c>
      <c r="E223" s="20" t="str">
        <f>MID(B223,1,SEARCH(" (",B223)-1)</f>
        <v>13 444</v>
      </c>
      <c r="F223" s="19">
        <f>E223-E224</f>
        <v>130</v>
      </c>
      <c r="H223" s="22">
        <v>44127</v>
      </c>
      <c r="I223" s="18">
        <v>144</v>
      </c>
    </row>
    <row r="224" spans="1:9" x14ac:dyDescent="0.2">
      <c r="A224" s="22">
        <v>44117</v>
      </c>
      <c r="B224" s="21" t="s">
        <v>404</v>
      </c>
      <c r="C224" s="21">
        <v>209</v>
      </c>
      <c r="D224" s="20">
        <v>10356</v>
      </c>
      <c r="E224" s="20" t="str">
        <f>MID(B224,1,SEARCH(" (",B224)-1)</f>
        <v>13 314</v>
      </c>
      <c r="F224" s="19">
        <f>E224-E225</f>
        <v>128</v>
      </c>
      <c r="H224" s="22">
        <v>44128</v>
      </c>
      <c r="I224" s="18">
        <v>143</v>
      </c>
    </row>
    <row r="225" spans="1:9" x14ac:dyDescent="0.2">
      <c r="A225" s="22">
        <v>44116</v>
      </c>
      <c r="B225" s="21" t="s">
        <v>403</v>
      </c>
      <c r="C225" s="21" t="s">
        <v>402</v>
      </c>
      <c r="D225" s="20">
        <v>10216</v>
      </c>
      <c r="E225" s="20" t="str">
        <f>MID(B225,1,SEARCH(" (",B225)-1)</f>
        <v>13 186</v>
      </c>
      <c r="F225" s="19">
        <f>E225-E226</f>
        <v>129</v>
      </c>
      <c r="H225" s="22">
        <v>44129</v>
      </c>
      <c r="I225" s="18">
        <v>147</v>
      </c>
    </row>
    <row r="226" spans="1:9" x14ac:dyDescent="0.2">
      <c r="A226" s="22">
        <v>44115</v>
      </c>
      <c r="B226" s="21" t="s">
        <v>401</v>
      </c>
      <c r="C226" s="21">
        <v>207</v>
      </c>
      <c r="D226" s="20">
        <v>10186</v>
      </c>
      <c r="E226" s="20" t="str">
        <f>MID(B226,1,SEARCH(" (",B226)-1)</f>
        <v>13 057</v>
      </c>
      <c r="F226" s="19">
        <f>E226-E227</f>
        <v>127</v>
      </c>
      <c r="H226" s="22">
        <v>44130</v>
      </c>
      <c r="I226" s="18">
        <v>148</v>
      </c>
    </row>
    <row r="227" spans="1:9" x14ac:dyDescent="0.2">
      <c r="A227" s="22">
        <v>44114</v>
      </c>
      <c r="B227" s="21" t="s">
        <v>400</v>
      </c>
      <c r="C227" s="21">
        <v>207</v>
      </c>
      <c r="D227" s="20">
        <v>10132</v>
      </c>
      <c r="E227" s="20" t="str">
        <f>MID(B227,1,SEARCH(" (",B227)-1)</f>
        <v>12 930</v>
      </c>
      <c r="F227" s="19">
        <f>E227-E228</f>
        <v>125</v>
      </c>
      <c r="H227" s="22">
        <v>44131</v>
      </c>
      <c r="I227" s="18">
        <v>151</v>
      </c>
    </row>
    <row r="228" spans="1:9" x14ac:dyDescent="0.2">
      <c r="A228" s="22">
        <v>44113</v>
      </c>
      <c r="B228" s="21" t="s">
        <v>399</v>
      </c>
      <c r="C228" s="21">
        <v>207</v>
      </c>
      <c r="D228" s="20">
        <v>10046</v>
      </c>
      <c r="E228" s="20" t="str">
        <f>MID(B228,1,SEARCH(" (",B228)-1)</f>
        <v>12 805</v>
      </c>
      <c r="F228" s="19">
        <f>E228-E229</f>
        <v>121</v>
      </c>
      <c r="H228" s="22">
        <v>44132</v>
      </c>
      <c r="I228" s="18">
        <v>161</v>
      </c>
    </row>
    <row r="229" spans="1:9" x14ac:dyDescent="0.2">
      <c r="A229" s="22">
        <v>44112</v>
      </c>
      <c r="B229" s="21" t="s">
        <v>398</v>
      </c>
      <c r="C229" s="21" t="s">
        <v>397</v>
      </c>
      <c r="D229" s="20">
        <v>9951</v>
      </c>
      <c r="E229" s="20" t="str">
        <f>MID(B229,1,SEARCH(" (",B229)-1)</f>
        <v>12 684</v>
      </c>
      <c r="F229" s="19">
        <f>E229-E230</f>
        <v>118</v>
      </c>
      <c r="H229" s="22">
        <v>44133</v>
      </c>
      <c r="I229" s="18">
        <v>167</v>
      </c>
    </row>
    <row r="230" spans="1:9" x14ac:dyDescent="0.2">
      <c r="A230" s="22">
        <v>44111</v>
      </c>
      <c r="B230" s="21" t="s">
        <v>396</v>
      </c>
      <c r="C230" s="21">
        <v>206</v>
      </c>
      <c r="D230" s="20">
        <v>9806</v>
      </c>
      <c r="E230" s="20" t="str">
        <f>MID(B230,1,SEARCH(" (",B230)-1)</f>
        <v>12 566</v>
      </c>
      <c r="F230" s="19">
        <f>E230-E231</f>
        <v>119</v>
      </c>
      <c r="H230" s="22">
        <v>44134</v>
      </c>
      <c r="I230" s="18">
        <v>170</v>
      </c>
    </row>
    <row r="231" spans="1:9" x14ac:dyDescent="0.2">
      <c r="A231" s="22">
        <v>44110</v>
      </c>
      <c r="B231" s="21" t="s">
        <v>395</v>
      </c>
      <c r="C231" s="21" t="s">
        <v>394</v>
      </c>
      <c r="D231" s="20">
        <v>9699</v>
      </c>
      <c r="E231" s="20" t="str">
        <f>MID(B231,1,SEARCH(" (",B231)-1)</f>
        <v>12 447</v>
      </c>
      <c r="F231" s="19">
        <f>E231-E232</f>
        <v>115</v>
      </c>
      <c r="H231" s="22">
        <v>44135</v>
      </c>
      <c r="I231" s="18">
        <v>173</v>
      </c>
    </row>
    <row r="232" spans="1:9" x14ac:dyDescent="0.2">
      <c r="A232" s="22">
        <v>44109</v>
      </c>
      <c r="B232" s="21" t="s">
        <v>393</v>
      </c>
      <c r="C232" s="21">
        <v>203</v>
      </c>
      <c r="D232" s="20">
        <v>9611</v>
      </c>
      <c r="E232" s="20" t="str">
        <f>MID(B232,1,SEARCH(" (",B232)-1)</f>
        <v>12 332</v>
      </c>
      <c r="F232" s="19">
        <f>E232-E233</f>
        <v>111</v>
      </c>
      <c r="H232" s="22">
        <v>44136</v>
      </c>
      <c r="I232" s="18">
        <v>178</v>
      </c>
    </row>
    <row r="233" spans="1:9" x14ac:dyDescent="0.2">
      <c r="A233" s="22">
        <v>44108</v>
      </c>
      <c r="B233" s="21" t="s">
        <v>392</v>
      </c>
      <c r="C233" s="21">
        <v>203</v>
      </c>
      <c r="D233" s="20">
        <v>9540</v>
      </c>
      <c r="E233" s="20" t="str">
        <f>MID(B233,1,SEARCH(" (",B233)-1)</f>
        <v>12 221</v>
      </c>
      <c r="F233" s="19">
        <f>E233-E234</f>
        <v>114</v>
      </c>
      <c r="H233" s="22">
        <v>44137</v>
      </c>
      <c r="I233" s="18">
        <v>185</v>
      </c>
    </row>
    <row r="234" spans="1:9" x14ac:dyDescent="0.2">
      <c r="A234" s="22">
        <v>44107</v>
      </c>
      <c r="B234" s="21" t="s">
        <v>391</v>
      </c>
      <c r="C234" s="21" t="s">
        <v>390</v>
      </c>
      <c r="D234" s="20">
        <v>9458</v>
      </c>
      <c r="E234" s="20" t="str">
        <f>MID(B234,1,SEARCH(" (",B234)-1)</f>
        <v>12 107</v>
      </c>
      <c r="F234" s="19">
        <f>E234-E235</f>
        <v>111</v>
      </c>
      <c r="H234" s="22">
        <v>44138</v>
      </c>
      <c r="I234" s="18">
        <v>183</v>
      </c>
    </row>
    <row r="235" spans="1:9" x14ac:dyDescent="0.2">
      <c r="A235" s="22">
        <v>44106</v>
      </c>
      <c r="B235" s="21" t="s">
        <v>389</v>
      </c>
      <c r="C235" s="21" t="s">
        <v>388</v>
      </c>
      <c r="D235" s="20">
        <v>9340</v>
      </c>
      <c r="E235" s="20" t="str">
        <f>MID(B235,1,SEARCH(" (",B235)-1)</f>
        <v>11 996</v>
      </c>
      <c r="F235" s="19">
        <f>E235-E236</f>
        <v>112</v>
      </c>
      <c r="H235" s="22">
        <v>44139</v>
      </c>
      <c r="I235" s="18">
        <v>187</v>
      </c>
    </row>
    <row r="236" spans="1:9" x14ac:dyDescent="0.2">
      <c r="A236" s="22">
        <v>44105</v>
      </c>
      <c r="B236" s="21" t="s">
        <v>387</v>
      </c>
      <c r="C236" s="21" t="s">
        <v>386</v>
      </c>
      <c r="D236" s="20">
        <v>9253</v>
      </c>
      <c r="E236" s="20" t="str">
        <f>MID(B236,1,SEARCH(" (",B236)-1)</f>
        <v>11 884</v>
      </c>
      <c r="F236" s="19">
        <f>E236-E237</f>
        <v>112</v>
      </c>
      <c r="H236" s="22">
        <v>44140</v>
      </c>
      <c r="I236" s="18">
        <v>189</v>
      </c>
    </row>
    <row r="237" spans="1:9" x14ac:dyDescent="0.2">
      <c r="A237" s="22">
        <v>44104</v>
      </c>
      <c r="B237" s="21" t="s">
        <v>385</v>
      </c>
      <c r="C237" s="21" t="s">
        <v>384</v>
      </c>
      <c r="D237" s="20">
        <v>9160</v>
      </c>
      <c r="E237" s="20" t="str">
        <f>MID(B237,1,SEARCH(" (",B237)-1)</f>
        <v>11 772</v>
      </c>
      <c r="F237" s="19">
        <f>E237-E238</f>
        <v>110</v>
      </c>
      <c r="H237" s="22">
        <v>44141</v>
      </c>
      <c r="I237" s="18">
        <v>188</v>
      </c>
    </row>
    <row r="238" spans="1:9" x14ac:dyDescent="0.2">
      <c r="A238" s="22">
        <v>44103</v>
      </c>
      <c r="B238" s="21" t="s">
        <v>383</v>
      </c>
      <c r="C238" s="21">
        <v>188</v>
      </c>
      <c r="D238" s="20">
        <v>9002</v>
      </c>
      <c r="E238" s="20" t="str">
        <f>MID(B238,1,SEARCH(" (",B238)-1)</f>
        <v>11 662</v>
      </c>
      <c r="F238" s="19">
        <f>E238-E239</f>
        <v>111</v>
      </c>
      <c r="H238" s="22">
        <v>44142</v>
      </c>
      <c r="I238" s="18">
        <v>190</v>
      </c>
    </row>
    <row r="239" spans="1:9" x14ac:dyDescent="0.2">
      <c r="A239" s="22">
        <v>44102</v>
      </c>
      <c r="B239" s="21" t="s">
        <v>382</v>
      </c>
      <c r="C239" s="21" t="s">
        <v>381</v>
      </c>
      <c r="D239" s="20">
        <v>8931</v>
      </c>
      <c r="E239" s="20" t="str">
        <f>MID(B239,1,SEARCH(" (",B239)-1)</f>
        <v>11 551</v>
      </c>
      <c r="F239" s="19">
        <f>E239-E240</f>
        <v>110</v>
      </c>
      <c r="H239" s="22">
        <v>44143</v>
      </c>
      <c r="I239" s="18">
        <v>188</v>
      </c>
    </row>
    <row r="240" spans="1:9" x14ac:dyDescent="0.2">
      <c r="A240" s="22">
        <v>44101</v>
      </c>
      <c r="B240" s="21" t="s">
        <v>380</v>
      </c>
      <c r="C240" s="21" t="s">
        <v>379</v>
      </c>
      <c r="D240" s="20">
        <v>8886</v>
      </c>
      <c r="E240" s="20" t="str">
        <f>MID(B240,1,SEARCH(" (",B240)-1)</f>
        <v>11 441</v>
      </c>
      <c r="F240" s="19">
        <f>E240-E241</f>
        <v>110</v>
      </c>
      <c r="H240" s="22">
        <v>44144</v>
      </c>
      <c r="I240" s="18">
        <v>191</v>
      </c>
    </row>
    <row r="241" spans="1:9" x14ac:dyDescent="0.2">
      <c r="A241" s="22">
        <v>44100</v>
      </c>
      <c r="B241" s="21" t="s">
        <v>378</v>
      </c>
      <c r="C241" s="21" t="s">
        <v>377</v>
      </c>
      <c r="D241" s="20">
        <v>8841</v>
      </c>
      <c r="E241" s="20" t="str">
        <f>MID(B241,1,SEARCH(" (",B241)-1)</f>
        <v>11 331</v>
      </c>
      <c r="F241" s="19">
        <f>E241-E242</f>
        <v>111</v>
      </c>
      <c r="H241" s="22">
        <v>44145</v>
      </c>
      <c r="I241" s="18">
        <v>191</v>
      </c>
    </row>
    <row r="242" spans="1:9" x14ac:dyDescent="0.2">
      <c r="A242" s="22">
        <v>44099</v>
      </c>
      <c r="B242" s="21" t="s">
        <v>376</v>
      </c>
      <c r="C242" s="21">
        <v>178</v>
      </c>
      <c r="D242" s="20">
        <v>8717</v>
      </c>
      <c r="E242" s="20" t="str">
        <f>MID(B242,1,SEARCH(" (",B242)-1)</f>
        <v>11 220</v>
      </c>
      <c r="F242" s="19">
        <f>E242-E243</f>
        <v>111</v>
      </c>
      <c r="H242" s="22">
        <v>44146</v>
      </c>
      <c r="I242" s="18">
        <v>195</v>
      </c>
    </row>
    <row r="243" spans="1:9" x14ac:dyDescent="0.2">
      <c r="A243" s="22">
        <v>44098</v>
      </c>
      <c r="B243" s="21" t="s">
        <v>375</v>
      </c>
      <c r="C243" s="21" t="s">
        <v>374</v>
      </c>
      <c r="D243" s="20">
        <v>8668</v>
      </c>
      <c r="E243" s="20" t="str">
        <f>MID(B243,1,SEARCH(" (",B243)-1)</f>
        <v>11 109</v>
      </c>
      <c r="F243" s="19">
        <f>E243-E244</f>
        <v>110</v>
      </c>
      <c r="H243" s="22">
        <v>44147</v>
      </c>
      <c r="I243" s="18">
        <v>197</v>
      </c>
    </row>
    <row r="244" spans="1:9" x14ac:dyDescent="0.2">
      <c r="A244" s="22">
        <v>44097</v>
      </c>
      <c r="B244" s="21" t="s">
        <v>373</v>
      </c>
      <c r="C244" s="21" t="s">
        <v>372</v>
      </c>
      <c r="D244" s="20">
        <v>8547</v>
      </c>
      <c r="E244" s="20" t="str">
        <f>MID(B244,1,SEARCH(" (",B244)-1)</f>
        <v>10 999</v>
      </c>
      <c r="F244" s="19">
        <f>E244-E245</f>
        <v>111</v>
      </c>
      <c r="H244" s="22">
        <v>44148</v>
      </c>
      <c r="I244" s="18">
        <v>205</v>
      </c>
    </row>
    <row r="245" spans="1:9" x14ac:dyDescent="0.2">
      <c r="A245" s="22">
        <v>44096</v>
      </c>
      <c r="B245" s="21" t="s">
        <v>371</v>
      </c>
      <c r="C245" s="21" t="s">
        <v>370</v>
      </c>
      <c r="D245" s="20">
        <v>8380</v>
      </c>
      <c r="E245" s="20" t="str">
        <f>MID(B245,1,SEARCH(" (",B245)-1)</f>
        <v>10 888</v>
      </c>
      <c r="F245" s="19">
        <f>E245-E246</f>
        <v>112</v>
      </c>
      <c r="H245" s="22">
        <v>44149</v>
      </c>
      <c r="I245" s="18">
        <v>211</v>
      </c>
    </row>
    <row r="246" spans="1:9" x14ac:dyDescent="0.2">
      <c r="A246" s="22">
        <v>44095</v>
      </c>
      <c r="B246" s="21" t="s">
        <v>369</v>
      </c>
      <c r="C246" s="21" t="s">
        <v>368</v>
      </c>
      <c r="D246" s="20">
        <v>8276</v>
      </c>
      <c r="E246" s="20" t="str">
        <f>MID(B246,1,SEARCH(" (",B246)-1)</f>
        <v>10 776</v>
      </c>
      <c r="F246" s="19">
        <f>E246-E247</f>
        <v>112</v>
      </c>
      <c r="H246" s="22">
        <v>44150</v>
      </c>
      <c r="I246" s="18">
        <v>215</v>
      </c>
    </row>
    <row r="247" spans="1:9" x14ac:dyDescent="0.2">
      <c r="A247" s="22">
        <v>44094</v>
      </c>
      <c r="B247" s="21" t="s">
        <v>367</v>
      </c>
      <c r="C247" s="21">
        <v>172</v>
      </c>
      <c r="D247" s="20">
        <v>8257</v>
      </c>
      <c r="E247" s="20" t="str">
        <f>MID(B247,1,SEARCH(" (",B247)-1)</f>
        <v>10 664</v>
      </c>
      <c r="F247" s="19">
        <f>E247-E248</f>
        <v>114</v>
      </c>
      <c r="H247" s="22">
        <v>44151</v>
      </c>
      <c r="I247" s="18">
        <v>217</v>
      </c>
    </row>
    <row r="248" spans="1:9" x14ac:dyDescent="0.2">
      <c r="A248" s="22">
        <v>44093</v>
      </c>
      <c r="B248" s="21" t="s">
        <v>366</v>
      </c>
      <c r="C248" s="21" t="s">
        <v>365</v>
      </c>
      <c r="D248" s="20">
        <v>8210</v>
      </c>
      <c r="E248" s="20" t="str">
        <f>MID(B248,1,SEARCH(" (",B248)-1)</f>
        <v>10 550</v>
      </c>
      <c r="F248" s="19">
        <f>E248-E249</f>
        <v>115</v>
      </c>
      <c r="H248" s="22">
        <v>44152</v>
      </c>
      <c r="I248" s="18">
        <v>216</v>
      </c>
    </row>
    <row r="249" spans="1:9" x14ac:dyDescent="0.2">
      <c r="A249" s="22">
        <v>44092</v>
      </c>
      <c r="B249" s="21" t="s">
        <v>364</v>
      </c>
      <c r="C249" s="21" t="s">
        <v>363</v>
      </c>
      <c r="D249" s="20">
        <v>8055</v>
      </c>
      <c r="E249" s="20" t="str">
        <f>MID(B249,1,SEARCH(" (",B249)-1)</f>
        <v>10 435</v>
      </c>
      <c r="F249" s="19">
        <f>E249-E250</f>
        <v>123</v>
      </c>
      <c r="H249" s="22">
        <v>44153</v>
      </c>
      <c r="I249" s="18">
        <v>216</v>
      </c>
    </row>
    <row r="250" spans="1:9" x14ac:dyDescent="0.2">
      <c r="A250" s="22">
        <v>44091</v>
      </c>
      <c r="B250" s="21" t="s">
        <v>362</v>
      </c>
      <c r="C250" s="21" t="s">
        <v>361</v>
      </c>
      <c r="D250" s="20">
        <v>7947</v>
      </c>
      <c r="E250" s="20" t="str">
        <f>MID(B250,1,SEARCH(" (",B250)-1)</f>
        <v>10 312</v>
      </c>
      <c r="F250" s="19">
        <f>E250-E251</f>
        <v>125</v>
      </c>
      <c r="H250" s="22">
        <v>44154</v>
      </c>
      <c r="I250" s="18">
        <v>218</v>
      </c>
    </row>
    <row r="251" spans="1:9" x14ac:dyDescent="0.2">
      <c r="A251" s="22">
        <v>44090</v>
      </c>
      <c r="B251" s="21" t="s">
        <v>360</v>
      </c>
      <c r="C251" s="21" t="s">
        <v>359</v>
      </c>
      <c r="D251" s="20">
        <v>7888</v>
      </c>
      <c r="E251" s="20" t="str">
        <f>MID(B251,1,SEARCH(" (",B251)-1)</f>
        <v>10 187</v>
      </c>
      <c r="F251" s="19">
        <f>E251-E252</f>
        <v>121</v>
      </c>
      <c r="H251" s="22">
        <v>44155</v>
      </c>
      <c r="I251" s="18">
        <v>220</v>
      </c>
    </row>
    <row r="252" spans="1:9" x14ac:dyDescent="0.2">
      <c r="A252" s="22">
        <v>44089</v>
      </c>
      <c r="B252" s="21" t="s">
        <v>358</v>
      </c>
      <c r="C252" s="21">
        <v>144</v>
      </c>
      <c r="D252" s="20">
        <v>7817</v>
      </c>
      <c r="E252" s="20" t="str">
        <f>MID(B252,1,SEARCH(" (",B252)-1)</f>
        <v>10 066</v>
      </c>
      <c r="F252" s="19">
        <f>E252-E253</f>
        <v>122</v>
      </c>
      <c r="H252" s="22">
        <v>44156</v>
      </c>
      <c r="I252" s="18">
        <v>225</v>
      </c>
    </row>
    <row r="253" spans="1:9" x14ac:dyDescent="0.2">
      <c r="A253" s="22">
        <v>44088</v>
      </c>
      <c r="B253" s="21" t="s">
        <v>357</v>
      </c>
      <c r="C253" s="21">
        <v>144</v>
      </c>
      <c r="D253" s="20">
        <v>7725</v>
      </c>
      <c r="E253" s="20" t="str">
        <f>MID(B253,1,SEARCH(" (",B253)-1)</f>
        <v>9 944</v>
      </c>
      <c r="F253" s="19">
        <f>E253-E254</f>
        <v>120</v>
      </c>
      <c r="H253" s="22">
        <v>44157</v>
      </c>
      <c r="I253" s="18">
        <v>231</v>
      </c>
    </row>
    <row r="254" spans="1:9" x14ac:dyDescent="0.2">
      <c r="A254" s="22">
        <v>44087</v>
      </c>
      <c r="B254" s="21" t="s">
        <v>356</v>
      </c>
      <c r="C254" s="21" t="s">
        <v>355</v>
      </c>
      <c r="D254" s="20">
        <v>7718</v>
      </c>
      <c r="E254" s="20" t="str">
        <f>MID(B254,1,SEARCH(" (",B254)-1)</f>
        <v>9 824</v>
      </c>
      <c r="F254" s="19">
        <f>E254-E255</f>
        <v>111</v>
      </c>
      <c r="H254" s="22">
        <v>44158</v>
      </c>
      <c r="I254" s="18">
        <v>234</v>
      </c>
    </row>
    <row r="255" spans="1:9" x14ac:dyDescent="0.2">
      <c r="A255" s="22">
        <v>44086</v>
      </c>
      <c r="B255" s="21" t="s">
        <v>354</v>
      </c>
      <c r="C255" s="21">
        <v>142</v>
      </c>
      <c r="D255" s="20">
        <v>7680</v>
      </c>
      <c r="E255" s="20" t="str">
        <f>MID(B255,1,SEARCH(" (",B255)-1)</f>
        <v>9 713</v>
      </c>
      <c r="F255" s="19">
        <f>E255-E256</f>
        <v>106</v>
      </c>
      <c r="H255" s="22">
        <v>44159</v>
      </c>
      <c r="I255" s="18">
        <v>237</v>
      </c>
    </row>
    <row r="256" spans="1:9" x14ac:dyDescent="0.2">
      <c r="A256" s="22">
        <v>44085</v>
      </c>
      <c r="B256" s="21" t="s">
        <v>353</v>
      </c>
      <c r="C256" s="21" t="s">
        <v>352</v>
      </c>
      <c r="D256" s="20">
        <v>7615</v>
      </c>
      <c r="E256" s="20" t="str">
        <f>MID(B256,1,SEARCH(" (",B256)-1)</f>
        <v>9 607</v>
      </c>
      <c r="F256" s="19">
        <f>E256-E257</f>
        <v>107</v>
      </c>
      <c r="H256" s="22">
        <v>44160</v>
      </c>
      <c r="I256" s="18">
        <v>240</v>
      </c>
    </row>
    <row r="257" spans="1:9" x14ac:dyDescent="0.2">
      <c r="A257" s="22">
        <v>44084</v>
      </c>
      <c r="B257" s="21" t="s">
        <v>351</v>
      </c>
      <c r="C257" s="21">
        <v>138</v>
      </c>
      <c r="D257" s="20">
        <v>7509</v>
      </c>
      <c r="E257" s="20" t="str">
        <f>MID(B257,1,SEARCH(" (",B257)-1)</f>
        <v>9 500</v>
      </c>
      <c r="F257" s="19">
        <f>E257-E258</f>
        <v>105</v>
      </c>
      <c r="H257" s="22">
        <v>44161</v>
      </c>
      <c r="I257" s="18">
        <v>242</v>
      </c>
    </row>
    <row r="258" spans="1:9" x14ac:dyDescent="0.2">
      <c r="A258" s="22">
        <v>44083</v>
      </c>
      <c r="B258" s="21" t="s">
        <v>350</v>
      </c>
      <c r="C258" s="21" t="s">
        <v>349</v>
      </c>
      <c r="D258" s="20">
        <v>7401</v>
      </c>
      <c r="E258" s="20" t="str">
        <f>MID(B258,1,SEARCH(" (",B258)-1)</f>
        <v>9 395</v>
      </c>
      <c r="F258" s="19">
        <f>E258-E259</f>
        <v>101</v>
      </c>
      <c r="H258" s="22">
        <v>44162</v>
      </c>
      <c r="I258" s="18">
        <v>245</v>
      </c>
    </row>
    <row r="259" spans="1:9" x14ac:dyDescent="0.2">
      <c r="A259" s="22">
        <v>44082</v>
      </c>
      <c r="B259" s="21" t="s">
        <v>348</v>
      </c>
      <c r="C259" s="21" t="s">
        <v>347</v>
      </c>
      <c r="D259" s="20">
        <v>7310</v>
      </c>
      <c r="E259" s="20" t="str">
        <f>MID(B259,1,SEARCH(" (",B259)-1)</f>
        <v>9 294</v>
      </c>
      <c r="F259" s="19">
        <f>E259-E260</f>
        <v>98</v>
      </c>
      <c r="H259" s="22">
        <v>44163</v>
      </c>
      <c r="I259" s="18">
        <v>248</v>
      </c>
    </row>
    <row r="260" spans="1:9" x14ac:dyDescent="0.2">
      <c r="A260" s="22">
        <v>44081</v>
      </c>
      <c r="B260" s="21" t="s">
        <v>346</v>
      </c>
      <c r="C260" s="21">
        <v>135</v>
      </c>
      <c r="D260" s="20">
        <v>7234</v>
      </c>
      <c r="E260" s="20" t="str">
        <f>MID(B260,1,SEARCH(" (",B260)-1)</f>
        <v>9 196</v>
      </c>
      <c r="F260" s="19">
        <f>E260-E261</f>
        <v>102</v>
      </c>
      <c r="H260" s="22">
        <v>44164</v>
      </c>
      <c r="I260" s="18">
        <v>251</v>
      </c>
    </row>
    <row r="261" spans="1:9" x14ac:dyDescent="0.2">
      <c r="A261" s="22">
        <v>44080</v>
      </c>
      <c r="B261" s="21" t="s">
        <v>345</v>
      </c>
      <c r="C261" s="21">
        <v>135</v>
      </c>
      <c r="D261" s="20">
        <v>7234</v>
      </c>
      <c r="E261" s="20" t="str">
        <f>MID(B261,1,SEARCH(" (",B261)-1)</f>
        <v>9 094</v>
      </c>
      <c r="F261" s="19">
        <f>E261-E262</f>
        <v>101</v>
      </c>
      <c r="H261" s="22">
        <v>44165</v>
      </c>
      <c r="I261" s="18">
        <v>254</v>
      </c>
    </row>
    <row r="262" spans="1:9" x14ac:dyDescent="0.2">
      <c r="A262" s="22">
        <v>44079</v>
      </c>
      <c r="B262" s="21" t="s">
        <v>344</v>
      </c>
      <c r="C262" s="21" t="s">
        <v>343</v>
      </c>
      <c r="D262" s="20">
        <v>7225</v>
      </c>
      <c r="E262" s="20" t="str">
        <f>MID(B262,1,SEARCH(" (",B262)-1)</f>
        <v>8 993</v>
      </c>
      <c r="F262" s="19">
        <f>E262-E263</f>
        <v>105</v>
      </c>
      <c r="H262" s="22">
        <v>44166</v>
      </c>
      <c r="I262" s="18">
        <v>255</v>
      </c>
    </row>
    <row r="263" spans="1:9" x14ac:dyDescent="0.2">
      <c r="A263" s="22">
        <v>44078</v>
      </c>
      <c r="B263" s="21" t="s">
        <v>342</v>
      </c>
      <c r="C263" s="21" t="s">
        <v>341</v>
      </c>
      <c r="D263" s="20">
        <v>7140</v>
      </c>
      <c r="E263" s="20" t="str">
        <f>MID(B263,1,SEARCH(" (",B263)-1)</f>
        <v>8 888</v>
      </c>
      <c r="F263" s="19">
        <f>E263-E264</f>
        <v>107</v>
      </c>
      <c r="H263" s="22">
        <v>44167</v>
      </c>
      <c r="I263" s="18">
        <v>263</v>
      </c>
    </row>
    <row r="264" spans="1:9" x14ac:dyDescent="0.2">
      <c r="A264" s="22">
        <v>44077</v>
      </c>
      <c r="B264" s="21" t="s">
        <v>340</v>
      </c>
      <c r="C264" s="21">
        <v>133</v>
      </c>
      <c r="D264" s="20">
        <v>7065</v>
      </c>
      <c r="E264" s="20" t="str">
        <f>MID(B264,1,SEARCH(" (",B264)-1)</f>
        <v>8 781</v>
      </c>
      <c r="F264" s="19">
        <f>E264-E265</f>
        <v>98</v>
      </c>
      <c r="H264" s="22">
        <v>44168</v>
      </c>
      <c r="I264" s="18">
        <v>260</v>
      </c>
    </row>
    <row r="265" spans="1:9" x14ac:dyDescent="0.2">
      <c r="A265" s="22">
        <v>44076</v>
      </c>
      <c r="B265" s="21" t="s">
        <v>339</v>
      </c>
      <c r="C265" s="21" t="s">
        <v>338</v>
      </c>
      <c r="D265" s="20">
        <v>6998</v>
      </c>
      <c r="E265" s="20" t="str">
        <f>MID(B265,1,SEARCH(" (",B265)-1)</f>
        <v>8 683</v>
      </c>
      <c r="F265" s="19">
        <f>E265-E266</f>
        <v>97</v>
      </c>
      <c r="H265" s="22">
        <v>44169</v>
      </c>
      <c r="I265" s="18">
        <v>266</v>
      </c>
    </row>
    <row r="266" spans="1:9" x14ac:dyDescent="0.2">
      <c r="A266" s="22">
        <v>44075</v>
      </c>
      <c r="B266" s="21" t="s">
        <v>337</v>
      </c>
      <c r="C266" s="21" t="s">
        <v>336</v>
      </c>
      <c r="D266" s="20">
        <v>6921</v>
      </c>
      <c r="E266" s="20" t="str">
        <f>MID(B266,1,SEARCH(" (",B266)-1)</f>
        <v>8 586</v>
      </c>
      <c r="F266" s="19">
        <f>E266-E267</f>
        <v>81</v>
      </c>
      <c r="H266" s="22">
        <v>44170</v>
      </c>
      <c r="I266" s="18">
        <v>269</v>
      </c>
    </row>
    <row r="267" spans="1:9" x14ac:dyDescent="0.2">
      <c r="A267" s="22">
        <v>44074</v>
      </c>
      <c r="B267" s="21" t="s">
        <v>335</v>
      </c>
      <c r="C267" s="21">
        <v>125</v>
      </c>
      <c r="D267" s="20">
        <v>6844</v>
      </c>
      <c r="E267" s="20" t="str">
        <f>MID(B267,1,SEARCH(" (",B267)-1)</f>
        <v>8 505</v>
      </c>
      <c r="F267" s="19">
        <f>E267-E268</f>
        <v>79</v>
      </c>
      <c r="H267" s="22">
        <v>44171</v>
      </c>
      <c r="I267" s="18">
        <v>271</v>
      </c>
    </row>
    <row r="268" spans="1:9" x14ac:dyDescent="0.2">
      <c r="A268" s="22">
        <v>44073</v>
      </c>
      <c r="B268" s="21" t="s">
        <v>334</v>
      </c>
      <c r="C268" s="21" t="s">
        <v>333</v>
      </c>
      <c r="D268" s="20">
        <v>6835</v>
      </c>
      <c r="E268" s="20" t="str">
        <f>MID(B268,1,SEARCH(" (",B268)-1)</f>
        <v>8 426</v>
      </c>
      <c r="F268" s="19">
        <f>E268-E269</f>
        <v>76</v>
      </c>
      <c r="H268" s="22">
        <v>44172</v>
      </c>
      <c r="I268" s="18">
        <v>274</v>
      </c>
    </row>
    <row r="269" spans="1:9" x14ac:dyDescent="0.2">
      <c r="A269" s="22">
        <v>44072</v>
      </c>
      <c r="B269" s="21" t="s">
        <v>332</v>
      </c>
      <c r="C269" s="21">
        <v>124</v>
      </c>
      <c r="D269" s="20">
        <v>6807</v>
      </c>
      <c r="E269" s="20" t="str">
        <f>MID(B269,1,SEARCH(" (",B269)-1)</f>
        <v>8 350</v>
      </c>
      <c r="F269" s="19">
        <f>E269-E270</f>
        <v>75</v>
      </c>
      <c r="H269" s="22">
        <v>44173</v>
      </c>
      <c r="I269" s="18">
        <v>278</v>
      </c>
    </row>
    <row r="270" spans="1:9" x14ac:dyDescent="0.2">
      <c r="A270" s="22">
        <v>44071</v>
      </c>
      <c r="B270" s="21" t="s">
        <v>331</v>
      </c>
      <c r="C270" s="21">
        <v>124</v>
      </c>
      <c r="D270" s="20">
        <v>6745</v>
      </c>
      <c r="E270" s="20" t="str">
        <f>MID(B270,1,SEARCH(" (",B270)-1)</f>
        <v>8 275</v>
      </c>
      <c r="F270" s="19">
        <f>E270-E271</f>
        <v>75</v>
      </c>
      <c r="H270" s="22">
        <v>44174</v>
      </c>
      <c r="I270" s="18">
        <v>281</v>
      </c>
    </row>
    <row r="271" spans="1:9" x14ac:dyDescent="0.2">
      <c r="A271" s="22">
        <v>44070</v>
      </c>
      <c r="B271" s="21" t="s">
        <v>330</v>
      </c>
      <c r="C271" s="21" t="s">
        <v>329</v>
      </c>
      <c r="D271" s="20">
        <v>6681</v>
      </c>
      <c r="E271" s="20" t="str">
        <f>MID(B271,1,SEARCH(" (",B271)-1)</f>
        <v>8 200</v>
      </c>
      <c r="F271" s="19">
        <f>E271-E272</f>
        <v>74</v>
      </c>
      <c r="H271" s="22">
        <v>44175</v>
      </c>
      <c r="I271" s="18">
        <v>283</v>
      </c>
    </row>
    <row r="272" spans="1:9" x14ac:dyDescent="0.2">
      <c r="A272" s="22">
        <v>44069</v>
      </c>
      <c r="B272" s="21" t="s">
        <v>328</v>
      </c>
      <c r="C272" s="21">
        <v>123</v>
      </c>
      <c r="D272" s="20">
        <v>6581</v>
      </c>
      <c r="E272" s="20" t="str">
        <f>MID(B272,1,SEARCH(" (",B272)-1)</f>
        <v>8 126</v>
      </c>
      <c r="F272" s="19">
        <f>E272-E273</f>
        <v>70</v>
      </c>
      <c r="H272" s="22">
        <v>44176</v>
      </c>
      <c r="I272" s="18">
        <v>288</v>
      </c>
    </row>
    <row r="273" spans="1:9" x14ac:dyDescent="0.2">
      <c r="A273" s="22">
        <v>44068</v>
      </c>
      <c r="B273" s="21" t="s">
        <v>327</v>
      </c>
      <c r="C273" s="21">
        <v>123</v>
      </c>
      <c r="D273" s="20">
        <v>6487</v>
      </c>
      <c r="E273" s="20" t="str">
        <f>MID(B273,1,SEARCH(" (",B273)-1)</f>
        <v>8 056</v>
      </c>
      <c r="F273" s="19">
        <f>E273-E274</f>
        <v>75</v>
      </c>
      <c r="H273" s="22">
        <v>44177</v>
      </c>
      <c r="I273" s="18">
        <v>290</v>
      </c>
    </row>
    <row r="274" spans="1:9" x14ac:dyDescent="0.2">
      <c r="A274" s="22">
        <v>44067</v>
      </c>
      <c r="B274" s="21" t="s">
        <v>326</v>
      </c>
      <c r="C274" s="21">
        <v>123</v>
      </c>
      <c r="D274" s="20">
        <v>6216</v>
      </c>
      <c r="E274" s="20" t="str">
        <f>MID(B274,1,SEARCH(" (",B274)-1)</f>
        <v>7 981</v>
      </c>
      <c r="F274" s="19">
        <f>E274-E275</f>
        <v>73</v>
      </c>
      <c r="H274" s="22">
        <v>44178</v>
      </c>
      <c r="I274" s="18">
        <v>291</v>
      </c>
    </row>
    <row r="275" spans="1:9" x14ac:dyDescent="0.2">
      <c r="A275" s="22">
        <v>44066</v>
      </c>
      <c r="B275" s="21" t="s">
        <v>325</v>
      </c>
      <c r="C275" s="21" t="s">
        <v>324</v>
      </c>
      <c r="D275" s="20">
        <v>6216</v>
      </c>
      <c r="E275" s="20" t="str">
        <f>MID(B275,1,SEARCH(" (",B275)-1)</f>
        <v>7 908</v>
      </c>
      <c r="F275" s="19">
        <f>E275-E276</f>
        <v>64</v>
      </c>
      <c r="H275" s="22">
        <v>44179</v>
      </c>
      <c r="I275" s="18">
        <v>295</v>
      </c>
    </row>
    <row r="276" spans="1:9" x14ac:dyDescent="0.2">
      <c r="A276" s="22">
        <v>44065</v>
      </c>
      <c r="B276" s="21" t="s">
        <v>323</v>
      </c>
      <c r="C276" s="21">
        <v>122</v>
      </c>
      <c r="D276" s="20">
        <v>6157</v>
      </c>
      <c r="E276" s="20" t="str">
        <f>MID(B276,1,SEARCH(" (",B276)-1)</f>
        <v>7 844</v>
      </c>
      <c r="F276" s="19">
        <f>E276-E277</f>
        <v>50</v>
      </c>
      <c r="H276" s="22">
        <v>44180</v>
      </c>
      <c r="I276" s="18">
        <v>296</v>
      </c>
    </row>
    <row r="277" spans="1:9" x14ac:dyDescent="0.2">
      <c r="A277" s="22">
        <v>44064</v>
      </c>
      <c r="B277" s="21" t="s">
        <v>322</v>
      </c>
      <c r="C277" s="21">
        <v>122</v>
      </c>
      <c r="D277" s="20">
        <v>6019</v>
      </c>
      <c r="E277" s="20" t="str">
        <f>MID(B277,1,SEARCH(" (",B277)-1)</f>
        <v>7 794</v>
      </c>
      <c r="F277" s="19">
        <f>E277-E278</f>
        <v>44</v>
      </c>
      <c r="H277" s="22">
        <v>44181</v>
      </c>
      <c r="I277" s="18">
        <v>301</v>
      </c>
    </row>
    <row r="278" spans="1:9" x14ac:dyDescent="0.2">
      <c r="A278" s="22">
        <v>44063</v>
      </c>
      <c r="B278" s="21" t="s">
        <v>321</v>
      </c>
      <c r="C278" s="21" t="s">
        <v>320</v>
      </c>
      <c r="D278" s="20">
        <v>5966</v>
      </c>
      <c r="E278" s="20" t="str">
        <f>MID(B278,1,SEARCH(" (",B278)-1)</f>
        <v>7 750</v>
      </c>
      <c r="F278" s="19">
        <f>E278-E279</f>
        <v>44</v>
      </c>
      <c r="H278" s="22">
        <v>44182</v>
      </c>
      <c r="I278" s="18">
        <v>300</v>
      </c>
    </row>
    <row r="279" spans="1:9" x14ac:dyDescent="0.2">
      <c r="A279" s="22">
        <v>44062</v>
      </c>
      <c r="B279" s="21" t="s">
        <v>319</v>
      </c>
      <c r="C279" s="21" t="s">
        <v>318</v>
      </c>
      <c r="D279" s="20">
        <v>5895</v>
      </c>
      <c r="E279" s="20" t="str">
        <f>MID(B279,1,SEARCH(" (",B279)-1)</f>
        <v>7 706</v>
      </c>
      <c r="F279" s="19">
        <f>E279-E280</f>
        <v>43</v>
      </c>
      <c r="H279" s="22">
        <v>44183</v>
      </c>
      <c r="I279" s="18">
        <v>302</v>
      </c>
    </row>
    <row r="280" spans="1:9" x14ac:dyDescent="0.2">
      <c r="A280" s="22">
        <v>44061</v>
      </c>
      <c r="B280" s="21" t="s">
        <v>317</v>
      </c>
      <c r="C280" s="21">
        <v>117</v>
      </c>
      <c r="D280" s="20">
        <v>5835</v>
      </c>
      <c r="E280" s="20" t="str">
        <f>MID(B280,1,SEARCH(" (",B280)-1)</f>
        <v>7 663</v>
      </c>
      <c r="F280" s="19">
        <f>E280-E281</f>
        <v>43</v>
      </c>
      <c r="H280" s="22">
        <v>44184</v>
      </c>
      <c r="I280" s="18">
        <v>305</v>
      </c>
    </row>
    <row r="281" spans="1:9" x14ac:dyDescent="0.2">
      <c r="A281" s="22">
        <v>44060</v>
      </c>
      <c r="B281" s="21" t="s">
        <v>316</v>
      </c>
      <c r="C281" s="21">
        <v>117</v>
      </c>
      <c r="D281" s="20">
        <v>5776</v>
      </c>
      <c r="E281" s="20" t="str">
        <f>MID(B281,1,SEARCH(" (",B281)-1)</f>
        <v>7 620</v>
      </c>
      <c r="F281" s="19">
        <f>E281-E282</f>
        <v>45</v>
      </c>
      <c r="H281" s="22">
        <v>44185</v>
      </c>
      <c r="I281" s="18">
        <v>307</v>
      </c>
    </row>
    <row r="282" spans="1:9" x14ac:dyDescent="0.2">
      <c r="A282" s="22">
        <v>44059</v>
      </c>
      <c r="B282" s="21" t="s">
        <v>315</v>
      </c>
      <c r="C282" s="21">
        <v>117</v>
      </c>
      <c r="D282" s="20">
        <v>5770</v>
      </c>
      <c r="E282" s="20" t="str">
        <f>MID(B282,1,SEARCH(" (",B282)-1)</f>
        <v>7 575</v>
      </c>
      <c r="F282" s="19">
        <f>E282-E283</f>
        <v>53</v>
      </c>
      <c r="H282" s="22">
        <v>44186</v>
      </c>
      <c r="I282" s="18">
        <v>305</v>
      </c>
    </row>
    <row r="283" spans="1:9" x14ac:dyDescent="0.2">
      <c r="A283" s="22">
        <v>44058</v>
      </c>
      <c r="B283" s="21" t="s">
        <v>314</v>
      </c>
      <c r="C283" s="21" t="s">
        <v>313</v>
      </c>
      <c r="D283" s="20">
        <v>5760</v>
      </c>
      <c r="E283" s="20" t="str">
        <f>MID(B283,1,SEARCH(" (",B283)-1)</f>
        <v>7 522</v>
      </c>
      <c r="F283" s="19">
        <f>E283-E284</f>
        <v>50</v>
      </c>
      <c r="H283" s="22">
        <v>44187</v>
      </c>
      <c r="I283" s="18">
        <v>304</v>
      </c>
    </row>
    <row r="284" spans="1:9" x14ac:dyDescent="0.2">
      <c r="A284" s="22">
        <v>44057</v>
      </c>
      <c r="B284" s="21" t="s">
        <v>312</v>
      </c>
      <c r="C284" s="21" t="s">
        <v>311</v>
      </c>
      <c r="D284" s="20">
        <v>5693</v>
      </c>
      <c r="E284" s="20" t="str">
        <f>MID(B284,1,SEARCH(" (",B284)-1)</f>
        <v>7 472</v>
      </c>
      <c r="F284" s="19">
        <f>E284-E285</f>
        <v>49</v>
      </c>
      <c r="H284" s="22">
        <v>44188</v>
      </c>
      <c r="I284" s="18">
        <v>307</v>
      </c>
    </row>
    <row r="285" spans="1:9" x14ac:dyDescent="0.2">
      <c r="A285" s="22">
        <v>44056</v>
      </c>
      <c r="B285" s="21" t="s">
        <v>310</v>
      </c>
      <c r="C285" s="21" t="s">
        <v>309</v>
      </c>
      <c r="D285" s="20">
        <v>5634</v>
      </c>
      <c r="E285" s="20" t="str">
        <f>MID(B285,1,SEARCH(" (",B285)-1)</f>
        <v>7 423</v>
      </c>
      <c r="F285" s="19">
        <f>E285-E286</f>
        <v>51</v>
      </c>
      <c r="H285" s="22">
        <v>44189</v>
      </c>
      <c r="I285" s="18">
        <v>305</v>
      </c>
    </row>
    <row r="286" spans="1:9" x14ac:dyDescent="0.2">
      <c r="A286" s="22">
        <v>44055</v>
      </c>
      <c r="B286" s="21" t="s">
        <v>308</v>
      </c>
      <c r="C286" s="21" t="s">
        <v>307</v>
      </c>
      <c r="D286" s="20">
        <v>5582</v>
      </c>
      <c r="E286" s="20" t="str">
        <f>MID(B286,1,SEARCH(" (",B286)-1)</f>
        <v>7 372</v>
      </c>
      <c r="F286" s="19">
        <f>E286-E287</f>
        <v>52</v>
      </c>
      <c r="H286" s="22">
        <v>44190</v>
      </c>
      <c r="I286" s="18">
        <v>306</v>
      </c>
    </row>
    <row r="287" spans="1:9" x14ac:dyDescent="0.2">
      <c r="A287" s="22">
        <v>44054</v>
      </c>
      <c r="B287" s="21" t="s">
        <v>306</v>
      </c>
      <c r="C287" s="21" t="s">
        <v>305</v>
      </c>
      <c r="D287" s="20">
        <v>5518</v>
      </c>
      <c r="E287" s="20" t="str">
        <f>MID(B287,1,SEARCH(" (",B287)-1)</f>
        <v>7 320</v>
      </c>
      <c r="F287" s="19">
        <f>E287-E288</f>
        <v>48</v>
      </c>
      <c r="H287" s="22">
        <v>44191</v>
      </c>
      <c r="I287" s="18">
        <v>307</v>
      </c>
    </row>
    <row r="288" spans="1:9" x14ac:dyDescent="0.2">
      <c r="A288" s="22">
        <v>44053</v>
      </c>
      <c r="B288" s="21" t="s">
        <v>304</v>
      </c>
      <c r="C288" s="21">
        <v>107</v>
      </c>
      <c r="D288" s="20">
        <v>5472</v>
      </c>
      <c r="E288" s="20" t="str">
        <f>MID(B288,1,SEARCH(" (",B288)-1)</f>
        <v>7 272</v>
      </c>
      <c r="F288" s="19">
        <f>E288-E289</f>
        <v>50</v>
      </c>
      <c r="H288" s="22">
        <v>44192</v>
      </c>
      <c r="I288" s="18">
        <v>311</v>
      </c>
    </row>
    <row r="289" spans="1:9" x14ac:dyDescent="0.2">
      <c r="A289" s="22">
        <v>44052</v>
      </c>
      <c r="B289" s="21" t="s">
        <v>303</v>
      </c>
      <c r="C289" s="21" t="s">
        <v>302</v>
      </c>
      <c r="D289" s="20">
        <v>5449</v>
      </c>
      <c r="E289" s="20" t="str">
        <f>MID(B289,1,SEARCH(" (",B289)-1)</f>
        <v>7 222</v>
      </c>
      <c r="F289" s="19">
        <f>E289-E290</f>
        <v>48</v>
      </c>
      <c r="H289" s="22">
        <v>44193</v>
      </c>
      <c r="I289" s="18">
        <v>310</v>
      </c>
    </row>
    <row r="290" spans="1:9" x14ac:dyDescent="0.2">
      <c r="A290" s="22">
        <v>44051</v>
      </c>
      <c r="B290" s="21" t="s">
        <v>301</v>
      </c>
      <c r="C290" s="21" t="s">
        <v>300</v>
      </c>
      <c r="D290" s="20">
        <v>5449</v>
      </c>
      <c r="E290" s="20" t="str">
        <f>MID(B290,1,SEARCH(" (",B290)-1)</f>
        <v>7 174</v>
      </c>
      <c r="F290" s="19">
        <f>E290-E291</f>
        <v>43</v>
      </c>
      <c r="H290" s="22">
        <v>44194</v>
      </c>
      <c r="I290" s="18">
        <v>307</v>
      </c>
    </row>
    <row r="291" spans="1:9" x14ac:dyDescent="0.2">
      <c r="A291" s="22">
        <v>44050</v>
      </c>
      <c r="B291" s="21" t="s">
        <v>299</v>
      </c>
      <c r="C291" s="21" t="s">
        <v>298</v>
      </c>
      <c r="D291" s="20">
        <v>5381</v>
      </c>
      <c r="E291" s="20" t="str">
        <f>MID(B291,1,SEARCH(" (",B291)-1)</f>
        <v>7 131</v>
      </c>
      <c r="F291" s="19">
        <f>E291-E292</f>
        <v>42</v>
      </c>
      <c r="H291" s="22">
        <v>44195</v>
      </c>
      <c r="I291" s="18">
        <v>305</v>
      </c>
    </row>
    <row r="292" spans="1:9" x14ac:dyDescent="0.2">
      <c r="A292" s="22">
        <v>44049</v>
      </c>
      <c r="B292" s="21" t="s">
        <v>297</v>
      </c>
      <c r="C292" s="21" t="s">
        <v>296</v>
      </c>
      <c r="D292" s="20">
        <v>5344</v>
      </c>
      <c r="E292" s="20" t="str">
        <f>MID(B292,1,SEARCH(" (",B292)-1)</f>
        <v>7 089</v>
      </c>
      <c r="F292" s="19">
        <f>E292-E293</f>
        <v>44</v>
      </c>
      <c r="H292" s="22">
        <v>44196</v>
      </c>
      <c r="I292" s="18">
        <v>304</v>
      </c>
    </row>
    <row r="293" spans="1:9" x14ac:dyDescent="0.2">
      <c r="A293" s="22">
        <v>44048</v>
      </c>
      <c r="B293" s="21" t="s">
        <v>295</v>
      </c>
      <c r="C293" s="21" t="s">
        <v>294</v>
      </c>
      <c r="D293" s="20">
        <v>5280</v>
      </c>
      <c r="E293" s="20" t="str">
        <f>MID(B293,1,SEARCH(" (",B293)-1)</f>
        <v>7 045</v>
      </c>
      <c r="F293" s="19">
        <f>E293-E294</f>
        <v>34</v>
      </c>
      <c r="H293" s="22">
        <v>44197</v>
      </c>
      <c r="I293" s="18">
        <v>303</v>
      </c>
    </row>
    <row r="294" spans="1:9" x14ac:dyDescent="0.2">
      <c r="A294" s="22">
        <v>44047</v>
      </c>
      <c r="B294" s="21" t="s">
        <v>293</v>
      </c>
      <c r="C294" s="21" t="s">
        <v>292</v>
      </c>
      <c r="D294" s="20">
        <v>5161</v>
      </c>
      <c r="E294" s="20" t="str">
        <f>MID(B294,1,SEARCH(" (",B294)-1)</f>
        <v>7 011</v>
      </c>
      <c r="F294" s="19">
        <f>E294-E295</f>
        <v>36</v>
      </c>
      <c r="H294" s="22">
        <v>44198</v>
      </c>
      <c r="I294" s="18">
        <v>300</v>
      </c>
    </row>
    <row r="295" spans="1:9" x14ac:dyDescent="0.2">
      <c r="A295" s="22">
        <v>44046</v>
      </c>
      <c r="B295" s="21" t="s">
        <v>291</v>
      </c>
      <c r="C295" s="21" t="s">
        <v>290</v>
      </c>
      <c r="D295" s="20">
        <v>5125</v>
      </c>
      <c r="E295" s="20" t="str">
        <f>MID(B295,1,SEARCH(" (",B295)-1)</f>
        <v>6 975</v>
      </c>
      <c r="F295" s="19">
        <f>E295-E296</f>
        <v>45</v>
      </c>
      <c r="H295" s="22">
        <v>44199</v>
      </c>
      <c r="I295" s="18">
        <v>301</v>
      </c>
    </row>
    <row r="296" spans="1:9" x14ac:dyDescent="0.2">
      <c r="A296" s="22">
        <v>44045</v>
      </c>
      <c r="B296" s="21" t="s">
        <v>289</v>
      </c>
      <c r="C296" s="21" t="s">
        <v>288</v>
      </c>
      <c r="D296" s="20">
        <v>5120</v>
      </c>
      <c r="E296" s="20" t="str">
        <f>MID(B296,1,SEARCH(" (",B296)-1)</f>
        <v>6 930</v>
      </c>
      <c r="F296" s="19">
        <f>E296-E297</f>
        <v>47</v>
      </c>
      <c r="H296" s="22">
        <v>44200</v>
      </c>
      <c r="I296" s="18">
        <v>298</v>
      </c>
    </row>
    <row r="297" spans="1:9" x14ac:dyDescent="0.2">
      <c r="A297" s="22">
        <v>44044</v>
      </c>
      <c r="B297" s="21" t="s">
        <v>287</v>
      </c>
      <c r="C297" s="21" t="s">
        <v>286</v>
      </c>
      <c r="D297" s="20">
        <v>5082</v>
      </c>
      <c r="E297" s="20" t="str">
        <f>MID(B297,1,SEARCH(" (",B297)-1)</f>
        <v>6 883</v>
      </c>
      <c r="F297" s="19">
        <f>E297-E298</f>
        <v>43</v>
      </c>
      <c r="H297" s="22">
        <v>44201</v>
      </c>
      <c r="I297" s="18">
        <v>294</v>
      </c>
    </row>
    <row r="298" spans="1:9" x14ac:dyDescent="0.2">
      <c r="A298" s="22">
        <v>44043</v>
      </c>
      <c r="B298" s="21" t="s">
        <v>285</v>
      </c>
      <c r="C298" s="21" t="s">
        <v>284</v>
      </c>
      <c r="D298" s="20">
        <v>4980</v>
      </c>
      <c r="E298" s="20" t="str">
        <f>MID(B298,1,SEARCH(" (",B298)-1)</f>
        <v>6 840</v>
      </c>
      <c r="F298" s="19">
        <f>E298-E299</f>
        <v>43</v>
      </c>
      <c r="H298" s="22">
        <v>44202</v>
      </c>
      <c r="I298" s="18">
        <v>291</v>
      </c>
    </row>
    <row r="299" spans="1:9" x14ac:dyDescent="0.2">
      <c r="A299" s="22">
        <v>44042</v>
      </c>
      <c r="B299" s="21" t="s">
        <v>283</v>
      </c>
      <c r="C299" s="21" t="s">
        <v>282</v>
      </c>
      <c r="D299" s="20">
        <v>4848</v>
      </c>
      <c r="E299" s="20" t="str">
        <f>MID(B299,1,SEARCH(" (",B299)-1)</f>
        <v>6 797</v>
      </c>
      <c r="F299" s="19">
        <f>E299-E300</f>
        <v>36</v>
      </c>
      <c r="H299" s="22">
        <v>44203</v>
      </c>
      <c r="I299" s="18">
        <v>287</v>
      </c>
    </row>
    <row r="300" spans="1:9" x14ac:dyDescent="0.2">
      <c r="A300" s="22">
        <v>44041</v>
      </c>
      <c r="B300" s="21" t="s">
        <v>281</v>
      </c>
      <c r="C300" s="21" t="s">
        <v>280</v>
      </c>
      <c r="D300" s="20">
        <v>4733</v>
      </c>
      <c r="E300" s="20" t="str">
        <f>MID(B300,1,SEARCH(" (",B300)-1)</f>
        <v>6 761</v>
      </c>
      <c r="F300" s="19">
        <f>E300-E301</f>
        <v>32</v>
      </c>
      <c r="H300" s="22">
        <v>44204</v>
      </c>
      <c r="I300" s="18">
        <v>285</v>
      </c>
    </row>
    <row r="301" spans="1:9" x14ac:dyDescent="0.2">
      <c r="A301" s="22">
        <v>44040</v>
      </c>
      <c r="B301" s="21" t="s">
        <v>279</v>
      </c>
      <c r="C301" s="21">
        <v>81</v>
      </c>
      <c r="D301" s="20">
        <v>4653</v>
      </c>
      <c r="E301" s="20" t="str">
        <f>MID(B301,1,SEARCH(" (",B301)-1)</f>
        <v>6 729</v>
      </c>
      <c r="F301" s="19">
        <f>E301-E302</f>
        <v>32</v>
      </c>
      <c r="H301" s="22">
        <v>44205</v>
      </c>
      <c r="I301" s="18">
        <v>283</v>
      </c>
    </row>
    <row r="302" spans="1:9" x14ac:dyDescent="0.2">
      <c r="A302" s="22">
        <v>44039</v>
      </c>
      <c r="B302" s="21" t="s">
        <v>278</v>
      </c>
      <c r="C302" s="21" t="s">
        <v>277</v>
      </c>
      <c r="D302" s="20">
        <v>4461</v>
      </c>
      <c r="E302" s="20" t="str">
        <f>MID(B302,1,SEARCH(" (",B302)-1)</f>
        <v>6 697</v>
      </c>
      <c r="F302" s="19">
        <f>E302-E303</f>
        <v>37</v>
      </c>
      <c r="H302" s="22">
        <v>44206</v>
      </c>
      <c r="I302" s="18">
        <v>280</v>
      </c>
    </row>
    <row r="303" spans="1:9" x14ac:dyDescent="0.2">
      <c r="A303" s="22">
        <v>44038</v>
      </c>
      <c r="B303" s="21" t="s">
        <v>276</v>
      </c>
      <c r="C303" s="21" t="s">
        <v>275</v>
      </c>
      <c r="D303" s="20">
        <v>4442</v>
      </c>
      <c r="E303" s="20" t="str">
        <f>MID(B303,1,SEARCH(" (",B303)-1)</f>
        <v>6 660</v>
      </c>
      <c r="F303" s="19">
        <f>E303-E304</f>
        <v>41</v>
      </c>
      <c r="H303" s="22">
        <v>44207</v>
      </c>
      <c r="I303" s="18">
        <v>279</v>
      </c>
    </row>
    <row r="304" spans="1:9" x14ac:dyDescent="0.2">
      <c r="A304" s="22">
        <v>44037</v>
      </c>
      <c r="B304" s="21" t="s">
        <v>274</v>
      </c>
      <c r="C304" s="21" t="s">
        <v>273</v>
      </c>
      <c r="D304" s="20">
        <v>4432</v>
      </c>
      <c r="E304" s="20" t="str">
        <f>MID(B304,1,SEARCH(" (",B304)-1)</f>
        <v>6 619</v>
      </c>
      <c r="F304" s="19">
        <f>E304-E305</f>
        <v>39</v>
      </c>
      <c r="H304" s="22">
        <v>44208</v>
      </c>
      <c r="I304" s="18">
        <v>278</v>
      </c>
    </row>
    <row r="305" spans="1:9" x14ac:dyDescent="0.2">
      <c r="A305" s="22">
        <v>44036</v>
      </c>
      <c r="B305" s="21" t="s">
        <v>272</v>
      </c>
      <c r="C305" s="21">
        <v>78</v>
      </c>
      <c r="D305" s="20">
        <v>4326</v>
      </c>
      <c r="E305" s="20" t="str">
        <f>MID(B305,1,SEARCH(" (",B305)-1)</f>
        <v>6 580</v>
      </c>
      <c r="F305" s="19">
        <f>E305-E306</f>
        <v>42</v>
      </c>
      <c r="H305" s="22">
        <v>44209</v>
      </c>
      <c r="I305" s="18">
        <v>279</v>
      </c>
    </row>
    <row r="306" spans="1:9" x14ac:dyDescent="0.2">
      <c r="A306" s="22">
        <v>44035</v>
      </c>
      <c r="B306" s="21" t="s">
        <v>271</v>
      </c>
      <c r="C306" s="21" t="s">
        <v>270</v>
      </c>
      <c r="D306" s="20">
        <v>4256</v>
      </c>
      <c r="E306" s="20" t="str">
        <f>MID(B306,1,SEARCH(" (",B306)-1)</f>
        <v>6 538</v>
      </c>
      <c r="F306" s="19">
        <f>E306-E307</f>
        <v>49</v>
      </c>
      <c r="H306" s="22">
        <v>44210</v>
      </c>
      <c r="I306" s="18">
        <v>282</v>
      </c>
    </row>
    <row r="307" spans="1:9" x14ac:dyDescent="0.2">
      <c r="A307" s="22">
        <v>44034</v>
      </c>
      <c r="B307" s="21" t="s">
        <v>269</v>
      </c>
      <c r="C307" s="21" t="s">
        <v>268</v>
      </c>
      <c r="D307" s="20">
        <v>4146</v>
      </c>
      <c r="E307" s="20" t="str">
        <f>MID(B307,1,SEARCH(" (",B307)-1)</f>
        <v>6 489</v>
      </c>
      <c r="F307" s="19">
        <f>E307-E308</f>
        <v>52</v>
      </c>
      <c r="H307" s="22">
        <v>44211</v>
      </c>
      <c r="I307" s="18">
        <v>283</v>
      </c>
    </row>
    <row r="308" spans="1:9" x14ac:dyDescent="0.2">
      <c r="A308" s="22">
        <v>44033</v>
      </c>
      <c r="B308" s="21" t="s">
        <v>267</v>
      </c>
      <c r="C308" s="21" t="s">
        <v>266</v>
      </c>
      <c r="D308" s="20">
        <v>4061</v>
      </c>
      <c r="E308" s="20" t="str">
        <f>MID(B308,1,SEARCH(" (",B308)-1)</f>
        <v>6 437</v>
      </c>
      <c r="F308" s="19">
        <f>E308-E309</f>
        <v>57</v>
      </c>
      <c r="H308" s="22">
        <v>44212</v>
      </c>
      <c r="I308" s="18">
        <v>287</v>
      </c>
    </row>
    <row r="309" spans="1:9" x14ac:dyDescent="0.2">
      <c r="A309" s="22">
        <v>44032</v>
      </c>
      <c r="B309" s="21" t="s">
        <v>265</v>
      </c>
      <c r="C309" s="21" t="s">
        <v>264</v>
      </c>
      <c r="D309" s="20">
        <v>3995</v>
      </c>
      <c r="E309" s="20" t="str">
        <f>MID(B309,1,SEARCH(" (",B309)-1)</f>
        <v>6 380</v>
      </c>
      <c r="F309" s="19">
        <f>E309-E310</f>
        <v>60</v>
      </c>
      <c r="H309" s="22">
        <v>44213</v>
      </c>
      <c r="I309" s="18">
        <v>287</v>
      </c>
    </row>
    <row r="310" spans="1:9" x14ac:dyDescent="0.2">
      <c r="A310" s="22">
        <v>44031</v>
      </c>
      <c r="B310" s="21" t="s">
        <v>263</v>
      </c>
      <c r="C310" s="21">
        <v>73</v>
      </c>
      <c r="D310" s="20">
        <v>3962</v>
      </c>
      <c r="E310" s="20" t="str">
        <f>MID(B310,1,SEARCH(" (",B310)-1)</f>
        <v>6 320</v>
      </c>
      <c r="F310" s="19">
        <f>E310-E311</f>
        <v>61</v>
      </c>
      <c r="H310" s="22">
        <v>44214</v>
      </c>
      <c r="I310" s="18">
        <v>288</v>
      </c>
    </row>
    <row r="311" spans="1:9" x14ac:dyDescent="0.2">
      <c r="A311" s="22">
        <v>44030</v>
      </c>
      <c r="B311" s="21" t="s">
        <v>262</v>
      </c>
      <c r="C311" s="21">
        <v>73</v>
      </c>
      <c r="D311" s="20">
        <v>3938</v>
      </c>
      <c r="E311" s="20" t="str">
        <f>MID(B311,1,SEARCH(" (",B311)-1)</f>
        <v>6 259</v>
      </c>
      <c r="F311" s="19">
        <f>E311-E312</f>
        <v>62</v>
      </c>
      <c r="H311" s="22">
        <v>44215</v>
      </c>
      <c r="I311" s="18">
        <v>286</v>
      </c>
    </row>
    <row r="312" spans="1:9" x14ac:dyDescent="0.2">
      <c r="A312" s="22">
        <v>44029</v>
      </c>
      <c r="B312" s="21" t="s">
        <v>261</v>
      </c>
      <c r="C312" s="21">
        <v>73</v>
      </c>
      <c r="D312" s="20">
        <v>3883</v>
      </c>
      <c r="E312" s="20" t="str">
        <f>MID(B312,1,SEARCH(" (",B312)-1)</f>
        <v>6 197</v>
      </c>
      <c r="F312" s="19">
        <f>E312-E313</f>
        <v>62</v>
      </c>
      <c r="H312" s="22">
        <v>44216</v>
      </c>
      <c r="I312" s="18">
        <v>285</v>
      </c>
    </row>
    <row r="313" spans="1:9" x14ac:dyDescent="0.2">
      <c r="A313" s="22">
        <v>44028</v>
      </c>
      <c r="B313" s="21" t="s">
        <v>260</v>
      </c>
      <c r="C313" s="21" t="s">
        <v>259</v>
      </c>
      <c r="D313" s="20">
        <v>3812</v>
      </c>
      <c r="E313" s="20" t="str">
        <f>MID(B313,1,SEARCH(" (",B313)-1)</f>
        <v>6 135</v>
      </c>
      <c r="F313" s="19">
        <f>E313-E314</f>
        <v>57</v>
      </c>
      <c r="H313" s="22">
        <v>44217</v>
      </c>
      <c r="I313" s="18">
        <v>287</v>
      </c>
    </row>
    <row r="314" spans="1:9" x14ac:dyDescent="0.2">
      <c r="A314" s="22">
        <v>44027</v>
      </c>
      <c r="B314" s="21" t="s">
        <v>258</v>
      </c>
      <c r="C314" s="21" t="s">
        <v>257</v>
      </c>
      <c r="D314" s="20">
        <v>3745</v>
      </c>
      <c r="E314" s="20" t="str">
        <f>MID(B314,1,SEARCH(" (",B314)-1)</f>
        <v>6 078</v>
      </c>
      <c r="F314" s="19">
        <f>E314-E315</f>
        <v>59</v>
      </c>
      <c r="H314" s="22">
        <v>44218</v>
      </c>
      <c r="I314" s="18">
        <v>286</v>
      </c>
    </row>
    <row r="315" spans="1:9" x14ac:dyDescent="0.2">
      <c r="A315" s="22">
        <v>44026</v>
      </c>
      <c r="B315" s="21" t="s">
        <v>256</v>
      </c>
      <c r="C315" s="21" t="s">
        <v>255</v>
      </c>
      <c r="D315" s="20">
        <v>3666</v>
      </c>
      <c r="E315" s="20" t="str">
        <f>MID(B315,1,SEARCH(" (",B315)-1)</f>
        <v>6 019</v>
      </c>
      <c r="F315" s="19">
        <f>E315-E316</f>
        <v>65</v>
      </c>
      <c r="H315" s="22">
        <v>44219</v>
      </c>
      <c r="I315" s="18">
        <v>284</v>
      </c>
    </row>
    <row r="316" spans="1:9" x14ac:dyDescent="0.2">
      <c r="A316" s="22">
        <v>44025</v>
      </c>
      <c r="B316" s="21" t="s">
        <v>254</v>
      </c>
      <c r="C316" s="21">
        <v>64</v>
      </c>
      <c r="D316" s="20">
        <v>3607</v>
      </c>
      <c r="E316" s="20" t="str">
        <f>MID(B316,1,SEARCH(" (",B316)-1)</f>
        <v>5 954</v>
      </c>
      <c r="F316" s="19">
        <f>E316-E317</f>
        <v>72</v>
      </c>
      <c r="H316" s="22">
        <v>44220</v>
      </c>
      <c r="I316" s="18">
        <v>285</v>
      </c>
    </row>
    <row r="317" spans="1:9" x14ac:dyDescent="0.2">
      <c r="A317" s="22">
        <v>44024</v>
      </c>
      <c r="B317" s="21" t="s">
        <v>253</v>
      </c>
      <c r="C317" s="21" t="s">
        <v>137</v>
      </c>
      <c r="D317" s="20">
        <v>3596</v>
      </c>
      <c r="E317" s="20" t="str">
        <f>MID(B317,1,SEARCH(" (",B317)-1)</f>
        <v>5 882</v>
      </c>
      <c r="F317" s="19">
        <f>E317-E318</f>
        <v>78</v>
      </c>
      <c r="H317" s="22">
        <v>44221</v>
      </c>
      <c r="I317" s="18">
        <v>283</v>
      </c>
    </row>
    <row r="318" spans="1:9" x14ac:dyDescent="0.2">
      <c r="A318" s="22">
        <v>44023</v>
      </c>
      <c r="B318" s="21" t="s">
        <v>252</v>
      </c>
      <c r="C318" s="21" t="s">
        <v>251</v>
      </c>
      <c r="D318" s="20">
        <v>3562</v>
      </c>
      <c r="E318" s="20" t="str">
        <f>MID(B318,1,SEARCH(" (",B318)-1)</f>
        <v>5 804</v>
      </c>
      <c r="F318" s="19">
        <f>E318-E319</f>
        <v>83</v>
      </c>
      <c r="H318" s="22">
        <v>44222</v>
      </c>
      <c r="I318" s="18">
        <v>279</v>
      </c>
    </row>
    <row r="319" spans="1:9" x14ac:dyDescent="0.2">
      <c r="A319" s="22">
        <v>44022</v>
      </c>
      <c r="B319" s="21" t="s">
        <v>250</v>
      </c>
      <c r="C319" s="21" t="s">
        <v>249</v>
      </c>
      <c r="D319" s="20">
        <v>3504</v>
      </c>
      <c r="E319" s="20" t="str">
        <f>MID(B319,1,SEARCH(" (",B319)-1)</f>
        <v>5 721</v>
      </c>
      <c r="F319" s="19">
        <f>E319-E320</f>
        <v>77</v>
      </c>
      <c r="H319" s="22">
        <v>44223</v>
      </c>
      <c r="I319" s="18">
        <v>275</v>
      </c>
    </row>
    <row r="320" spans="1:9" x14ac:dyDescent="0.2">
      <c r="A320" s="22">
        <v>44021</v>
      </c>
      <c r="B320" s="21" t="s">
        <v>248</v>
      </c>
      <c r="C320" s="21">
        <v>59</v>
      </c>
      <c r="D320" s="20">
        <v>3406</v>
      </c>
      <c r="E320" s="20" t="str">
        <f>MID(B320,1,SEARCH(" (",B320)-1)</f>
        <v>5 644</v>
      </c>
      <c r="F320" s="19">
        <f>E320-E321</f>
        <v>68</v>
      </c>
      <c r="H320" s="22">
        <v>44224</v>
      </c>
      <c r="I320" s="18">
        <v>273</v>
      </c>
    </row>
    <row r="321" spans="1:9" x14ac:dyDescent="0.2">
      <c r="A321" s="22">
        <v>44020</v>
      </c>
      <c r="B321" s="21" t="s">
        <v>247</v>
      </c>
      <c r="C321" s="21" t="s">
        <v>246</v>
      </c>
      <c r="D321" s="20">
        <v>3276</v>
      </c>
      <c r="E321" s="20" t="str">
        <f>MID(B321,1,SEARCH(" (",B321)-1)</f>
        <v>5 576</v>
      </c>
      <c r="F321" s="19">
        <f>E321-E322</f>
        <v>75</v>
      </c>
      <c r="H321" s="22">
        <v>44225</v>
      </c>
      <c r="I321" s="18">
        <v>277</v>
      </c>
    </row>
    <row r="322" spans="1:9" x14ac:dyDescent="0.2">
      <c r="A322" s="22">
        <v>44019</v>
      </c>
      <c r="B322" s="21" t="s">
        <v>245</v>
      </c>
      <c r="C322" s="21">
        <v>58</v>
      </c>
      <c r="D322" s="20">
        <v>3191</v>
      </c>
      <c r="E322" s="20" t="str">
        <f>MID(B322,1,SEARCH(" (",B322)-1)</f>
        <v>5 501</v>
      </c>
      <c r="F322" s="19">
        <f>E322-E323</f>
        <v>102</v>
      </c>
      <c r="H322" s="22">
        <v>44226</v>
      </c>
      <c r="I322" s="18">
        <v>305</v>
      </c>
    </row>
    <row r="323" spans="1:9" x14ac:dyDescent="0.2">
      <c r="A323" s="22">
        <v>44018</v>
      </c>
      <c r="B323" s="21" t="s">
        <v>244</v>
      </c>
      <c r="C323" s="21">
        <v>58</v>
      </c>
      <c r="D323" s="20">
        <v>3126</v>
      </c>
      <c r="E323" s="20" t="str">
        <f>MID(B323,1,SEARCH(" (",B323)-1)</f>
        <v>5 399</v>
      </c>
      <c r="F323" s="19">
        <f>E323-E324</f>
        <v>135</v>
      </c>
      <c r="H323" s="22">
        <v>44227</v>
      </c>
      <c r="I323" s="18">
        <v>307</v>
      </c>
    </row>
    <row r="324" spans="1:9" x14ac:dyDescent="0.2">
      <c r="A324" s="22">
        <v>44017</v>
      </c>
      <c r="B324" s="21" t="s">
        <v>243</v>
      </c>
      <c r="C324" s="21">
        <v>58</v>
      </c>
      <c r="D324" s="20">
        <v>3101</v>
      </c>
      <c r="E324" s="20" t="str">
        <f>MID(B324,1,SEARCH(" (",B324)-1)</f>
        <v>5 264</v>
      </c>
      <c r="F324" s="19">
        <f>E324-E325</f>
        <v>127</v>
      </c>
      <c r="H324" s="22">
        <v>44228</v>
      </c>
      <c r="I324" s="18">
        <v>305</v>
      </c>
    </row>
    <row r="325" spans="1:9" x14ac:dyDescent="0.2">
      <c r="A325" s="22">
        <v>44016</v>
      </c>
      <c r="B325" s="21" t="s">
        <v>242</v>
      </c>
      <c r="C325" s="21">
        <v>58</v>
      </c>
      <c r="D325" s="20">
        <v>3079</v>
      </c>
      <c r="E325" s="20" t="str">
        <f>MID(B325,1,SEARCH(" (",B325)-1)</f>
        <v>5 137</v>
      </c>
      <c r="F325" s="19">
        <f>E325-E326</f>
        <v>87</v>
      </c>
      <c r="H325" s="22">
        <v>44229</v>
      </c>
      <c r="I325" s="18">
        <v>300</v>
      </c>
    </row>
    <row r="326" spans="1:9" x14ac:dyDescent="0.2">
      <c r="A326" s="22">
        <v>44015</v>
      </c>
      <c r="B326" s="21" t="s">
        <v>241</v>
      </c>
      <c r="C326" s="21" t="s">
        <v>240</v>
      </c>
      <c r="D326" s="20">
        <v>2972</v>
      </c>
      <c r="E326" s="20" t="str">
        <f>MID(B326,1,SEARCH(" (",B326)-1)</f>
        <v>5 050</v>
      </c>
      <c r="F326" s="19">
        <f>E326-E327</f>
        <v>77</v>
      </c>
      <c r="H326" s="22">
        <v>44230</v>
      </c>
      <c r="I326" s="18">
        <v>301</v>
      </c>
    </row>
    <row r="327" spans="1:9" x14ac:dyDescent="0.2">
      <c r="A327" s="22">
        <v>44014</v>
      </c>
      <c r="B327" s="21" t="s">
        <v>239</v>
      </c>
      <c r="C327" s="21">
        <v>56</v>
      </c>
      <c r="D327" s="20">
        <v>2834</v>
      </c>
      <c r="E327" s="20" t="str">
        <f>MID(B327,1,SEARCH(" (",B327)-1)</f>
        <v>4 973</v>
      </c>
      <c r="F327" s="19">
        <f>E327-E328</f>
        <v>73</v>
      </c>
      <c r="H327" s="22">
        <v>44231</v>
      </c>
      <c r="I327" s="18">
        <v>300</v>
      </c>
    </row>
    <row r="328" spans="1:9" x14ac:dyDescent="0.2">
      <c r="A328" s="22">
        <v>44013</v>
      </c>
      <c r="B328" s="21" t="s">
        <v>238</v>
      </c>
      <c r="C328" s="21">
        <v>56</v>
      </c>
      <c r="D328" s="20">
        <v>2805</v>
      </c>
      <c r="E328" s="20" t="str">
        <f>MID(B328,1,SEARCH(" (",B328)-1)</f>
        <v>4 900</v>
      </c>
      <c r="F328" s="19">
        <f>E328-E329</f>
        <v>63</v>
      </c>
      <c r="H328" s="22">
        <v>44232</v>
      </c>
      <c r="I328" s="18">
        <v>303</v>
      </c>
    </row>
    <row r="329" spans="1:9" x14ac:dyDescent="0.2">
      <c r="A329" s="22">
        <v>44012</v>
      </c>
      <c r="B329" s="21" t="s">
        <v>237</v>
      </c>
      <c r="C329" s="21" t="s">
        <v>236</v>
      </c>
      <c r="D329" s="20">
        <v>2714</v>
      </c>
      <c r="E329" s="20" t="str">
        <f>MID(B329,1,SEARCH(" (",B329)-1)</f>
        <v>4 837</v>
      </c>
      <c r="F329" s="19">
        <f>E329-E330</f>
        <v>51</v>
      </c>
      <c r="H329" s="22">
        <v>44233</v>
      </c>
      <c r="I329" s="18">
        <v>302</v>
      </c>
    </row>
    <row r="330" spans="1:9" x14ac:dyDescent="0.2">
      <c r="A330" s="22">
        <v>44011</v>
      </c>
      <c r="B330" s="21" t="s">
        <v>235</v>
      </c>
      <c r="C330" s="21">
        <v>53</v>
      </c>
      <c r="D330" s="20">
        <v>2635</v>
      </c>
      <c r="E330" s="20" t="str">
        <f>MID(B330,1,SEARCH(" (",B330)-1)</f>
        <v>4 786</v>
      </c>
      <c r="F330" s="19">
        <f>E330-E331</f>
        <v>48</v>
      </c>
      <c r="H330" s="22">
        <v>44234</v>
      </c>
      <c r="I330" s="18">
        <v>301</v>
      </c>
    </row>
    <row r="331" spans="1:9" x14ac:dyDescent="0.2">
      <c r="A331" s="22">
        <v>44010</v>
      </c>
      <c r="B331" s="21" t="s">
        <v>234</v>
      </c>
      <c r="C331" s="21">
        <v>53</v>
      </c>
      <c r="D331" s="20">
        <v>2629</v>
      </c>
      <c r="E331" s="20" t="str">
        <f>MID(B331,1,SEARCH(" (",B331)-1)</f>
        <v>4 738</v>
      </c>
      <c r="F331" s="19">
        <f>E331-E332</f>
        <v>62</v>
      </c>
      <c r="H331" s="22">
        <v>44235</v>
      </c>
      <c r="I331" s="18">
        <v>300</v>
      </c>
    </row>
    <row r="332" spans="1:9" x14ac:dyDescent="0.2">
      <c r="A332" s="22">
        <v>44009</v>
      </c>
      <c r="B332" s="21" t="s">
        <v>233</v>
      </c>
      <c r="C332" s="21">
        <v>53</v>
      </c>
      <c r="D332" s="20">
        <v>2576</v>
      </c>
      <c r="E332" s="20" t="str">
        <f>MID(B332,1,SEARCH(" (",B332)-1)</f>
        <v>4 676</v>
      </c>
      <c r="F332" s="19">
        <f>E332-E333</f>
        <v>59</v>
      </c>
      <c r="H332" s="22">
        <v>44236</v>
      </c>
      <c r="I332" s="18">
        <v>300</v>
      </c>
    </row>
    <row r="333" spans="1:9" x14ac:dyDescent="0.2">
      <c r="A333" s="22">
        <v>44008</v>
      </c>
      <c r="B333" s="21" t="s">
        <v>232</v>
      </c>
      <c r="C333" s="21">
        <v>53</v>
      </c>
      <c r="D333" s="20">
        <v>2478</v>
      </c>
      <c r="E333" s="20" t="str">
        <f>MID(B333,1,SEARCH(" (",B333)-1)</f>
        <v>4 617</v>
      </c>
      <c r="F333" s="19">
        <f>E333-E334</f>
        <v>60</v>
      </c>
      <c r="H333" s="22">
        <v>44237</v>
      </c>
      <c r="I333" s="18">
        <v>302</v>
      </c>
    </row>
    <row r="334" spans="1:9" x14ac:dyDescent="0.2">
      <c r="A334" s="22">
        <v>44007</v>
      </c>
      <c r="B334" s="21" t="s">
        <v>231</v>
      </c>
      <c r="C334" s="21">
        <v>53</v>
      </c>
      <c r="D334" s="20">
        <v>2429</v>
      </c>
      <c r="E334" s="20" t="str">
        <f>MID(B334,1,SEARCH(" (",B334)-1)</f>
        <v>4 557</v>
      </c>
      <c r="F334" s="19">
        <f>E334-E335</f>
        <v>55</v>
      </c>
      <c r="H334" s="22">
        <v>44238</v>
      </c>
      <c r="I334" s="18">
        <v>301</v>
      </c>
    </row>
    <row r="335" spans="1:9" x14ac:dyDescent="0.2">
      <c r="A335" s="22">
        <v>44006</v>
      </c>
      <c r="B335" s="21" t="s">
        <v>230</v>
      </c>
      <c r="C335" s="21">
        <v>53</v>
      </c>
      <c r="D335" s="20">
        <v>2405</v>
      </c>
      <c r="E335" s="20" t="str">
        <f>MID(B335,1,SEARCH(" (",B335)-1)</f>
        <v>4 502</v>
      </c>
      <c r="F335" s="19">
        <f>E335-E336</f>
        <v>51</v>
      </c>
      <c r="H335" s="22">
        <v>44239</v>
      </c>
      <c r="I335" s="18">
        <v>300</v>
      </c>
    </row>
    <row r="336" spans="1:9" x14ac:dyDescent="0.2">
      <c r="A336" s="22">
        <v>44005</v>
      </c>
      <c r="B336" s="21" t="s">
        <v>229</v>
      </c>
      <c r="C336" s="21">
        <v>53</v>
      </c>
      <c r="D336" s="20">
        <v>2309</v>
      </c>
      <c r="E336" s="20" t="str">
        <f>MID(B336,1,SEARCH(" (",B336)-1)</f>
        <v>4 451</v>
      </c>
      <c r="F336" s="19">
        <f>E336-E337</f>
        <v>63</v>
      </c>
      <c r="H336" s="22">
        <v>44240</v>
      </c>
      <c r="I336" s="18">
        <v>298</v>
      </c>
    </row>
    <row r="337" spans="1:9" x14ac:dyDescent="0.2">
      <c r="A337" s="22">
        <v>44004</v>
      </c>
      <c r="B337" s="21" t="s">
        <v>228</v>
      </c>
      <c r="C337" s="21">
        <v>53</v>
      </c>
      <c r="D337" s="20">
        <v>2272</v>
      </c>
      <c r="E337" s="20" t="str">
        <f>MID(B337,1,SEARCH(" (",B337)-1)</f>
        <v>4 388</v>
      </c>
      <c r="F337" s="19">
        <f>E337-E338</f>
        <v>63</v>
      </c>
      <c r="H337" s="22">
        <v>44241</v>
      </c>
      <c r="I337" s="18">
        <v>299</v>
      </c>
    </row>
    <row r="338" spans="1:9" x14ac:dyDescent="0.2">
      <c r="A338" s="22">
        <v>44003</v>
      </c>
      <c r="B338" s="21" t="s">
        <v>227</v>
      </c>
      <c r="C338" s="21">
        <v>53</v>
      </c>
      <c r="D338" s="20">
        <v>2235</v>
      </c>
      <c r="E338" s="20" t="str">
        <f>MID(B338,1,SEARCH(" (",B338)-1)</f>
        <v>4 325</v>
      </c>
      <c r="F338" s="19">
        <f>E338-E339</f>
        <v>75</v>
      </c>
      <c r="H338" s="22">
        <v>44242</v>
      </c>
      <c r="I338" s="18">
        <v>297</v>
      </c>
    </row>
    <row r="339" spans="1:9" x14ac:dyDescent="0.2">
      <c r="A339" s="22">
        <v>44002</v>
      </c>
      <c r="B339" s="21" t="s">
        <v>226</v>
      </c>
      <c r="C339" s="21">
        <v>53</v>
      </c>
      <c r="D339" s="20">
        <v>2196</v>
      </c>
      <c r="E339" s="20" t="str">
        <f>MID(B339,1,SEARCH(" (",B339)-1)</f>
        <v>4 250</v>
      </c>
      <c r="F339" s="19">
        <f>E339-E340</f>
        <v>67</v>
      </c>
      <c r="H339" s="22">
        <v>44243</v>
      </c>
      <c r="I339" s="18">
        <v>297</v>
      </c>
    </row>
    <row r="340" spans="1:9" x14ac:dyDescent="0.2">
      <c r="A340" s="22">
        <v>44001</v>
      </c>
      <c r="B340" s="21" t="s">
        <v>225</v>
      </c>
      <c r="C340" s="21">
        <v>53</v>
      </c>
      <c r="D340" s="20">
        <v>2110</v>
      </c>
      <c r="E340" s="20" t="str">
        <f>MID(B340,1,SEARCH(" (",B340)-1)</f>
        <v>4 183</v>
      </c>
      <c r="F340" s="19">
        <f>E340-E341</f>
        <v>83</v>
      </c>
      <c r="H340" s="22">
        <v>44244</v>
      </c>
      <c r="I340" s="18">
        <v>294</v>
      </c>
    </row>
    <row r="341" spans="1:9" x14ac:dyDescent="0.2">
      <c r="A341" s="22">
        <v>44000</v>
      </c>
      <c r="B341" s="21" t="s">
        <v>224</v>
      </c>
      <c r="C341" s="21" t="s">
        <v>223</v>
      </c>
      <c r="D341" s="20">
        <v>2078</v>
      </c>
      <c r="E341" s="20" t="str">
        <f>MID(B341,1,SEARCH(" (",B341)-1)</f>
        <v>4 100</v>
      </c>
      <c r="F341" s="19">
        <f>E341-E342</f>
        <v>76</v>
      </c>
      <c r="H341" s="22">
        <v>44245</v>
      </c>
      <c r="I341" s="18">
        <v>296</v>
      </c>
    </row>
    <row r="342" spans="1:9" x14ac:dyDescent="0.2">
      <c r="A342" s="22">
        <v>43999</v>
      </c>
      <c r="B342" s="21" t="s">
        <v>222</v>
      </c>
      <c r="C342" s="21" t="s">
        <v>221</v>
      </c>
      <c r="D342" s="20">
        <v>2018</v>
      </c>
      <c r="E342" s="20" t="str">
        <f>MID(B342,1,SEARCH(" (",B342)-1)</f>
        <v>4 024</v>
      </c>
      <c r="F342" s="19">
        <f>E342-E343</f>
        <v>44</v>
      </c>
      <c r="H342" s="22">
        <v>44246</v>
      </c>
      <c r="I342" s="18">
        <v>292</v>
      </c>
    </row>
    <row r="343" spans="1:9" x14ac:dyDescent="0.2">
      <c r="A343" s="22">
        <v>43998</v>
      </c>
      <c r="B343" s="21" t="s">
        <v>220</v>
      </c>
      <c r="C343" s="21" t="s">
        <v>219</v>
      </c>
      <c r="D343" s="20">
        <v>1942</v>
      </c>
      <c r="E343" s="20" t="str">
        <f>MID(B343,1,SEARCH(" (",B343)-1)</f>
        <v>3 980</v>
      </c>
      <c r="F343" s="19">
        <f>E343-E344</f>
        <v>70</v>
      </c>
      <c r="H343" s="22">
        <v>44247</v>
      </c>
      <c r="I343" s="18">
        <v>290</v>
      </c>
    </row>
    <row r="344" spans="1:9" x14ac:dyDescent="0.2">
      <c r="A344" s="22">
        <v>43997</v>
      </c>
      <c r="B344" s="21" t="s">
        <v>218</v>
      </c>
      <c r="C344" s="21" t="s">
        <v>217</v>
      </c>
      <c r="D344" s="20">
        <v>1931</v>
      </c>
      <c r="E344" s="20" t="str">
        <f>MID(B344,1,SEARCH(" (",B344)-1)</f>
        <v>3 910</v>
      </c>
      <c r="F344" s="19">
        <f>E344-E345</f>
        <v>106</v>
      </c>
      <c r="H344" s="22">
        <v>44248</v>
      </c>
      <c r="I344" s="18">
        <v>287</v>
      </c>
    </row>
    <row r="345" spans="1:9" x14ac:dyDescent="0.2">
      <c r="A345" s="22">
        <v>43996</v>
      </c>
      <c r="B345" s="21" t="s">
        <v>216</v>
      </c>
      <c r="C345" s="21" t="s">
        <v>215</v>
      </c>
      <c r="D345" s="20">
        <v>1889</v>
      </c>
      <c r="E345" s="20" t="str">
        <f>MID(B345,1,SEARCH(" (",B345)-1)</f>
        <v>3 804</v>
      </c>
      <c r="F345" s="19">
        <f>E345-E346</f>
        <v>110</v>
      </c>
      <c r="H345" s="22">
        <v>44249</v>
      </c>
      <c r="I345" s="18">
        <v>285</v>
      </c>
    </row>
    <row r="346" spans="1:9" x14ac:dyDescent="0.2">
      <c r="A346" s="22">
        <v>43995</v>
      </c>
      <c r="B346" s="21" t="s">
        <v>214</v>
      </c>
      <c r="C346" s="21" t="s">
        <v>213</v>
      </c>
      <c r="D346" s="20">
        <v>1847</v>
      </c>
      <c r="E346" s="20" t="str">
        <f>MID(B346,1,SEARCH(" (",B346)-1)</f>
        <v>3 694</v>
      </c>
      <c r="F346" s="19">
        <f>E346-E347</f>
        <v>146</v>
      </c>
      <c r="H346" s="22">
        <v>44250</v>
      </c>
      <c r="I346" s="18">
        <v>283</v>
      </c>
    </row>
    <row r="347" spans="1:9" x14ac:dyDescent="0.2">
      <c r="A347" s="22">
        <v>43994</v>
      </c>
      <c r="B347" s="21" t="s">
        <v>212</v>
      </c>
      <c r="C347" s="21" t="s">
        <v>211</v>
      </c>
      <c r="D347" s="20">
        <v>1741</v>
      </c>
      <c r="E347" s="20" t="str">
        <f>MID(B347,1,SEARCH(" (",B347)-1)</f>
        <v>3 548</v>
      </c>
      <c r="F347" s="19">
        <f>E347-E348</f>
        <v>78</v>
      </c>
      <c r="H347" s="22">
        <v>44251</v>
      </c>
      <c r="I347" s="18">
        <v>280</v>
      </c>
    </row>
    <row r="348" spans="1:9" x14ac:dyDescent="0.2">
      <c r="A348" s="22">
        <v>43993</v>
      </c>
      <c r="B348" s="21" t="s">
        <v>210</v>
      </c>
      <c r="C348" s="21" t="s">
        <v>209</v>
      </c>
      <c r="D348" s="20">
        <v>1651</v>
      </c>
      <c r="E348" s="20" t="str">
        <f>MID(B348,1,SEARCH(" (",B348)-1)</f>
        <v>3 470</v>
      </c>
      <c r="F348" s="19">
        <f>E348-E349</f>
        <v>111</v>
      </c>
      <c r="H348" s="22">
        <v>44252</v>
      </c>
      <c r="I348" s="18">
        <v>278</v>
      </c>
    </row>
    <row r="349" spans="1:9" x14ac:dyDescent="0.2">
      <c r="A349" s="22">
        <v>43992</v>
      </c>
      <c r="B349" s="21" t="s">
        <v>208</v>
      </c>
      <c r="C349" s="21" t="s">
        <v>207</v>
      </c>
      <c r="D349" s="20">
        <v>1570</v>
      </c>
      <c r="E349" s="20" t="str">
        <f>MID(B349,1,SEARCH(" (",B349)-1)</f>
        <v>3 359</v>
      </c>
      <c r="F349" s="19">
        <f>E349-E350</f>
        <v>113</v>
      </c>
      <c r="H349" s="22">
        <v>44253</v>
      </c>
      <c r="I349" s="18">
        <v>279</v>
      </c>
    </row>
    <row r="350" spans="1:9" x14ac:dyDescent="0.2">
      <c r="A350" s="22">
        <v>43991</v>
      </c>
      <c r="B350" s="21" t="s">
        <v>206</v>
      </c>
      <c r="C350" s="21" t="s">
        <v>205</v>
      </c>
      <c r="D350" s="20">
        <v>1485</v>
      </c>
      <c r="E350" s="20" t="str">
        <f>MID(B350,1,SEARCH(" (",B350)-1)</f>
        <v>3 246</v>
      </c>
      <c r="F350" s="19">
        <f>E350-E351</f>
        <v>46</v>
      </c>
      <c r="H350" s="22">
        <v>44254</v>
      </c>
      <c r="I350" s="18">
        <v>280</v>
      </c>
    </row>
    <row r="351" spans="1:9" x14ac:dyDescent="0.2">
      <c r="A351" s="22">
        <v>43990</v>
      </c>
      <c r="B351" s="21" t="s">
        <v>204</v>
      </c>
      <c r="C351" s="21" t="s">
        <v>203</v>
      </c>
      <c r="D351" s="20">
        <v>1449</v>
      </c>
      <c r="E351" s="20" t="str">
        <f>MID(B351,1,SEARCH(" (",B351)-1)</f>
        <v>3 200</v>
      </c>
      <c r="F351" s="19">
        <f>E351-E352</f>
        <v>86</v>
      </c>
      <c r="H351" s="22">
        <v>44255</v>
      </c>
      <c r="I351" s="18">
        <v>281</v>
      </c>
    </row>
    <row r="352" spans="1:9" x14ac:dyDescent="0.2">
      <c r="A352" s="22">
        <v>43989</v>
      </c>
      <c r="B352" s="21" t="s">
        <v>202</v>
      </c>
      <c r="C352" s="21" t="s">
        <v>201</v>
      </c>
      <c r="D352" s="20">
        <v>1425</v>
      </c>
      <c r="E352" s="20" t="str">
        <f>MID(B352,1,SEARCH(" (",B352)-1)</f>
        <v>3 114</v>
      </c>
      <c r="F352" s="19">
        <f>E352-E353</f>
        <v>88</v>
      </c>
      <c r="H352" s="22">
        <v>44256</v>
      </c>
      <c r="I352" s="18">
        <v>278</v>
      </c>
    </row>
    <row r="353" spans="1:9" x14ac:dyDescent="0.2">
      <c r="A353" s="22">
        <v>43988</v>
      </c>
      <c r="B353" s="21" t="s">
        <v>200</v>
      </c>
      <c r="C353" s="21" t="s">
        <v>199</v>
      </c>
      <c r="D353" s="20">
        <v>1348</v>
      </c>
      <c r="E353" s="20" t="str">
        <f>MID(B353,1,SEARCH(" (",B353)-1)</f>
        <v>3 026</v>
      </c>
      <c r="F353" s="19">
        <f>E353-E354</f>
        <v>104</v>
      </c>
      <c r="H353" s="22">
        <v>44257</v>
      </c>
      <c r="I353" s="18">
        <v>275</v>
      </c>
    </row>
    <row r="354" spans="1:9" x14ac:dyDescent="0.2">
      <c r="A354" s="22">
        <v>43987</v>
      </c>
      <c r="B354" s="21" t="s">
        <v>198</v>
      </c>
      <c r="C354" s="21">
        <v>23</v>
      </c>
      <c r="D354" s="20">
        <v>1282</v>
      </c>
      <c r="E354" s="20" t="str">
        <f>MID(B354,1,SEARCH(" (",B354)-1)</f>
        <v>2 922</v>
      </c>
      <c r="F354" s="19">
        <f>E354-E355</f>
        <v>89</v>
      </c>
      <c r="H354" s="22">
        <v>44258</v>
      </c>
      <c r="I354" s="18">
        <v>273</v>
      </c>
    </row>
    <row r="355" spans="1:9" x14ac:dyDescent="0.2">
      <c r="A355" s="22">
        <v>43986</v>
      </c>
      <c r="B355" s="21" t="s">
        <v>197</v>
      </c>
      <c r="C355" s="21">
        <v>23</v>
      </c>
      <c r="D355" s="20">
        <v>1212</v>
      </c>
      <c r="E355" s="20" t="str">
        <f>MID(B355,1,SEARCH(" (",B355)-1)</f>
        <v>2 833</v>
      </c>
      <c r="F355" s="19">
        <f>E355-E356</f>
        <v>63</v>
      </c>
      <c r="H355" s="22">
        <v>44259</v>
      </c>
      <c r="I355" s="18">
        <v>271</v>
      </c>
    </row>
    <row r="356" spans="1:9" x14ac:dyDescent="0.2">
      <c r="A356" s="22">
        <v>43985</v>
      </c>
      <c r="B356" s="21" t="s">
        <v>196</v>
      </c>
      <c r="C356" s="21" t="s">
        <v>195</v>
      </c>
      <c r="D356" s="20">
        <v>1138</v>
      </c>
      <c r="E356" s="20" t="str">
        <f>MID(B356,1,SEARCH(" (",B356)-1)</f>
        <v>2 770</v>
      </c>
      <c r="F356" s="19">
        <f>E356-E357</f>
        <v>46</v>
      </c>
      <c r="H356" s="22">
        <v>44260</v>
      </c>
      <c r="I356" s="18">
        <v>273</v>
      </c>
    </row>
    <row r="357" spans="1:9" x14ac:dyDescent="0.2">
      <c r="A357" s="22">
        <v>43984</v>
      </c>
      <c r="B357" s="21" t="s">
        <v>194</v>
      </c>
      <c r="C357" s="21" t="s">
        <v>193</v>
      </c>
      <c r="D357" s="20">
        <v>1072</v>
      </c>
      <c r="E357" s="20" t="str">
        <f>MID(B357,1,SEARCH(" (",B357)-1)</f>
        <v>2 724</v>
      </c>
      <c r="F357" s="19">
        <f>E357-E358</f>
        <v>76</v>
      </c>
      <c r="H357" s="22">
        <v>44261</v>
      </c>
      <c r="I357" s="18">
        <v>270</v>
      </c>
    </row>
    <row r="358" spans="1:9" x14ac:dyDescent="0.2">
      <c r="A358" s="22">
        <v>43983</v>
      </c>
      <c r="B358" s="21" t="s">
        <v>192</v>
      </c>
      <c r="C358" s="21">
        <v>20</v>
      </c>
      <c r="D358" s="20">
        <v>1060</v>
      </c>
      <c r="E358" s="20" t="str">
        <f>MID(B358,1,SEARCH(" (",B358)-1)</f>
        <v>2 648</v>
      </c>
      <c r="F358" s="19">
        <f>E358-E359</f>
        <v>36</v>
      </c>
      <c r="H358" s="22">
        <v>44262</v>
      </c>
      <c r="I358" s="18">
        <v>268</v>
      </c>
    </row>
    <row r="359" spans="1:9" x14ac:dyDescent="0.2">
      <c r="A359" s="22">
        <v>43982</v>
      </c>
      <c r="B359" s="21" t="s">
        <v>191</v>
      </c>
      <c r="C359" s="21">
        <v>20</v>
      </c>
      <c r="D359" s="20">
        <v>1025</v>
      </c>
      <c r="E359" s="20" t="str">
        <f>MID(B359,1,SEARCH(" (",B359)-1)</f>
        <v>2 612</v>
      </c>
      <c r="F359" s="19">
        <f>E359-E360</f>
        <v>85</v>
      </c>
      <c r="H359" s="22">
        <v>44263</v>
      </c>
      <c r="I359" s="18">
        <v>263</v>
      </c>
    </row>
    <row r="360" spans="1:9" x14ac:dyDescent="0.2">
      <c r="A360" s="22">
        <v>43981</v>
      </c>
      <c r="B360" s="21" t="s">
        <v>190</v>
      </c>
      <c r="C360" s="21">
        <v>20</v>
      </c>
      <c r="D360" s="21">
        <v>948</v>
      </c>
      <c r="E360" s="20" t="str">
        <f>MID(B360,1,SEARCH(" (",B360)-1)</f>
        <v>2 527</v>
      </c>
      <c r="F360" s="19">
        <f>E360-E361</f>
        <v>42</v>
      </c>
      <c r="H360" s="22">
        <v>44264</v>
      </c>
      <c r="I360" s="18">
        <v>260</v>
      </c>
    </row>
    <row r="361" spans="1:9" x14ac:dyDescent="0.2">
      <c r="A361" s="22">
        <v>43980</v>
      </c>
      <c r="B361" s="21" t="s">
        <v>189</v>
      </c>
      <c r="C361" s="21" t="s">
        <v>130</v>
      </c>
      <c r="D361" s="21">
        <v>892</v>
      </c>
      <c r="E361" s="20" t="str">
        <f>MID(B361,1,SEARCH(" (",B361)-1)</f>
        <v>2 485</v>
      </c>
      <c r="F361" s="19">
        <f>E361-E362</f>
        <v>48</v>
      </c>
      <c r="H361" s="22">
        <v>44265</v>
      </c>
      <c r="I361" s="18">
        <v>254</v>
      </c>
    </row>
    <row r="362" spans="1:9" x14ac:dyDescent="0.2">
      <c r="A362" s="22">
        <v>43979</v>
      </c>
      <c r="B362" s="21" t="s">
        <v>188</v>
      </c>
      <c r="C362" s="21" t="s">
        <v>129</v>
      </c>
      <c r="D362" s="21">
        <v>829</v>
      </c>
      <c r="E362" s="20" t="str">
        <f>MID(B362,1,SEARCH(" (",B362)-1)</f>
        <v>2 437</v>
      </c>
      <c r="F362" s="19">
        <f>E362-E363</f>
        <v>97</v>
      </c>
      <c r="H362" s="22">
        <v>44266</v>
      </c>
      <c r="I362" s="18">
        <v>250</v>
      </c>
    </row>
    <row r="363" spans="1:9" x14ac:dyDescent="0.2">
      <c r="A363" s="22">
        <v>43978</v>
      </c>
      <c r="B363" s="21" t="s">
        <v>187</v>
      </c>
      <c r="C363" s="21">
        <v>17</v>
      </c>
      <c r="D363" s="21">
        <v>761</v>
      </c>
      <c r="E363" s="20" t="str">
        <f>MID(B363,1,SEARCH(" (",B363)-1)</f>
        <v>2 340</v>
      </c>
      <c r="F363" s="19">
        <f>E363-E364</f>
        <v>135</v>
      </c>
      <c r="H363" s="22">
        <v>44267</v>
      </c>
      <c r="I363" s="18">
        <v>252</v>
      </c>
    </row>
    <row r="364" spans="1:9" x14ac:dyDescent="0.2">
      <c r="A364" s="22">
        <v>43977</v>
      </c>
      <c r="B364" s="21" t="s">
        <v>186</v>
      </c>
      <c r="C364" s="21" t="s">
        <v>185</v>
      </c>
      <c r="D364" s="21">
        <v>669</v>
      </c>
      <c r="E364" s="20" t="str">
        <f>MID(B364,1,SEARCH(" (",B364)-1)</f>
        <v>2 205</v>
      </c>
      <c r="F364" s="19">
        <f>E364-E365</f>
        <v>87</v>
      </c>
      <c r="H364" s="22">
        <v>44268</v>
      </c>
      <c r="I364" s="18">
        <v>246</v>
      </c>
    </row>
    <row r="365" spans="1:9" x14ac:dyDescent="0.2">
      <c r="A365" s="22">
        <v>43976</v>
      </c>
      <c r="B365" s="21" t="s">
        <v>184</v>
      </c>
      <c r="C365" s="21">
        <v>16</v>
      </c>
      <c r="D365" s="21">
        <v>642</v>
      </c>
      <c r="E365" s="20" t="str">
        <f>MID(B365,1,SEARCH(" (",B365)-1)</f>
        <v>2 118</v>
      </c>
      <c r="F365" s="19">
        <f>E365-E366</f>
        <v>97</v>
      </c>
      <c r="H365" s="22">
        <v>44269</v>
      </c>
      <c r="I365" s="18">
        <v>240</v>
      </c>
    </row>
    <row r="366" spans="1:9" x14ac:dyDescent="0.2">
      <c r="A366" s="22">
        <v>43975</v>
      </c>
      <c r="B366" s="21" t="s">
        <v>183</v>
      </c>
      <c r="C366" s="21" t="s">
        <v>182</v>
      </c>
      <c r="D366" s="21">
        <v>636</v>
      </c>
      <c r="E366" s="20" t="str">
        <f>MID(B366,1,SEARCH(" (",B366)-1)</f>
        <v>2 021</v>
      </c>
      <c r="F366" s="19">
        <f>E366-E367</f>
        <v>121</v>
      </c>
      <c r="H366" s="22">
        <v>44270</v>
      </c>
      <c r="I366" s="18">
        <v>235</v>
      </c>
    </row>
    <row r="367" spans="1:9" x14ac:dyDescent="0.2">
      <c r="A367" s="22">
        <v>43974</v>
      </c>
      <c r="B367" s="21" t="s">
        <v>181</v>
      </c>
      <c r="C367" s="21" t="s">
        <v>180</v>
      </c>
      <c r="D367" s="21">
        <v>578</v>
      </c>
      <c r="E367" s="20" t="str">
        <f>MID(B367,1,SEARCH(" (",B367)-1)</f>
        <v>1 900</v>
      </c>
      <c r="F367" s="19">
        <f>E367-E368</f>
        <v>86</v>
      </c>
      <c r="H367" s="22">
        <v>44271</v>
      </c>
      <c r="I367" s="18">
        <v>227</v>
      </c>
    </row>
    <row r="368" spans="1:9" x14ac:dyDescent="0.2">
      <c r="A368" s="22">
        <v>43973</v>
      </c>
      <c r="B368" s="21" t="s">
        <v>179</v>
      </c>
      <c r="C368" s="21" t="s">
        <v>178</v>
      </c>
      <c r="D368" s="21">
        <v>539</v>
      </c>
      <c r="E368" s="20" t="str">
        <f>MID(B368,1,SEARCH(" (",B368)-1)</f>
        <v>1 814</v>
      </c>
      <c r="F368" s="19">
        <f>E368-E369</f>
        <v>74</v>
      </c>
      <c r="H368" s="22">
        <v>44272</v>
      </c>
      <c r="I368" s="18">
        <v>223</v>
      </c>
    </row>
    <row r="369" spans="1:9" x14ac:dyDescent="0.2">
      <c r="A369" s="22">
        <v>43972</v>
      </c>
      <c r="B369" s="21" t="s">
        <v>177</v>
      </c>
      <c r="C369" s="21" t="s">
        <v>176</v>
      </c>
      <c r="D369" s="21">
        <v>485</v>
      </c>
      <c r="E369" s="20" t="str">
        <f>MID(B369,1,SEARCH(" (",B369)-1)</f>
        <v>1 740</v>
      </c>
      <c r="F369" s="19">
        <f>E369-E370</f>
        <v>74</v>
      </c>
      <c r="H369" s="22">
        <v>44273</v>
      </c>
      <c r="I369" s="18">
        <v>219</v>
      </c>
    </row>
    <row r="370" spans="1:9" x14ac:dyDescent="0.2">
      <c r="A370" s="22">
        <v>43971</v>
      </c>
      <c r="B370" s="21" t="s">
        <v>175</v>
      </c>
      <c r="C370" s="21">
        <v>11</v>
      </c>
      <c r="D370" s="21">
        <v>419</v>
      </c>
      <c r="E370" s="20" t="str">
        <f>MID(B370,1,SEARCH(" (",B370)-1)</f>
        <v>1 666</v>
      </c>
      <c r="F370" s="19">
        <f>E370-E371</f>
        <v>98</v>
      </c>
      <c r="H370" s="22">
        <v>44274</v>
      </c>
      <c r="I370" s="18">
        <v>214</v>
      </c>
    </row>
    <row r="371" spans="1:9" x14ac:dyDescent="0.2">
      <c r="A371" s="22">
        <v>43970</v>
      </c>
      <c r="B371" s="21" t="s">
        <v>174</v>
      </c>
      <c r="C371" s="21" t="s">
        <v>173</v>
      </c>
      <c r="D371" s="21">
        <v>365</v>
      </c>
      <c r="E371" s="20" t="str">
        <f>MID(B371,1,SEARCH(" (",B371)-1)</f>
        <v>1 568</v>
      </c>
      <c r="F371" s="19">
        <f>E371-E372</f>
        <v>65</v>
      </c>
      <c r="H371" s="22">
        <v>44275</v>
      </c>
      <c r="I371" s="18">
        <v>211</v>
      </c>
    </row>
    <row r="372" spans="1:9" x14ac:dyDescent="0.2">
      <c r="A372" s="22">
        <v>43969</v>
      </c>
      <c r="B372" s="21" t="s">
        <v>172</v>
      </c>
      <c r="C372" s="21" t="s">
        <v>124</v>
      </c>
      <c r="D372" s="21">
        <v>322</v>
      </c>
      <c r="E372" s="20" t="str">
        <f>MID(B372,1,SEARCH(" (",B372)-1)</f>
        <v>1 503</v>
      </c>
      <c r="F372" s="19">
        <f>E372-E373</f>
        <v>66</v>
      </c>
      <c r="H372" s="22">
        <v>44276</v>
      </c>
      <c r="I372" s="18">
        <v>205</v>
      </c>
    </row>
    <row r="373" spans="1:9" x14ac:dyDescent="0.2">
      <c r="A373" s="22">
        <v>43968</v>
      </c>
      <c r="B373" s="21" t="s">
        <v>171</v>
      </c>
      <c r="C373" s="21">
        <v>9</v>
      </c>
      <c r="D373" s="21">
        <v>295</v>
      </c>
      <c r="E373" s="20" t="str">
        <f>MID(B373,1,SEARCH(" (",B373)-1)</f>
        <v>1 437</v>
      </c>
      <c r="F373" s="19">
        <f>E373-E374</f>
        <v>65</v>
      </c>
      <c r="H373" s="22">
        <v>44277</v>
      </c>
      <c r="I373" s="18">
        <v>203</v>
      </c>
    </row>
    <row r="374" spans="1:9" x14ac:dyDescent="0.2">
      <c r="A374" s="22">
        <v>43967</v>
      </c>
      <c r="B374" s="21" t="s">
        <v>170</v>
      </c>
      <c r="C374" s="21">
        <v>9</v>
      </c>
      <c r="D374" s="21">
        <v>275</v>
      </c>
      <c r="E374" s="20" t="str">
        <f>MID(B374,1,SEARCH(" (",B374)-1)</f>
        <v>1 372</v>
      </c>
      <c r="F374" s="19">
        <f>E374-E375</f>
        <v>70</v>
      </c>
      <c r="H374" s="22">
        <v>44278</v>
      </c>
      <c r="I374" s="18">
        <v>200</v>
      </c>
    </row>
    <row r="375" spans="1:9" x14ac:dyDescent="0.2">
      <c r="A375" s="22">
        <v>43966</v>
      </c>
      <c r="B375" s="21" t="s">
        <v>169</v>
      </c>
      <c r="C375" s="21">
        <v>9</v>
      </c>
      <c r="D375" s="21">
        <v>233</v>
      </c>
      <c r="E375" s="20" t="str">
        <f>MID(B375,1,SEARCH(" (",B375)-1)</f>
        <v>1 302</v>
      </c>
      <c r="F375" s="19">
        <f>E375-E376</f>
        <v>56</v>
      </c>
      <c r="H375" s="22">
        <v>44279</v>
      </c>
      <c r="I375" s="18">
        <v>199</v>
      </c>
    </row>
    <row r="376" spans="1:9" x14ac:dyDescent="0.2">
      <c r="A376" s="22">
        <v>43965</v>
      </c>
      <c r="B376" s="21" t="s">
        <v>168</v>
      </c>
      <c r="C376" s="21">
        <v>9</v>
      </c>
      <c r="D376" s="21">
        <v>194</v>
      </c>
      <c r="E376" s="20" t="str">
        <f>MID(B376,1,SEARCH(" (",B376)-1)</f>
        <v>1 246</v>
      </c>
      <c r="F376" s="19">
        <f>E376-E377</f>
        <v>84</v>
      </c>
      <c r="H376" s="22">
        <v>44280</v>
      </c>
      <c r="I376" s="18">
        <v>200</v>
      </c>
    </row>
    <row r="377" spans="1:9" x14ac:dyDescent="0.2">
      <c r="A377" s="22">
        <v>43964</v>
      </c>
      <c r="B377" s="21" t="s">
        <v>167</v>
      </c>
      <c r="C377" s="21">
        <v>9</v>
      </c>
      <c r="D377" s="21">
        <v>174</v>
      </c>
      <c r="E377" s="20" t="str">
        <f>MID(B377,1,SEARCH(" (",B377)-1)</f>
        <v>1 162</v>
      </c>
      <c r="F377" s="19">
        <f>E377-E378</f>
        <v>79</v>
      </c>
      <c r="H377" s="22">
        <v>44281</v>
      </c>
      <c r="I377" s="18">
        <v>198</v>
      </c>
    </row>
    <row r="378" spans="1:9" x14ac:dyDescent="0.2">
      <c r="A378" s="22">
        <v>43963</v>
      </c>
      <c r="B378" s="21" t="s">
        <v>166</v>
      </c>
      <c r="C378" s="21">
        <v>9</v>
      </c>
      <c r="D378" s="21">
        <v>148</v>
      </c>
      <c r="E378" s="20" t="str">
        <f>MID(B378,1,SEARCH(" (",B378)-1)</f>
        <v>1 083</v>
      </c>
      <c r="F378" s="19">
        <f>E378-E379</f>
        <v>66</v>
      </c>
      <c r="H378" s="22">
        <v>44282</v>
      </c>
      <c r="I378" s="18">
        <v>201</v>
      </c>
    </row>
    <row r="379" spans="1:9" x14ac:dyDescent="0.2">
      <c r="A379" s="22">
        <v>43962</v>
      </c>
      <c r="B379" s="21" t="s">
        <v>165</v>
      </c>
      <c r="C379" s="21">
        <v>9</v>
      </c>
      <c r="D379" s="21">
        <v>135</v>
      </c>
      <c r="E379" s="20" t="str">
        <f>MID(B379,1,SEARCH(" (",B379)-1)</f>
        <v>1 017</v>
      </c>
      <c r="F379" s="19">
        <f>E379-E380</f>
        <v>66</v>
      </c>
      <c r="H379" s="22">
        <v>44283</v>
      </c>
      <c r="I379" s="18">
        <v>199</v>
      </c>
    </row>
    <row r="380" spans="1:9" x14ac:dyDescent="0.2">
      <c r="A380" s="22">
        <v>43961</v>
      </c>
      <c r="B380" s="21" t="s">
        <v>164</v>
      </c>
      <c r="C380" s="21">
        <v>9</v>
      </c>
      <c r="D380" s="21">
        <v>126</v>
      </c>
      <c r="E380" s="20" t="str">
        <f>MID(B380,1,SEARCH(" (",B380)-1)</f>
        <v>951</v>
      </c>
      <c r="F380" s="19">
        <f>E380-E381</f>
        <v>74</v>
      </c>
      <c r="H380" s="22">
        <v>44284</v>
      </c>
      <c r="I380" s="18">
        <v>200</v>
      </c>
    </row>
    <row r="381" spans="1:9" x14ac:dyDescent="0.2">
      <c r="A381" s="22">
        <v>43960</v>
      </c>
      <c r="B381" s="21" t="s">
        <v>163</v>
      </c>
      <c r="C381" s="21" t="s">
        <v>162</v>
      </c>
      <c r="D381" s="21">
        <v>102</v>
      </c>
      <c r="E381" s="20" t="str">
        <f>MID(B381,1,SEARCH(" (",B381)-1)</f>
        <v>877</v>
      </c>
      <c r="F381" s="19">
        <f>E381-E382</f>
        <v>75</v>
      </c>
      <c r="H381" s="22">
        <v>44285</v>
      </c>
      <c r="I381" s="18">
        <v>198</v>
      </c>
    </row>
    <row r="382" spans="1:9" x14ac:dyDescent="0.2">
      <c r="A382" s="22">
        <v>43959</v>
      </c>
      <c r="B382" s="21" t="s">
        <v>161</v>
      </c>
      <c r="C382" s="21">
        <v>8</v>
      </c>
      <c r="D382" s="21">
        <v>82</v>
      </c>
      <c r="E382" s="20" t="str">
        <f>MID(B382,1,SEARCH(" (",B382)-1)</f>
        <v>802</v>
      </c>
      <c r="F382" s="19">
        <f>E382-E383</f>
        <v>59</v>
      </c>
      <c r="H382" s="22">
        <v>44286</v>
      </c>
      <c r="I382" s="18">
        <v>197</v>
      </c>
    </row>
    <row r="383" spans="1:9" x14ac:dyDescent="0.2">
      <c r="A383" s="22">
        <v>43958</v>
      </c>
      <c r="B383" s="21" t="s">
        <v>160</v>
      </c>
      <c r="C383" s="21" t="s">
        <v>159</v>
      </c>
      <c r="D383" s="21">
        <v>75</v>
      </c>
      <c r="E383" s="20" t="str">
        <f>MID(B383,1,SEARCH(" (",B383)-1)</f>
        <v>743</v>
      </c>
      <c r="F383" s="19">
        <f>E383-E384</f>
        <v>67</v>
      </c>
      <c r="H383" s="22">
        <v>44287</v>
      </c>
      <c r="I383" s="18">
        <v>199</v>
      </c>
    </row>
    <row r="384" spans="1:9" x14ac:dyDescent="0.2">
      <c r="A384" s="22">
        <v>43957</v>
      </c>
      <c r="B384" s="21" t="s">
        <v>158</v>
      </c>
      <c r="C384" s="21">
        <v>6</v>
      </c>
      <c r="D384" s="21">
        <v>72</v>
      </c>
      <c r="E384" s="20" t="str">
        <f>MID(B384,1,SEARCH(" (",B384)-1)</f>
        <v>676</v>
      </c>
      <c r="F384" s="19">
        <f>E384-E385</f>
        <v>81</v>
      </c>
      <c r="H384" s="22">
        <v>44288</v>
      </c>
      <c r="I384" s="18">
        <v>202</v>
      </c>
    </row>
    <row r="385" spans="1:9" x14ac:dyDescent="0.2">
      <c r="A385" s="22">
        <v>43956</v>
      </c>
      <c r="B385" s="21" t="s">
        <v>157</v>
      </c>
      <c r="C385" s="21" t="s">
        <v>156</v>
      </c>
      <c r="D385" s="21">
        <v>64</v>
      </c>
      <c r="E385" s="20" t="str">
        <f>MID(B385,1,SEARCH(" (",B385)-1)</f>
        <v>595</v>
      </c>
      <c r="F385" s="19">
        <f>E385-E386</f>
        <v>17</v>
      </c>
      <c r="H385" s="22">
        <v>44289</v>
      </c>
      <c r="I385" s="18">
        <v>201</v>
      </c>
    </row>
    <row r="386" spans="1:9" x14ac:dyDescent="0.2">
      <c r="A386" s="22">
        <v>43955</v>
      </c>
      <c r="B386" s="21" t="s">
        <v>155</v>
      </c>
      <c r="C386" s="21">
        <v>5</v>
      </c>
      <c r="D386" s="21">
        <v>59</v>
      </c>
      <c r="E386" s="20" t="str">
        <f>MID(B386,1,SEARCH(" (",B386)-1)</f>
        <v>578</v>
      </c>
      <c r="F386" s="19">
        <f>E386-E387</f>
        <v>60</v>
      </c>
      <c r="H386" s="22">
        <v>44290</v>
      </c>
      <c r="I386" s="18">
        <v>200</v>
      </c>
    </row>
    <row r="387" spans="1:9" x14ac:dyDescent="0.2">
      <c r="A387" s="22">
        <v>43954</v>
      </c>
      <c r="B387" s="21" t="s">
        <v>154</v>
      </c>
      <c r="C387" s="21">
        <v>5</v>
      </c>
      <c r="D387" s="21">
        <v>58</v>
      </c>
      <c r="E387" s="20" t="str">
        <f>MID(B387,1,SEARCH(" (",B387)-1)</f>
        <v>518</v>
      </c>
      <c r="F387" s="19">
        <f>E387-E388</f>
        <v>85</v>
      </c>
      <c r="H387" s="22">
        <v>44291</v>
      </c>
      <c r="I387" s="18">
        <v>199</v>
      </c>
    </row>
    <row r="388" spans="1:9" x14ac:dyDescent="0.2">
      <c r="A388" s="22">
        <v>43953</v>
      </c>
      <c r="B388" s="21" t="s">
        <v>153</v>
      </c>
      <c r="C388" s="21">
        <v>5</v>
      </c>
      <c r="D388" s="21">
        <v>53</v>
      </c>
      <c r="E388" s="20" t="str">
        <f>MID(B388,1,SEARCH(" (",B388)-1)</f>
        <v>433</v>
      </c>
      <c r="F388" s="19">
        <f>E388-E389</f>
        <v>41</v>
      </c>
      <c r="H388" s="22">
        <v>44292</v>
      </c>
      <c r="I388" s="18">
        <v>201</v>
      </c>
    </row>
    <row r="389" spans="1:9" x14ac:dyDescent="0.2">
      <c r="A389" s="22">
        <v>43952</v>
      </c>
      <c r="B389" s="21" t="s">
        <v>152</v>
      </c>
      <c r="C389" s="21">
        <v>5</v>
      </c>
      <c r="D389" s="21">
        <v>52</v>
      </c>
      <c r="E389" s="20" t="str">
        <f>MID(B389,1,SEARCH(" (",B389)-1)</f>
        <v>392</v>
      </c>
      <c r="F389" s="19">
        <f>E389-E390</f>
        <v>25</v>
      </c>
      <c r="H389" s="22">
        <v>44293</v>
      </c>
      <c r="I389" s="18">
        <v>198</v>
      </c>
    </row>
    <row r="390" spans="1:9" x14ac:dyDescent="0.2">
      <c r="A390" s="22">
        <v>43951</v>
      </c>
      <c r="B390" s="21" t="s">
        <v>151</v>
      </c>
      <c r="C390" s="21">
        <v>5</v>
      </c>
      <c r="D390" s="21">
        <v>36</v>
      </c>
      <c r="E390" s="20" t="str">
        <f>MID(B390,1,SEARCH(" (",B390)-1)</f>
        <v>367</v>
      </c>
      <c r="F390" s="19">
        <f>E390-E391</f>
        <v>40</v>
      </c>
      <c r="H390" s="22">
        <v>44294</v>
      </c>
      <c r="I390" s="18">
        <v>197</v>
      </c>
    </row>
    <row r="391" spans="1:9" x14ac:dyDescent="0.2">
      <c r="A391" s="22">
        <v>43950</v>
      </c>
      <c r="B391" s="21" t="s">
        <v>150</v>
      </c>
      <c r="C391" s="21">
        <v>5</v>
      </c>
      <c r="D391" s="21">
        <v>33</v>
      </c>
      <c r="E391" s="20" t="str">
        <f>MID(B391,1,SEARCH(" (",B391)-1)</f>
        <v>327</v>
      </c>
      <c r="F391" s="19">
        <f>E391-E392</f>
        <v>55</v>
      </c>
      <c r="H391" s="22">
        <v>44295</v>
      </c>
      <c r="I391" s="18">
        <v>200</v>
      </c>
    </row>
    <row r="392" spans="1:9" x14ac:dyDescent="0.2">
      <c r="A392" s="22">
        <v>43949</v>
      </c>
      <c r="B392" s="21" t="s">
        <v>149</v>
      </c>
      <c r="C392" s="21" t="s">
        <v>148</v>
      </c>
      <c r="D392" s="21">
        <v>27</v>
      </c>
      <c r="E392" s="20" t="str">
        <f>MID(B392,1,SEARCH(" (",B392)-1)</f>
        <v>272</v>
      </c>
      <c r="F392" s="19">
        <f>E392-E393</f>
        <v>8</v>
      </c>
      <c r="H392" s="22">
        <v>44296</v>
      </c>
      <c r="I392" s="18">
        <v>201</v>
      </c>
    </row>
    <row r="393" spans="1:9" x14ac:dyDescent="0.2">
      <c r="A393" s="22">
        <v>43948</v>
      </c>
      <c r="B393" s="21" t="s">
        <v>147</v>
      </c>
      <c r="C393" s="21">
        <v>2</v>
      </c>
      <c r="D393" s="21">
        <v>26</v>
      </c>
      <c r="E393" s="20" t="str">
        <f>MID(B393,1,SEARCH(" (",B393)-1)</f>
        <v>264</v>
      </c>
      <c r="F393" s="19">
        <f>E393-E394</f>
        <v>35</v>
      </c>
      <c r="H393" s="22">
        <v>44297</v>
      </c>
      <c r="I393" s="18">
        <v>198</v>
      </c>
    </row>
    <row r="394" spans="1:9" x14ac:dyDescent="0.2">
      <c r="A394" s="22">
        <v>43947</v>
      </c>
      <c r="B394" s="21" t="s">
        <v>146</v>
      </c>
      <c r="C394" s="21" t="s">
        <v>145</v>
      </c>
      <c r="D394" s="21">
        <v>26</v>
      </c>
      <c r="E394" s="20" t="str">
        <f>MID(B394,1,SEARCH(" (",B394)-1)</f>
        <v>229</v>
      </c>
      <c r="F394" s="19">
        <f>E394-E395</f>
        <v>20</v>
      </c>
      <c r="H394" s="22">
        <v>44298</v>
      </c>
      <c r="I394" s="18">
        <v>197</v>
      </c>
    </row>
    <row r="395" spans="1:9" x14ac:dyDescent="0.2">
      <c r="A395" s="22">
        <v>43946</v>
      </c>
      <c r="B395" s="21" t="s">
        <v>144</v>
      </c>
      <c r="C395" s="21">
        <v>0</v>
      </c>
      <c r="D395" s="21">
        <v>22</v>
      </c>
      <c r="E395" s="20" t="str">
        <f>MID(B395,1,SEARCH(" (",B395)-1)</f>
        <v>209</v>
      </c>
      <c r="F395" s="19">
        <f>E395-E396</f>
        <v>24</v>
      </c>
      <c r="H395" s="22">
        <v>44299</v>
      </c>
      <c r="I395" s="18">
        <v>194</v>
      </c>
    </row>
    <row r="396" spans="1:9" x14ac:dyDescent="0.2">
      <c r="A396" s="22">
        <v>43945</v>
      </c>
      <c r="B396" s="21" t="s">
        <v>143</v>
      </c>
      <c r="C396" s="21">
        <v>0</v>
      </c>
      <c r="D396" s="21">
        <v>19</v>
      </c>
      <c r="E396" s="20" t="str">
        <f>MID(B396,1,SEARCH(" (",B396)-1)</f>
        <v>185</v>
      </c>
      <c r="F396" s="19">
        <f>E396-E397</f>
        <v>44</v>
      </c>
      <c r="H396" s="22">
        <v>44300</v>
      </c>
      <c r="I396" s="18">
        <v>195</v>
      </c>
    </row>
    <row r="397" spans="1:9" x14ac:dyDescent="0.2">
      <c r="A397" s="22">
        <v>43944</v>
      </c>
      <c r="B397" s="21" t="s">
        <v>142</v>
      </c>
      <c r="C397" s="21">
        <v>0</v>
      </c>
      <c r="D397" s="21">
        <v>15</v>
      </c>
      <c r="E397" s="20" t="str">
        <f>MID(B397,1,SEARCH(" (",B397)-1)</f>
        <v>141</v>
      </c>
      <c r="F397" s="19">
        <f>E397-E398</f>
        <v>26</v>
      </c>
      <c r="H397" s="22">
        <v>44301</v>
      </c>
      <c r="I397" s="18">
        <v>196</v>
      </c>
    </row>
    <row r="398" spans="1:9" x14ac:dyDescent="0.2">
      <c r="A398" s="22">
        <v>43943</v>
      </c>
      <c r="B398" s="21" t="s">
        <v>141</v>
      </c>
      <c r="C398" s="21">
        <v>0</v>
      </c>
      <c r="D398" s="21">
        <v>15</v>
      </c>
      <c r="E398" s="20" t="str">
        <f>MID(B398,1,SEARCH(" (",B398)-1)</f>
        <v>115</v>
      </c>
      <c r="F398" s="19">
        <f>E398-E399</f>
        <v>12</v>
      </c>
      <c r="H398" s="22">
        <v>44302</v>
      </c>
      <c r="I398" s="18">
        <v>194</v>
      </c>
    </row>
    <row r="399" spans="1:9" x14ac:dyDescent="0.2">
      <c r="A399" s="22">
        <v>43942</v>
      </c>
      <c r="B399" s="21" t="s">
        <v>140</v>
      </c>
      <c r="C399" s="21">
        <v>0</v>
      </c>
      <c r="D399" s="21">
        <v>15</v>
      </c>
      <c r="E399" s="20" t="str">
        <f>MID(B399,1,SEARCH(" (",B399)-1)</f>
        <v>103</v>
      </c>
      <c r="F399" s="19">
        <f>E399-E400</f>
        <v>8</v>
      </c>
      <c r="H399" s="22">
        <v>44303</v>
      </c>
      <c r="I399" s="18">
        <v>196</v>
      </c>
    </row>
    <row r="400" spans="1:9" x14ac:dyDescent="0.2">
      <c r="A400" s="22">
        <v>43941</v>
      </c>
      <c r="B400" s="21" t="s">
        <v>139</v>
      </c>
      <c r="C400" s="21">
        <v>0</v>
      </c>
      <c r="D400" s="21">
        <v>15</v>
      </c>
      <c r="E400" s="20" t="str">
        <f>MID(B400,1,SEARCH(" (",B400)-1)</f>
        <v>95</v>
      </c>
      <c r="F400" s="19">
        <f>E400-E401</f>
        <v>16</v>
      </c>
      <c r="H400" s="22">
        <v>44304</v>
      </c>
      <c r="I400" s="18">
        <v>193</v>
      </c>
    </row>
    <row r="401" spans="1:9" x14ac:dyDescent="0.2">
      <c r="A401" s="22">
        <v>43940</v>
      </c>
      <c r="B401" s="21" t="s">
        <v>138</v>
      </c>
      <c r="C401" s="21">
        <v>0</v>
      </c>
      <c r="D401" s="21">
        <v>15</v>
      </c>
      <c r="E401" s="20" t="str">
        <f>MID(B401,1,SEARCH(" (",B401)-1)</f>
        <v>79</v>
      </c>
      <c r="F401" s="19">
        <f>E401-E402</f>
        <v>15</v>
      </c>
      <c r="H401" s="22">
        <v>44305</v>
      </c>
      <c r="I401" s="18">
        <v>192</v>
      </c>
    </row>
    <row r="402" spans="1:9" x14ac:dyDescent="0.2">
      <c r="A402" s="22">
        <v>43939</v>
      </c>
      <c r="B402" s="21" t="s">
        <v>137</v>
      </c>
      <c r="C402" s="21">
        <v>0</v>
      </c>
      <c r="D402" s="21">
        <v>15</v>
      </c>
      <c r="E402" s="20" t="str">
        <f>MID(B402,1,SEARCH(" (",B402)-1)</f>
        <v>64</v>
      </c>
      <c r="F402" s="19">
        <f>E402-E403</f>
        <v>1</v>
      </c>
      <c r="H402" s="22">
        <v>44306</v>
      </c>
      <c r="I402" s="18">
        <v>190</v>
      </c>
    </row>
    <row r="403" spans="1:9" x14ac:dyDescent="0.2">
      <c r="A403" s="22">
        <v>43938</v>
      </c>
      <c r="B403" s="21" t="s">
        <v>136</v>
      </c>
      <c r="C403" s="21">
        <v>0</v>
      </c>
      <c r="D403" s="21">
        <v>14</v>
      </c>
      <c r="E403" s="20" t="str">
        <f>MID(B403,1,SEARCH(" (",B403)-1)</f>
        <v>63</v>
      </c>
      <c r="F403" s="19">
        <f>E403-E404</f>
        <v>13</v>
      </c>
      <c r="H403" s="22">
        <v>44307</v>
      </c>
      <c r="I403" s="18">
        <v>189</v>
      </c>
    </row>
    <row r="404" spans="1:9" x14ac:dyDescent="0.2">
      <c r="A404" s="22">
        <v>43937</v>
      </c>
      <c r="B404" s="21" t="s">
        <v>135</v>
      </c>
      <c r="C404" s="21">
        <v>0</v>
      </c>
      <c r="D404" s="21">
        <v>14</v>
      </c>
      <c r="E404" s="20" t="str">
        <f>MID(B404,1,SEARCH(" (",B404)-1)</f>
        <v>50</v>
      </c>
      <c r="F404" s="19">
        <f>E404-E405</f>
        <v>10</v>
      </c>
      <c r="H404" s="22">
        <v>44308</v>
      </c>
      <c r="I404" s="18">
        <v>190</v>
      </c>
    </row>
    <row r="405" spans="1:9" x14ac:dyDescent="0.2">
      <c r="A405" s="22">
        <v>43936</v>
      </c>
      <c r="B405" s="21">
        <v>40</v>
      </c>
      <c r="C405" s="21">
        <v>0</v>
      </c>
      <c r="D405" s="21">
        <v>14</v>
      </c>
      <c r="E405" s="20">
        <v>40</v>
      </c>
      <c r="F405" s="19">
        <f>E405-E406</f>
        <v>0</v>
      </c>
      <c r="H405" s="22">
        <v>44309</v>
      </c>
      <c r="I405" s="18">
        <v>191</v>
      </c>
    </row>
    <row r="406" spans="1:9" x14ac:dyDescent="0.2">
      <c r="A406" s="22">
        <v>43935</v>
      </c>
      <c r="B406" s="21" t="s">
        <v>134</v>
      </c>
      <c r="C406" s="21">
        <v>0</v>
      </c>
      <c r="D406" s="21">
        <v>14</v>
      </c>
      <c r="E406" s="20" t="str">
        <f>MID(B406,1,SEARCH(" (",B406)-1)</f>
        <v>40</v>
      </c>
      <c r="F406" s="19">
        <f>E406-E407</f>
        <v>11</v>
      </c>
      <c r="H406" s="22">
        <v>44310</v>
      </c>
      <c r="I406" s="18">
        <v>189</v>
      </c>
    </row>
    <row r="407" spans="1:9" x14ac:dyDescent="0.2">
      <c r="A407" s="22">
        <v>43934</v>
      </c>
      <c r="B407" s="21" t="s">
        <v>133</v>
      </c>
      <c r="C407" s="21">
        <v>0</v>
      </c>
      <c r="D407" s="21">
        <v>14</v>
      </c>
      <c r="E407" s="20" t="str">
        <f>MID(B407,1,SEARCH(" (",B407)-1)</f>
        <v>29</v>
      </c>
      <c r="F407" s="19">
        <f>E407-E408</f>
        <v>5</v>
      </c>
      <c r="H407" s="22">
        <v>44311</v>
      </c>
      <c r="I407" s="18">
        <v>188</v>
      </c>
    </row>
    <row r="408" spans="1:9" x14ac:dyDescent="0.2">
      <c r="A408" s="22">
        <v>43933</v>
      </c>
      <c r="B408" s="21" t="s">
        <v>132</v>
      </c>
      <c r="C408" s="21">
        <v>0</v>
      </c>
      <c r="D408" s="21">
        <v>14</v>
      </c>
      <c r="E408" s="20" t="str">
        <f>MID(B408,1,SEARCH(" (",B408)-1)</f>
        <v>24</v>
      </c>
      <c r="F408" s="19">
        <f>E408-E409</f>
        <v>3</v>
      </c>
      <c r="H408" s="22">
        <v>44312</v>
      </c>
      <c r="I408" s="18">
        <v>184</v>
      </c>
    </row>
    <row r="409" spans="1:9" x14ac:dyDescent="0.2">
      <c r="A409" s="22">
        <v>43932</v>
      </c>
      <c r="B409" s="21" t="s">
        <v>131</v>
      </c>
      <c r="C409" s="21">
        <v>0</v>
      </c>
      <c r="D409" s="21">
        <v>14</v>
      </c>
      <c r="E409" s="20" t="str">
        <f>MID(B409,1,SEARCH(" (",B409)-1)</f>
        <v>21</v>
      </c>
      <c r="F409" s="19">
        <f>E409-E410</f>
        <v>1</v>
      </c>
      <c r="H409" s="22">
        <v>44313</v>
      </c>
      <c r="I409" s="18">
        <v>183</v>
      </c>
    </row>
    <row r="410" spans="1:9" x14ac:dyDescent="0.2">
      <c r="A410" s="22">
        <v>43931</v>
      </c>
      <c r="B410" s="21" t="s">
        <v>130</v>
      </c>
      <c r="C410" s="21">
        <v>0</v>
      </c>
      <c r="D410" s="21">
        <v>11</v>
      </c>
      <c r="E410" s="20" t="str">
        <f>MID(B410,1,SEARCH(" (",B410)-1)</f>
        <v>20</v>
      </c>
      <c r="F410" s="19">
        <f>E410-E411</f>
        <v>2</v>
      </c>
      <c r="H410" s="22">
        <v>44314</v>
      </c>
      <c r="I410" s="18">
        <v>179</v>
      </c>
    </row>
    <row r="411" spans="1:9" x14ac:dyDescent="0.2">
      <c r="A411" s="22">
        <v>43930</v>
      </c>
      <c r="B411" s="21">
        <v>18</v>
      </c>
      <c r="C411" s="21">
        <v>0</v>
      </c>
      <c r="D411" s="21">
        <v>10</v>
      </c>
      <c r="E411" s="20">
        <v>18</v>
      </c>
      <c r="F411" s="19">
        <f>E411-E412</f>
        <v>0</v>
      </c>
      <c r="H411" s="22">
        <v>44315</v>
      </c>
      <c r="I411" s="18">
        <v>176</v>
      </c>
    </row>
    <row r="412" spans="1:9" x14ac:dyDescent="0.2">
      <c r="A412" s="22">
        <v>43929</v>
      </c>
      <c r="B412" s="21" t="s">
        <v>129</v>
      </c>
      <c r="C412" s="21">
        <v>0</v>
      </c>
      <c r="D412" s="21">
        <v>9</v>
      </c>
      <c r="E412" s="20" t="str">
        <f>MID(B412,1,SEARCH(" (",B412)-1)</f>
        <v>18</v>
      </c>
      <c r="F412" s="19">
        <f>E412-E413</f>
        <v>1</v>
      </c>
      <c r="H412" s="22">
        <v>44316</v>
      </c>
      <c r="I412" s="18">
        <v>170</v>
      </c>
    </row>
    <row r="413" spans="1:9" x14ac:dyDescent="0.2">
      <c r="A413" s="22">
        <v>43928</v>
      </c>
      <c r="B413" s="21">
        <v>17</v>
      </c>
      <c r="C413" s="21">
        <v>0</v>
      </c>
      <c r="D413" s="21">
        <v>9</v>
      </c>
      <c r="E413" s="20">
        <v>17</v>
      </c>
      <c r="F413" s="19">
        <f>E413-E414</f>
        <v>0</v>
      </c>
      <c r="H413" s="22">
        <v>44317</v>
      </c>
      <c r="I413" s="18">
        <v>160</v>
      </c>
    </row>
    <row r="414" spans="1:9" x14ac:dyDescent="0.2">
      <c r="A414" s="22">
        <v>43927</v>
      </c>
      <c r="B414" s="21">
        <v>17</v>
      </c>
      <c r="C414" s="21">
        <v>0</v>
      </c>
      <c r="D414" s="21">
        <v>9</v>
      </c>
      <c r="E414" s="20">
        <v>17</v>
      </c>
      <c r="F414" s="19">
        <f>E414-E415</f>
        <v>0</v>
      </c>
      <c r="H414" s="22">
        <v>44318</v>
      </c>
      <c r="I414" s="18">
        <v>150</v>
      </c>
    </row>
    <row r="415" spans="1:9" x14ac:dyDescent="0.2">
      <c r="A415" s="22">
        <v>43926</v>
      </c>
      <c r="B415" s="21">
        <v>17</v>
      </c>
      <c r="C415" s="21">
        <v>0</v>
      </c>
      <c r="D415" s="21">
        <v>8</v>
      </c>
      <c r="E415" s="20">
        <v>17</v>
      </c>
      <c r="F415" s="19">
        <f>E415-E416</f>
        <v>0</v>
      </c>
      <c r="H415" s="22">
        <v>44319</v>
      </c>
      <c r="I415" s="18">
        <v>141</v>
      </c>
    </row>
    <row r="416" spans="1:9" x14ac:dyDescent="0.2">
      <c r="A416" s="22">
        <v>43925</v>
      </c>
      <c r="B416" s="21">
        <v>17</v>
      </c>
      <c r="C416" s="21">
        <v>0</v>
      </c>
      <c r="D416" s="21">
        <v>7</v>
      </c>
      <c r="E416" s="20">
        <v>17</v>
      </c>
      <c r="F416" s="19">
        <f>E416-E417</f>
        <v>0</v>
      </c>
      <c r="H416" s="22">
        <v>44320</v>
      </c>
      <c r="I416" s="18">
        <v>139</v>
      </c>
    </row>
    <row r="417" spans="1:9" x14ac:dyDescent="0.2">
      <c r="A417" s="22">
        <v>43924</v>
      </c>
      <c r="B417" s="21">
        <v>17</v>
      </c>
      <c r="C417" s="21">
        <v>0</v>
      </c>
      <c r="D417" s="21">
        <v>7</v>
      </c>
      <c r="E417" s="20">
        <v>17</v>
      </c>
      <c r="F417" s="19">
        <f>E417-E418</f>
        <v>0</v>
      </c>
      <c r="H417" s="22">
        <v>44321</v>
      </c>
      <c r="I417" s="18">
        <v>95</v>
      </c>
    </row>
    <row r="418" spans="1:9" x14ac:dyDescent="0.2">
      <c r="A418" s="22">
        <v>43923</v>
      </c>
      <c r="B418" s="21" t="s">
        <v>128</v>
      </c>
      <c r="C418" s="21">
        <v>0</v>
      </c>
      <c r="D418" s="21">
        <v>2</v>
      </c>
      <c r="E418" s="20" t="str">
        <f>MID(B418,1,SEARCH(" (",B418)-1)</f>
        <v>17</v>
      </c>
      <c r="F418" s="19">
        <f>E418-E419</f>
        <v>2</v>
      </c>
      <c r="H418" s="22">
        <v>44322</v>
      </c>
      <c r="I418" s="18">
        <v>97</v>
      </c>
    </row>
    <row r="419" spans="1:9" x14ac:dyDescent="0.2">
      <c r="A419" s="22">
        <v>43922</v>
      </c>
      <c r="B419" s="21">
        <v>15</v>
      </c>
      <c r="C419" s="21">
        <v>0</v>
      </c>
      <c r="D419" s="21">
        <v>2</v>
      </c>
      <c r="E419" s="20">
        <v>15</v>
      </c>
      <c r="F419" s="19">
        <f>E419-E420</f>
        <v>0</v>
      </c>
      <c r="H419" s="22">
        <v>44323</v>
      </c>
      <c r="I419" s="18">
        <v>96</v>
      </c>
    </row>
    <row r="420" spans="1:9" x14ac:dyDescent="0.2">
      <c r="A420" s="22">
        <v>43921</v>
      </c>
      <c r="B420" s="21" t="s">
        <v>127</v>
      </c>
      <c r="C420" s="21">
        <v>0</v>
      </c>
      <c r="D420" s="21">
        <v>1</v>
      </c>
      <c r="E420" s="20" t="str">
        <f>MID(B420,1,SEARCH(" (",B420)-1)</f>
        <v>15</v>
      </c>
      <c r="F420" s="19">
        <f>E420-E421</f>
        <v>1</v>
      </c>
      <c r="H420" s="22">
        <v>44324</v>
      </c>
      <c r="I420" s="18">
        <v>94</v>
      </c>
    </row>
    <row r="421" spans="1:9" x14ac:dyDescent="0.2">
      <c r="A421" s="22">
        <v>43920</v>
      </c>
      <c r="B421" s="21">
        <v>14</v>
      </c>
      <c r="C421" s="21">
        <v>0</v>
      </c>
      <c r="D421" s="21">
        <v>1</v>
      </c>
      <c r="E421" s="20">
        <v>14</v>
      </c>
      <c r="F421" s="19">
        <f>E421-E422</f>
        <v>0</v>
      </c>
      <c r="H421" s="22">
        <v>44325</v>
      </c>
      <c r="I421" s="18">
        <v>94</v>
      </c>
    </row>
    <row r="422" spans="1:9" x14ac:dyDescent="0.2">
      <c r="A422" s="22">
        <v>43919</v>
      </c>
      <c r="B422" s="21">
        <v>14</v>
      </c>
      <c r="C422" s="21">
        <v>0</v>
      </c>
      <c r="D422" s="21">
        <v>1</v>
      </c>
      <c r="E422" s="20">
        <v>14</v>
      </c>
      <c r="F422" s="19">
        <f>E422-E423</f>
        <v>0</v>
      </c>
      <c r="H422" s="22">
        <v>44326</v>
      </c>
      <c r="I422" s="18">
        <v>98</v>
      </c>
    </row>
    <row r="423" spans="1:9" x14ac:dyDescent="0.2">
      <c r="A423" s="22">
        <v>43918</v>
      </c>
      <c r="B423" s="21">
        <v>14</v>
      </c>
      <c r="C423" s="21">
        <v>0</v>
      </c>
      <c r="D423" s="21">
        <v>1</v>
      </c>
      <c r="E423" s="20">
        <v>14</v>
      </c>
      <c r="F423" s="19">
        <f>E423-E424</f>
        <v>0</v>
      </c>
      <c r="H423" s="22">
        <v>44327</v>
      </c>
      <c r="I423" s="18">
        <v>96</v>
      </c>
    </row>
    <row r="424" spans="1:9" x14ac:dyDescent="0.2">
      <c r="A424" s="22">
        <v>43917</v>
      </c>
      <c r="B424" s="21" t="s">
        <v>126</v>
      </c>
      <c r="C424" s="21">
        <v>0</v>
      </c>
      <c r="D424" s="21">
        <v>0</v>
      </c>
      <c r="E424" s="20" t="str">
        <f>MID(B424,1,SEARCH(" (",B424)-1)</f>
        <v>14</v>
      </c>
      <c r="F424" s="19">
        <f>E424-E425</f>
        <v>2</v>
      </c>
      <c r="H424" s="22">
        <v>44328</v>
      </c>
      <c r="I424" s="18">
        <v>97</v>
      </c>
    </row>
    <row r="425" spans="1:9" x14ac:dyDescent="0.2">
      <c r="A425" s="22">
        <v>43916</v>
      </c>
      <c r="B425" s="21" t="s">
        <v>125</v>
      </c>
      <c r="C425" s="21">
        <v>0</v>
      </c>
      <c r="D425" s="21">
        <v>0</v>
      </c>
      <c r="E425" s="20" t="str">
        <f>MID(B425,1,SEARCH(" (",B425)-1)</f>
        <v>12</v>
      </c>
      <c r="F425" s="19">
        <f>E425-E426</f>
        <v>2</v>
      </c>
      <c r="H425" s="22">
        <v>44329</v>
      </c>
      <c r="I425" s="18">
        <v>107</v>
      </c>
    </row>
    <row r="426" spans="1:9" x14ac:dyDescent="0.2">
      <c r="A426" s="22">
        <v>43915</v>
      </c>
      <c r="B426" s="21">
        <v>10</v>
      </c>
      <c r="C426" s="21">
        <v>0</v>
      </c>
      <c r="D426" s="21">
        <v>0</v>
      </c>
      <c r="E426" s="20">
        <v>10</v>
      </c>
      <c r="F426" s="19">
        <f>E426-E427</f>
        <v>0</v>
      </c>
      <c r="H426" s="22">
        <v>44330</v>
      </c>
      <c r="I426" s="18">
        <v>103</v>
      </c>
    </row>
    <row r="427" spans="1:9" x14ac:dyDescent="0.2">
      <c r="A427" s="22">
        <v>43914</v>
      </c>
      <c r="B427" s="21" t="s">
        <v>124</v>
      </c>
      <c r="C427" s="21">
        <v>0</v>
      </c>
      <c r="D427" s="21">
        <v>0</v>
      </c>
      <c r="E427" s="20" t="str">
        <f>MID(B427,1,SEARCH(" (",B427)-1)</f>
        <v>10</v>
      </c>
      <c r="F427" s="19">
        <f>E427-E428</f>
        <v>1</v>
      </c>
      <c r="H427" s="22">
        <v>44331</v>
      </c>
      <c r="I427" s="18">
        <v>95</v>
      </c>
    </row>
    <row r="428" spans="1:9" x14ac:dyDescent="0.2">
      <c r="A428" s="22">
        <v>43913</v>
      </c>
      <c r="B428" s="21">
        <v>9</v>
      </c>
      <c r="C428" s="21">
        <v>0</v>
      </c>
      <c r="D428" s="21">
        <v>0</v>
      </c>
      <c r="E428" s="20">
        <v>9</v>
      </c>
      <c r="F428" s="19">
        <f>E428-E429</f>
        <v>0</v>
      </c>
      <c r="H428" s="22">
        <v>44332</v>
      </c>
      <c r="I428" s="18">
        <v>121</v>
      </c>
    </row>
    <row r="429" spans="1:9" x14ac:dyDescent="0.2">
      <c r="A429" s="22">
        <v>43912</v>
      </c>
      <c r="B429" s="21">
        <v>9</v>
      </c>
      <c r="C429" s="21">
        <v>0</v>
      </c>
      <c r="D429" s="21">
        <v>0</v>
      </c>
      <c r="E429" s="20">
        <v>9</v>
      </c>
      <c r="F429" s="19">
        <f>E429-E430</f>
        <v>0</v>
      </c>
      <c r="H429" s="22">
        <v>44333</v>
      </c>
      <c r="I429" s="18">
        <v>117</v>
      </c>
    </row>
    <row r="430" spans="1:9" x14ac:dyDescent="0.2">
      <c r="A430" s="22">
        <v>43911</v>
      </c>
      <c r="B430" s="21">
        <v>9</v>
      </c>
      <c r="C430" s="21">
        <v>0</v>
      </c>
      <c r="D430" s="21">
        <v>0</v>
      </c>
      <c r="E430" s="20">
        <v>9</v>
      </c>
      <c r="F430" s="19">
        <f>E430-E431</f>
        <v>0</v>
      </c>
      <c r="H430" s="22">
        <v>44334</v>
      </c>
      <c r="I430" s="18">
        <v>113</v>
      </c>
    </row>
    <row r="431" spans="1:9" x14ac:dyDescent="0.2">
      <c r="A431" s="22">
        <v>43910</v>
      </c>
      <c r="B431" s="21" t="s">
        <v>123</v>
      </c>
      <c r="C431" s="21">
        <v>0</v>
      </c>
      <c r="D431" s="21">
        <v>0</v>
      </c>
      <c r="E431" s="20" t="str">
        <f>MID(B431,1,SEARCH(" (",B431)-1)</f>
        <v>9</v>
      </c>
      <c r="F431" s="19">
        <f>E431-E432</f>
        <v>4</v>
      </c>
      <c r="H431" s="22">
        <v>44335</v>
      </c>
      <c r="I431" s="18">
        <v>131</v>
      </c>
    </row>
    <row r="432" spans="1:9" x14ac:dyDescent="0.2">
      <c r="A432" s="22">
        <v>43909</v>
      </c>
      <c r="B432" s="21">
        <v>5</v>
      </c>
      <c r="C432" s="21">
        <v>0</v>
      </c>
      <c r="D432" s="21">
        <v>0</v>
      </c>
      <c r="E432" s="20">
        <v>5</v>
      </c>
      <c r="F432" s="19">
        <f>E432-E433</f>
        <v>0</v>
      </c>
      <c r="H432" s="22">
        <v>44336</v>
      </c>
      <c r="I432" s="18">
        <v>132</v>
      </c>
    </row>
    <row r="433" spans="1:9" x14ac:dyDescent="0.2">
      <c r="A433" s="22">
        <v>43908</v>
      </c>
      <c r="B433" s="21">
        <v>5</v>
      </c>
      <c r="C433" s="21">
        <v>0</v>
      </c>
      <c r="D433" s="21">
        <v>0</v>
      </c>
      <c r="E433" s="20">
        <v>5</v>
      </c>
      <c r="F433" s="19">
        <f>E433-E434</f>
        <v>0</v>
      </c>
      <c r="H433" s="22">
        <v>44337</v>
      </c>
      <c r="I433" s="18">
        <v>129</v>
      </c>
    </row>
    <row r="434" spans="1:9" x14ac:dyDescent="0.2">
      <c r="A434" s="22">
        <v>43907</v>
      </c>
      <c r="B434" s="21" t="s">
        <v>122</v>
      </c>
      <c r="C434" s="21">
        <v>0</v>
      </c>
      <c r="D434" s="21">
        <v>0</v>
      </c>
      <c r="E434" s="20" t="str">
        <f>MID(B434,1,SEARCH(" (",B434)-1)</f>
        <v>5</v>
      </c>
      <c r="F434" s="19">
        <f>E434-E435</f>
        <v>2</v>
      </c>
      <c r="H434" s="22">
        <v>44338</v>
      </c>
      <c r="I434" s="18">
        <v>118</v>
      </c>
    </row>
    <row r="435" spans="1:9" x14ac:dyDescent="0.2">
      <c r="A435" s="22">
        <v>43906</v>
      </c>
      <c r="B435" s="21">
        <v>3</v>
      </c>
      <c r="C435" s="21">
        <v>0</v>
      </c>
      <c r="D435" s="21">
        <v>0</v>
      </c>
      <c r="E435" s="20">
        <v>3</v>
      </c>
      <c r="F435" s="19">
        <f>E435-E436</f>
        <v>3</v>
      </c>
      <c r="H435" s="22">
        <v>44339</v>
      </c>
      <c r="I435" s="18">
        <v>107</v>
      </c>
    </row>
  </sheetData>
  <autoFilter ref="H2:I435" xr:uid="{A71CDA8C-F7F5-D240-8EDD-8898551FFB93}"/>
  <sortState xmlns:xlrd2="http://schemas.microsoft.com/office/spreadsheetml/2017/richdata2" ref="H2:I435">
    <sortCondition ref="H1:H43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0323A-2C91-774F-811C-7C124DDD2FEF}">
  <dimension ref="A1:X439"/>
  <sheetViews>
    <sheetView workbookViewId="0">
      <selection activeCell="A2" sqref="A2:B435"/>
    </sheetView>
  </sheetViews>
  <sheetFormatPr baseColWidth="10" defaultRowHeight="16" x14ac:dyDescent="0.2"/>
  <cols>
    <col min="2" max="2" width="12.33203125" customWidth="1"/>
    <col min="3" max="3" width="28.33203125" customWidth="1"/>
    <col min="4" max="4" width="21.5" customWidth="1"/>
    <col min="5" max="5" width="29.5" customWidth="1"/>
    <col min="6" max="6" width="21.5" customWidth="1"/>
    <col min="7" max="7" width="29.33203125" customWidth="1"/>
    <col min="8" max="8" width="24.6640625" customWidth="1"/>
    <col min="9" max="9" width="25" customWidth="1"/>
    <col min="10" max="10" width="20" customWidth="1"/>
    <col min="13" max="13" width="11.1640625" bestFit="1" customWidth="1"/>
    <col min="14" max="14" width="14.6640625" customWidth="1"/>
  </cols>
  <sheetData>
    <row r="1" spans="1:24" x14ac:dyDescent="0.2">
      <c r="A1" s="1" t="s">
        <v>52</v>
      </c>
      <c r="B1" s="1" t="s">
        <v>53</v>
      </c>
      <c r="C1" s="5" t="s">
        <v>56</v>
      </c>
      <c r="D1" s="5" t="s">
        <v>57</v>
      </c>
      <c r="E1" s="5" t="s">
        <v>58</v>
      </c>
      <c r="F1" s="5" t="s">
        <v>60</v>
      </c>
      <c r="G1" s="7" t="s">
        <v>54</v>
      </c>
      <c r="H1" s="7" t="s">
        <v>55</v>
      </c>
      <c r="I1" s="6" t="s">
        <v>59</v>
      </c>
      <c r="J1" s="6" t="s">
        <v>61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</row>
    <row r="2" spans="1:24" x14ac:dyDescent="0.2">
      <c r="A2" s="22">
        <v>43906</v>
      </c>
      <c r="B2" s="18">
        <v>3</v>
      </c>
      <c r="M2">
        <f>($B2-$B$436)*($B2-$B$436)</f>
        <v>20965.572007262839</v>
      </c>
      <c r="T2">
        <f>N436/$M$436</f>
        <v>0.98979412740043238</v>
      </c>
      <c r="U2">
        <f t="shared" ref="U2:X2" si="0">O436/$M$436</f>
        <v>0.98365089271187522</v>
      </c>
      <c r="V2">
        <f t="shared" si="0"/>
        <v>0.97978347379625674</v>
      </c>
      <c r="W2">
        <f t="shared" si="0"/>
        <v>0.97367511943097529</v>
      </c>
      <c r="X2">
        <f t="shared" si="0"/>
        <v>0.96741499523867736</v>
      </c>
    </row>
    <row r="3" spans="1:24" x14ac:dyDescent="0.2">
      <c r="A3" s="22">
        <v>43907</v>
      </c>
      <c r="B3" s="18">
        <v>2</v>
      </c>
      <c r="C3">
        <f>B3-$B$2</f>
        <v>-1</v>
      </c>
      <c r="D3">
        <f>B3/$B$2</f>
        <v>0.66666666666666663</v>
      </c>
      <c r="E3">
        <f>D3-1</f>
        <v>-0.33333333333333337</v>
      </c>
      <c r="G3">
        <f>B3-B2</f>
        <v>-1</v>
      </c>
      <c r="H3">
        <f>IF(OR(B3=0,B2=0),1,B3/B2)</f>
        <v>0.66666666666666663</v>
      </c>
      <c r="I3">
        <f>H3-1</f>
        <v>-0.33333333333333337</v>
      </c>
      <c r="M3">
        <f>($B3-$B$436)*($B3-$B$436)</f>
        <v>21256.161869013991</v>
      </c>
      <c r="N3">
        <f>($B3-$B$436)*($B2-$B$436)</f>
        <v>21110.366938138417</v>
      </c>
    </row>
    <row r="4" spans="1:24" x14ac:dyDescent="0.2">
      <c r="A4" s="22">
        <v>43908</v>
      </c>
      <c r="B4" s="18">
        <v>0</v>
      </c>
      <c r="C4">
        <f>B4-$B$2</f>
        <v>-3</v>
      </c>
      <c r="D4">
        <f>B4/$B$2</f>
        <v>0</v>
      </c>
      <c r="E4">
        <f t="shared" ref="E4:E67" si="1">D4-1</f>
        <v>-1</v>
      </c>
      <c r="F4">
        <f>C4-C$3</f>
        <v>-2</v>
      </c>
      <c r="G4">
        <f>B4-B3</f>
        <v>-2</v>
      </c>
      <c r="H4">
        <f>IF(OR(B4=0,B3=0),1,B4/B3)</f>
        <v>1</v>
      </c>
      <c r="I4">
        <f t="shared" ref="I4:I67" si="2">H4-1</f>
        <v>0</v>
      </c>
      <c r="J4">
        <f>G4-G3</f>
        <v>-1</v>
      </c>
      <c r="M4">
        <f>($B4-$B$436)*($B4-$B$436)</f>
        <v>21843.341592516295</v>
      </c>
      <c r="N4">
        <f>($B4-$B$436)*($B3-$B$436)</f>
        <v>21547.751730765143</v>
      </c>
      <c r="O4">
        <f>($B4-$B$436)*($B2-$B$436)</f>
        <v>21399.956799889569</v>
      </c>
    </row>
    <row r="5" spans="1:24" x14ac:dyDescent="0.2">
      <c r="A5" s="22">
        <v>43909</v>
      </c>
      <c r="B5" s="18">
        <v>0</v>
      </c>
      <c r="C5">
        <f>B5-$B$2</f>
        <v>-3</v>
      </c>
      <c r="D5">
        <f>B5/$B$2</f>
        <v>0</v>
      </c>
      <c r="E5">
        <f t="shared" si="1"/>
        <v>-1</v>
      </c>
      <c r="F5">
        <f t="shared" ref="F5:F68" si="3">C5-C$3</f>
        <v>-2</v>
      </c>
      <c r="G5">
        <f>B5-B4</f>
        <v>0</v>
      </c>
      <c r="H5">
        <f>IF(OR(B5=0,B4=0),1,B5/B4)</f>
        <v>1</v>
      </c>
      <c r="I5">
        <f t="shared" si="2"/>
        <v>0</v>
      </c>
      <c r="J5">
        <f t="shared" ref="J5:J68" si="4">G5-G4</f>
        <v>2</v>
      </c>
      <c r="M5">
        <f>($B5-$B$436)*($B5-$B$436)</f>
        <v>21843.341592516295</v>
      </c>
      <c r="N5">
        <f>($B5-$B$436)*($B4-$B$436)</f>
        <v>21843.341592516295</v>
      </c>
      <c r="O5">
        <f>($B5-$B$436)*($B3-$B$436)</f>
        <v>21547.751730765143</v>
      </c>
      <c r="P5">
        <f>($B5-$B$436)*($B2-$B$436)</f>
        <v>21399.956799889569</v>
      </c>
    </row>
    <row r="6" spans="1:24" x14ac:dyDescent="0.2">
      <c r="A6" s="22">
        <v>43910</v>
      </c>
      <c r="B6" s="18">
        <v>4</v>
      </c>
      <c r="C6">
        <f>B6-$B$2</f>
        <v>1</v>
      </c>
      <c r="D6">
        <f>B6/$B$2</f>
        <v>1.3333333333333333</v>
      </c>
      <c r="E6">
        <f t="shared" si="1"/>
        <v>0.33333333333333326</v>
      </c>
      <c r="F6">
        <f t="shared" si="3"/>
        <v>2</v>
      </c>
      <c r="G6">
        <f>B6-B5</f>
        <v>4</v>
      </c>
      <c r="H6">
        <f>IF(OR(B6=0,B5=0),1,B6/B5)</f>
        <v>1</v>
      </c>
      <c r="I6">
        <f t="shared" si="2"/>
        <v>0</v>
      </c>
      <c r="J6">
        <f t="shared" si="4"/>
        <v>4</v>
      </c>
      <c r="M6">
        <f>($B6-$B$436)*($B6-$B$436)</f>
        <v>20676.982145511687</v>
      </c>
      <c r="N6">
        <f>($B6-$B$436)*($B5-$B$436)</f>
        <v>21252.161869013991</v>
      </c>
      <c r="O6">
        <f>($B6-$B$436)*($B4-$B$436)</f>
        <v>21252.161869013991</v>
      </c>
      <c r="P6">
        <f>($B6-$B$436)*($B3-$B$436)</f>
        <v>20964.572007262839</v>
      </c>
      <c r="Q6">
        <f>($B6-$B$436)*($B2-$B$436)</f>
        <v>20820.777076387265</v>
      </c>
    </row>
    <row r="7" spans="1:24" x14ac:dyDescent="0.2">
      <c r="A7" s="22">
        <v>43911</v>
      </c>
      <c r="B7" s="18">
        <v>0</v>
      </c>
      <c r="C7">
        <f>B7-$B$2</f>
        <v>-3</v>
      </c>
      <c r="D7">
        <f>B7/$B$2</f>
        <v>0</v>
      </c>
      <c r="E7">
        <f t="shared" si="1"/>
        <v>-1</v>
      </c>
      <c r="F7">
        <f t="shared" si="3"/>
        <v>-2</v>
      </c>
      <c r="G7">
        <f>B7-B6</f>
        <v>-4</v>
      </c>
      <c r="H7">
        <f>IF(OR(B7=0,B6=0),1,B7/B6)</f>
        <v>1</v>
      </c>
      <c r="I7">
        <f t="shared" si="2"/>
        <v>0</v>
      </c>
      <c r="J7">
        <f t="shared" si="4"/>
        <v>-8</v>
      </c>
      <c r="M7">
        <f>($B7-$B$436)*($B7-$B$436)</f>
        <v>21843.341592516295</v>
      </c>
      <c r="N7">
        <f>($B7-$B$436)*($B6-$B$436)</f>
        <v>21252.161869013991</v>
      </c>
      <c r="O7">
        <f>($B7-$B$436)*($B5-$B$436)</f>
        <v>21843.341592516295</v>
      </c>
      <c r="P7">
        <f>($B7-$B$436)*($B4-$B$436)</f>
        <v>21843.341592516295</v>
      </c>
      <c r="Q7">
        <f>($B7-$B$436)*($B3-$B$436)</f>
        <v>21547.751730765143</v>
      </c>
      <c r="R7">
        <f>($B7-$B$436)*($B2-$B$436)</f>
        <v>21399.956799889569</v>
      </c>
    </row>
    <row r="8" spans="1:24" x14ac:dyDescent="0.2">
      <c r="A8" s="22">
        <v>43912</v>
      </c>
      <c r="B8" s="18">
        <v>0</v>
      </c>
      <c r="C8">
        <f>B8-$B$2</f>
        <v>-3</v>
      </c>
      <c r="D8">
        <f>B8/$B$2</f>
        <v>0</v>
      </c>
      <c r="E8">
        <f t="shared" si="1"/>
        <v>-1</v>
      </c>
      <c r="F8">
        <f t="shared" si="3"/>
        <v>-2</v>
      </c>
      <c r="G8">
        <f>B8-B7</f>
        <v>0</v>
      </c>
      <c r="H8">
        <f>IF(OR(B8=0,B7=0),1,B8/B7)</f>
        <v>1</v>
      </c>
      <c r="I8">
        <f t="shared" si="2"/>
        <v>0</v>
      </c>
      <c r="J8">
        <f t="shared" si="4"/>
        <v>4</v>
      </c>
      <c r="M8">
        <f>($B8-$B$436)*($B8-$B$436)</f>
        <v>21843.341592516295</v>
      </c>
      <c r="N8">
        <f>($B8-$B$436)*($B7-$B$436)</f>
        <v>21843.341592516295</v>
      </c>
      <c r="O8">
        <f>($B8-$B$436)*($B6-$B$436)</f>
        <v>21252.161869013991</v>
      </c>
      <c r="P8">
        <f>($B8-$B$436)*($B5-$B$436)</f>
        <v>21843.341592516295</v>
      </c>
      <c r="Q8">
        <f>($B8-$B$436)*($B4-$B$436)</f>
        <v>21843.341592516295</v>
      </c>
      <c r="R8">
        <f>($B8-$B$436)*($B3-$B$436)</f>
        <v>21547.751730765143</v>
      </c>
    </row>
    <row r="9" spans="1:24" x14ac:dyDescent="0.2">
      <c r="A9" s="22">
        <v>43913</v>
      </c>
      <c r="B9" s="18">
        <v>0</v>
      </c>
      <c r="C9">
        <f>B9-$B$2</f>
        <v>-3</v>
      </c>
      <c r="D9">
        <f>B9/$B$2</f>
        <v>0</v>
      </c>
      <c r="E9">
        <f t="shared" si="1"/>
        <v>-1</v>
      </c>
      <c r="F9">
        <f t="shared" si="3"/>
        <v>-2</v>
      </c>
      <c r="G9">
        <f>B9-B8</f>
        <v>0</v>
      </c>
      <c r="H9">
        <f>IF(OR(B9=0,B8=0),1,B9/B8)</f>
        <v>1</v>
      </c>
      <c r="I9">
        <f t="shared" si="2"/>
        <v>0</v>
      </c>
      <c r="J9">
        <f t="shared" si="4"/>
        <v>0</v>
      </c>
      <c r="M9">
        <f>($B9-$B$436)*($B9-$B$436)</f>
        <v>21843.341592516295</v>
      </c>
      <c r="N9">
        <f>($B9-$B$436)*($B8-$B$436)</f>
        <v>21843.341592516295</v>
      </c>
      <c r="O9">
        <f>($B9-$B$436)*($B7-$B$436)</f>
        <v>21843.341592516295</v>
      </c>
      <c r="P9">
        <f>($B9-$B$436)*($B6-$B$436)</f>
        <v>21252.161869013991</v>
      </c>
      <c r="Q9">
        <f>($B9-$B$436)*($B5-$B$436)</f>
        <v>21843.341592516295</v>
      </c>
      <c r="R9">
        <f>($B9-$B$436)*($B4-$B$436)</f>
        <v>21843.341592516295</v>
      </c>
    </row>
    <row r="10" spans="1:24" x14ac:dyDescent="0.2">
      <c r="A10" s="22">
        <v>43914</v>
      </c>
      <c r="B10" s="18">
        <v>1</v>
      </c>
      <c r="C10">
        <f>B10-$B$2</f>
        <v>-2</v>
      </c>
      <c r="D10">
        <f>B10/$B$2</f>
        <v>0.33333333333333331</v>
      </c>
      <c r="E10">
        <f t="shared" si="1"/>
        <v>-0.66666666666666674</v>
      </c>
      <c r="F10">
        <f t="shared" si="3"/>
        <v>-1</v>
      </c>
      <c r="G10">
        <f>B10-B9</f>
        <v>1</v>
      </c>
      <c r="H10">
        <f>IF(OR(B10=0,B9=0),1,B10/B9)</f>
        <v>1</v>
      </c>
      <c r="I10">
        <f t="shared" si="2"/>
        <v>0</v>
      </c>
      <c r="J10">
        <f t="shared" si="4"/>
        <v>1</v>
      </c>
      <c r="M10">
        <f>($B10-$B$436)*($B10-$B$436)</f>
        <v>21548.751730765143</v>
      </c>
      <c r="N10">
        <f>($B10-$B$436)*($B9-$B$436)</f>
        <v>21695.546661640721</v>
      </c>
      <c r="O10">
        <f>($B10-$B$436)*($B8-$B$436)</f>
        <v>21695.546661640721</v>
      </c>
      <c r="P10">
        <f>($B10-$B$436)*($B7-$B$436)</f>
        <v>21695.546661640721</v>
      </c>
      <c r="Q10">
        <f>($B10-$B$436)*($B6-$B$436)</f>
        <v>21108.366938138417</v>
      </c>
      <c r="R10">
        <f>($B10-$B$436)*($B5-$B$436)</f>
        <v>21695.546661640721</v>
      </c>
    </row>
    <row r="11" spans="1:24" x14ac:dyDescent="0.2">
      <c r="A11" s="22">
        <v>43915</v>
      </c>
      <c r="B11" s="18">
        <v>0</v>
      </c>
      <c r="C11">
        <f>B11-$B$2</f>
        <v>-3</v>
      </c>
      <c r="D11">
        <f>B11/$B$2</f>
        <v>0</v>
      </c>
      <c r="E11">
        <f t="shared" si="1"/>
        <v>-1</v>
      </c>
      <c r="F11">
        <f t="shared" si="3"/>
        <v>-2</v>
      </c>
      <c r="G11">
        <f>B11-B10</f>
        <v>-1</v>
      </c>
      <c r="H11">
        <f>IF(OR(B11=0,B10=0),1,B11/B10)</f>
        <v>1</v>
      </c>
      <c r="I11">
        <f t="shared" si="2"/>
        <v>0</v>
      </c>
      <c r="J11">
        <f t="shared" si="4"/>
        <v>-2</v>
      </c>
      <c r="M11">
        <f>($B11-$B$436)*($B11-$B$436)</f>
        <v>21843.341592516295</v>
      </c>
      <c r="N11">
        <f>($B11-$B$436)*($B10-$B$436)</f>
        <v>21695.546661640721</v>
      </c>
      <c r="O11">
        <f>($B11-$B$436)*($B9-$B$436)</f>
        <v>21843.341592516295</v>
      </c>
      <c r="P11">
        <f>($B11-$B$436)*($B8-$B$436)</f>
        <v>21843.341592516295</v>
      </c>
      <c r="Q11">
        <f>($B11-$B$436)*($B7-$B$436)</f>
        <v>21843.341592516295</v>
      </c>
      <c r="R11">
        <f>($B11-$B$436)*($B6-$B$436)</f>
        <v>21252.161869013991</v>
      </c>
    </row>
    <row r="12" spans="1:24" x14ac:dyDescent="0.2">
      <c r="A12" s="22">
        <v>43916</v>
      </c>
      <c r="B12" s="18">
        <v>2</v>
      </c>
      <c r="C12">
        <f>B12-$B$2</f>
        <v>-1</v>
      </c>
      <c r="D12">
        <f>B12/$B$2</f>
        <v>0.66666666666666663</v>
      </c>
      <c r="E12">
        <f t="shared" si="1"/>
        <v>-0.33333333333333337</v>
      </c>
      <c r="F12">
        <f t="shared" si="3"/>
        <v>0</v>
      </c>
      <c r="G12">
        <f>B12-B11</f>
        <v>2</v>
      </c>
      <c r="H12">
        <f>IF(OR(B12=0,B11=0),1,B12/B11)</f>
        <v>1</v>
      </c>
      <c r="I12">
        <f t="shared" si="2"/>
        <v>0</v>
      </c>
      <c r="J12">
        <f t="shared" si="4"/>
        <v>3</v>
      </c>
      <c r="M12">
        <f>($B12-$B$436)*($B12-$B$436)</f>
        <v>21256.161869013991</v>
      </c>
      <c r="N12">
        <f>($B12-$B$436)*($B11-$B$436)</f>
        <v>21547.751730765143</v>
      </c>
      <c r="O12">
        <f>($B12-$B$436)*($B10-$B$436)</f>
        <v>21401.956799889569</v>
      </c>
      <c r="P12">
        <f>($B12-$B$436)*($B9-$B$436)</f>
        <v>21547.751730765143</v>
      </c>
      <c r="Q12">
        <f>($B12-$B$436)*($B8-$B$436)</f>
        <v>21547.751730765143</v>
      </c>
      <c r="R12">
        <f>($B12-$B$436)*($B7-$B$436)</f>
        <v>21547.751730765143</v>
      </c>
    </row>
    <row r="13" spans="1:24" x14ac:dyDescent="0.2">
      <c r="A13" s="22">
        <v>43917</v>
      </c>
      <c r="B13" s="18">
        <v>2</v>
      </c>
      <c r="C13">
        <f>B13-$B$2</f>
        <v>-1</v>
      </c>
      <c r="D13">
        <f>B13/$B$2</f>
        <v>0.66666666666666663</v>
      </c>
      <c r="E13">
        <f t="shared" si="1"/>
        <v>-0.33333333333333337</v>
      </c>
      <c r="F13">
        <f t="shared" si="3"/>
        <v>0</v>
      </c>
      <c r="G13">
        <f>B13-B12</f>
        <v>0</v>
      </c>
      <c r="H13">
        <f>IF(OR(B13=0,B12=0),1,B13/B12)</f>
        <v>1</v>
      </c>
      <c r="I13">
        <f t="shared" si="2"/>
        <v>0</v>
      </c>
      <c r="J13">
        <f t="shared" si="4"/>
        <v>-2</v>
      </c>
      <c r="M13">
        <f>($B13-$B$436)*($B13-$B$436)</f>
        <v>21256.161869013991</v>
      </c>
      <c r="N13">
        <f>($B13-$B$436)*($B12-$B$436)</f>
        <v>21256.161869013991</v>
      </c>
      <c r="O13">
        <f>($B13-$B$436)*($B11-$B$436)</f>
        <v>21547.751730765143</v>
      </c>
      <c r="P13">
        <f>($B13-$B$436)*($B10-$B$436)</f>
        <v>21401.956799889569</v>
      </c>
      <c r="Q13">
        <f>($B13-$B$436)*($B9-$B$436)</f>
        <v>21547.751730765143</v>
      </c>
      <c r="R13">
        <f>($B13-$B$436)*($B8-$B$436)</f>
        <v>21547.751730765143</v>
      </c>
    </row>
    <row r="14" spans="1:24" x14ac:dyDescent="0.2">
      <c r="A14" s="22">
        <v>43918</v>
      </c>
      <c r="B14" s="18">
        <v>0</v>
      </c>
      <c r="C14">
        <f>B14-$B$2</f>
        <v>-3</v>
      </c>
      <c r="D14">
        <f>B14/$B$2</f>
        <v>0</v>
      </c>
      <c r="E14">
        <f t="shared" si="1"/>
        <v>-1</v>
      </c>
      <c r="F14">
        <f t="shared" si="3"/>
        <v>-2</v>
      </c>
      <c r="G14">
        <f>B14-B13</f>
        <v>-2</v>
      </c>
      <c r="H14">
        <f>IF(OR(B14=0,B13=0),1,B14/B13)</f>
        <v>1</v>
      </c>
      <c r="I14">
        <f t="shared" si="2"/>
        <v>0</v>
      </c>
      <c r="J14">
        <f t="shared" si="4"/>
        <v>-2</v>
      </c>
      <c r="M14">
        <f>($B14-$B$436)*($B14-$B$436)</f>
        <v>21843.341592516295</v>
      </c>
      <c r="N14">
        <f>($B14-$B$436)*($B13-$B$436)</f>
        <v>21547.751730765143</v>
      </c>
      <c r="O14">
        <f>($B14-$B$436)*($B12-$B$436)</f>
        <v>21547.751730765143</v>
      </c>
      <c r="P14">
        <f>($B14-$B$436)*($B11-$B$436)</f>
        <v>21843.341592516295</v>
      </c>
      <c r="Q14">
        <f>($B14-$B$436)*($B10-$B$436)</f>
        <v>21695.546661640721</v>
      </c>
      <c r="R14">
        <f>($B14-$B$436)*($B9-$B$436)</f>
        <v>21843.341592516295</v>
      </c>
    </row>
    <row r="15" spans="1:24" x14ac:dyDescent="0.2">
      <c r="A15" s="22">
        <v>43919</v>
      </c>
      <c r="B15" s="18">
        <v>0</v>
      </c>
      <c r="C15">
        <f>B15-$B$2</f>
        <v>-3</v>
      </c>
      <c r="D15">
        <f>B15/$B$2</f>
        <v>0</v>
      </c>
      <c r="E15">
        <f t="shared" si="1"/>
        <v>-1</v>
      </c>
      <c r="F15">
        <f t="shared" si="3"/>
        <v>-2</v>
      </c>
      <c r="G15">
        <f>B15-B14</f>
        <v>0</v>
      </c>
      <c r="H15">
        <f>IF(OR(B15=0,B14=0),1,B15/B14)</f>
        <v>1</v>
      </c>
      <c r="I15">
        <f t="shared" si="2"/>
        <v>0</v>
      </c>
      <c r="J15">
        <f t="shared" si="4"/>
        <v>2</v>
      </c>
      <c r="M15">
        <f>($B15-$B$436)*($B15-$B$436)</f>
        <v>21843.341592516295</v>
      </c>
      <c r="N15">
        <f>($B15-$B$436)*($B14-$B$436)</f>
        <v>21843.341592516295</v>
      </c>
      <c r="O15">
        <f>($B15-$B$436)*($B13-$B$436)</f>
        <v>21547.751730765143</v>
      </c>
      <c r="P15">
        <f>($B15-$B$436)*($B12-$B$436)</f>
        <v>21547.751730765143</v>
      </c>
      <c r="Q15">
        <f>($B15-$B$436)*($B11-$B$436)</f>
        <v>21843.341592516295</v>
      </c>
      <c r="R15">
        <f>($B15-$B$436)*($B10-$B$436)</f>
        <v>21695.546661640721</v>
      </c>
    </row>
    <row r="16" spans="1:24" x14ac:dyDescent="0.2">
      <c r="A16" s="22">
        <v>43920</v>
      </c>
      <c r="B16" s="18">
        <v>0</v>
      </c>
      <c r="C16">
        <f>B16-$B$2</f>
        <v>-3</v>
      </c>
      <c r="D16">
        <f>B16/$B$2</f>
        <v>0</v>
      </c>
      <c r="E16">
        <f t="shared" si="1"/>
        <v>-1</v>
      </c>
      <c r="F16">
        <f t="shared" si="3"/>
        <v>-2</v>
      </c>
      <c r="G16">
        <f>B16-B15</f>
        <v>0</v>
      </c>
      <c r="H16">
        <f>IF(OR(B16=0,B15=0),1,B16/B15)</f>
        <v>1</v>
      </c>
      <c r="I16">
        <f t="shared" si="2"/>
        <v>0</v>
      </c>
      <c r="J16">
        <f t="shared" si="4"/>
        <v>0</v>
      </c>
      <c r="M16">
        <f>($B16-$B$436)*($B16-$B$436)</f>
        <v>21843.341592516295</v>
      </c>
      <c r="N16">
        <f>($B16-$B$436)*($B15-$B$436)</f>
        <v>21843.341592516295</v>
      </c>
      <c r="O16">
        <f>($B16-$B$436)*($B14-$B$436)</f>
        <v>21843.341592516295</v>
      </c>
      <c r="P16">
        <f>($B16-$B$436)*($B13-$B$436)</f>
        <v>21547.751730765143</v>
      </c>
      <c r="Q16">
        <f>($B16-$B$436)*($B12-$B$436)</f>
        <v>21547.751730765143</v>
      </c>
      <c r="R16">
        <f>($B16-$B$436)*($B11-$B$436)</f>
        <v>21843.341592516295</v>
      </c>
    </row>
    <row r="17" spans="1:18" x14ac:dyDescent="0.2">
      <c r="A17" s="22">
        <v>43921</v>
      </c>
      <c r="B17" s="18">
        <v>1</v>
      </c>
      <c r="C17">
        <f>B17-$B$2</f>
        <v>-2</v>
      </c>
      <c r="D17">
        <f>B17/$B$2</f>
        <v>0.33333333333333331</v>
      </c>
      <c r="E17">
        <f t="shared" si="1"/>
        <v>-0.66666666666666674</v>
      </c>
      <c r="F17">
        <f t="shared" si="3"/>
        <v>-1</v>
      </c>
      <c r="G17">
        <f>B17-B16</f>
        <v>1</v>
      </c>
      <c r="H17">
        <f>IF(OR(B17=0,B16=0),1,B17/B16)</f>
        <v>1</v>
      </c>
      <c r="I17">
        <f t="shared" si="2"/>
        <v>0</v>
      </c>
      <c r="J17">
        <f t="shared" si="4"/>
        <v>1</v>
      </c>
      <c r="M17">
        <f>($B17-$B$436)*($B17-$B$436)</f>
        <v>21548.751730765143</v>
      </c>
      <c r="N17">
        <f>($B17-$B$436)*($B16-$B$436)</f>
        <v>21695.546661640721</v>
      </c>
      <c r="O17">
        <f>($B17-$B$436)*($B15-$B$436)</f>
        <v>21695.546661640721</v>
      </c>
      <c r="P17">
        <f>($B17-$B$436)*($B14-$B$436)</f>
        <v>21695.546661640721</v>
      </c>
      <c r="Q17">
        <f>($B17-$B$436)*($B13-$B$436)</f>
        <v>21401.956799889569</v>
      </c>
      <c r="R17">
        <f>($B17-$B$436)*($B12-$B$436)</f>
        <v>21401.956799889569</v>
      </c>
    </row>
    <row r="18" spans="1:18" x14ac:dyDescent="0.2">
      <c r="A18" s="22">
        <v>43922</v>
      </c>
      <c r="B18" s="18">
        <v>0</v>
      </c>
      <c r="C18">
        <f>B18-$B$2</f>
        <v>-3</v>
      </c>
      <c r="D18">
        <f>B18/$B$2</f>
        <v>0</v>
      </c>
      <c r="E18">
        <f t="shared" si="1"/>
        <v>-1</v>
      </c>
      <c r="F18">
        <f t="shared" si="3"/>
        <v>-2</v>
      </c>
      <c r="G18">
        <f>B18-B17</f>
        <v>-1</v>
      </c>
      <c r="H18">
        <f>IF(OR(B18=0,B17=0),1,B18/B17)</f>
        <v>1</v>
      </c>
      <c r="I18">
        <f t="shared" si="2"/>
        <v>0</v>
      </c>
      <c r="J18">
        <f t="shared" si="4"/>
        <v>-2</v>
      </c>
      <c r="M18">
        <f>($B18-$B$436)*($B18-$B$436)</f>
        <v>21843.341592516295</v>
      </c>
      <c r="N18">
        <f>($B18-$B$436)*($B17-$B$436)</f>
        <v>21695.546661640721</v>
      </c>
      <c r="O18">
        <f>($B18-$B$436)*($B16-$B$436)</f>
        <v>21843.341592516295</v>
      </c>
      <c r="P18">
        <f>($B18-$B$436)*($B15-$B$436)</f>
        <v>21843.341592516295</v>
      </c>
      <c r="Q18">
        <f>($B18-$B$436)*($B14-$B$436)</f>
        <v>21843.341592516295</v>
      </c>
      <c r="R18">
        <f>($B18-$B$436)*($B13-$B$436)</f>
        <v>21547.751730765143</v>
      </c>
    </row>
    <row r="19" spans="1:18" x14ac:dyDescent="0.2">
      <c r="A19" s="22">
        <v>43923</v>
      </c>
      <c r="B19" s="18">
        <v>2</v>
      </c>
      <c r="C19">
        <f>B19-$B$2</f>
        <v>-1</v>
      </c>
      <c r="D19">
        <f>B19/$B$2</f>
        <v>0.66666666666666663</v>
      </c>
      <c r="E19">
        <f t="shared" si="1"/>
        <v>-0.33333333333333337</v>
      </c>
      <c r="F19">
        <f t="shared" si="3"/>
        <v>0</v>
      </c>
      <c r="G19">
        <f>B19-B18</f>
        <v>2</v>
      </c>
      <c r="H19">
        <f>IF(OR(B19=0,B18=0),1,B19/B18)</f>
        <v>1</v>
      </c>
      <c r="I19">
        <f t="shared" si="2"/>
        <v>0</v>
      </c>
      <c r="J19">
        <f t="shared" si="4"/>
        <v>3</v>
      </c>
      <c r="M19">
        <f>($B19-$B$436)*($B19-$B$436)</f>
        <v>21256.161869013991</v>
      </c>
      <c r="N19">
        <f>($B19-$B$436)*($B18-$B$436)</f>
        <v>21547.751730765143</v>
      </c>
      <c r="O19">
        <f>($B19-$B$436)*($B17-$B$436)</f>
        <v>21401.956799889569</v>
      </c>
      <c r="P19">
        <f>($B19-$B$436)*($B16-$B$436)</f>
        <v>21547.751730765143</v>
      </c>
      <c r="Q19">
        <f>($B19-$B$436)*($B15-$B$436)</f>
        <v>21547.751730765143</v>
      </c>
      <c r="R19">
        <f>($B19-$B$436)*($B14-$B$436)</f>
        <v>21547.751730765143</v>
      </c>
    </row>
    <row r="20" spans="1:18" x14ac:dyDescent="0.2">
      <c r="A20" s="22">
        <v>43924</v>
      </c>
      <c r="B20" s="18">
        <v>0</v>
      </c>
      <c r="C20">
        <f>B20-$B$2</f>
        <v>-3</v>
      </c>
      <c r="D20">
        <f>B20/$B$2</f>
        <v>0</v>
      </c>
      <c r="E20">
        <f t="shared" si="1"/>
        <v>-1</v>
      </c>
      <c r="F20">
        <f t="shared" si="3"/>
        <v>-2</v>
      </c>
      <c r="G20">
        <f>B20-B19</f>
        <v>-2</v>
      </c>
      <c r="H20">
        <f>IF(OR(B20=0,B19=0),1,B20/B19)</f>
        <v>1</v>
      </c>
      <c r="I20">
        <f t="shared" si="2"/>
        <v>0</v>
      </c>
      <c r="J20">
        <f t="shared" si="4"/>
        <v>-4</v>
      </c>
      <c r="M20">
        <f>($B20-$B$436)*($B20-$B$436)</f>
        <v>21843.341592516295</v>
      </c>
      <c r="N20">
        <f>($B20-$B$436)*($B19-$B$436)</f>
        <v>21547.751730765143</v>
      </c>
      <c r="O20">
        <f>($B20-$B$436)*($B18-$B$436)</f>
        <v>21843.341592516295</v>
      </c>
      <c r="P20">
        <f>($B20-$B$436)*($B17-$B$436)</f>
        <v>21695.546661640721</v>
      </c>
      <c r="Q20">
        <f>($B20-$B$436)*($B16-$B$436)</f>
        <v>21843.341592516295</v>
      </c>
      <c r="R20">
        <f>($B20-$B$436)*($B15-$B$436)</f>
        <v>21843.341592516295</v>
      </c>
    </row>
    <row r="21" spans="1:18" x14ac:dyDescent="0.2">
      <c r="A21" s="22">
        <v>43925</v>
      </c>
      <c r="B21" s="18">
        <v>0</v>
      </c>
      <c r="C21">
        <f>B21-$B$2</f>
        <v>-3</v>
      </c>
      <c r="D21">
        <f>B21/$B$2</f>
        <v>0</v>
      </c>
      <c r="E21">
        <f t="shared" si="1"/>
        <v>-1</v>
      </c>
      <c r="F21">
        <f t="shared" si="3"/>
        <v>-2</v>
      </c>
      <c r="G21">
        <f>B21-B20</f>
        <v>0</v>
      </c>
      <c r="H21">
        <f>IF(OR(B21=0,B20=0),1,B21/B20)</f>
        <v>1</v>
      </c>
      <c r="I21">
        <f t="shared" si="2"/>
        <v>0</v>
      </c>
      <c r="J21">
        <f t="shared" si="4"/>
        <v>2</v>
      </c>
      <c r="M21">
        <f>($B21-$B$436)*($B21-$B$436)</f>
        <v>21843.341592516295</v>
      </c>
      <c r="N21">
        <f>($B21-$B$436)*($B20-$B$436)</f>
        <v>21843.341592516295</v>
      </c>
      <c r="O21">
        <f>($B21-$B$436)*($B19-$B$436)</f>
        <v>21547.751730765143</v>
      </c>
      <c r="P21">
        <f>($B21-$B$436)*($B18-$B$436)</f>
        <v>21843.341592516295</v>
      </c>
      <c r="Q21">
        <f>($B21-$B$436)*($B17-$B$436)</f>
        <v>21695.546661640721</v>
      </c>
      <c r="R21">
        <f>($B21-$B$436)*($B16-$B$436)</f>
        <v>21843.341592516295</v>
      </c>
    </row>
    <row r="22" spans="1:18" x14ac:dyDescent="0.2">
      <c r="A22" s="22">
        <v>43926</v>
      </c>
      <c r="B22" s="18">
        <v>0</v>
      </c>
      <c r="C22">
        <f>B22-$B$2</f>
        <v>-3</v>
      </c>
      <c r="D22">
        <f>B22/$B$2</f>
        <v>0</v>
      </c>
      <c r="E22">
        <f t="shared" si="1"/>
        <v>-1</v>
      </c>
      <c r="F22">
        <f t="shared" si="3"/>
        <v>-2</v>
      </c>
      <c r="G22">
        <f>B22-B21</f>
        <v>0</v>
      </c>
      <c r="H22">
        <f>IF(OR(B22=0,B21=0),1,B22/B21)</f>
        <v>1</v>
      </c>
      <c r="I22">
        <f t="shared" si="2"/>
        <v>0</v>
      </c>
      <c r="J22">
        <f t="shared" si="4"/>
        <v>0</v>
      </c>
      <c r="M22">
        <f>($B22-$B$436)*($B22-$B$436)</f>
        <v>21843.341592516295</v>
      </c>
      <c r="N22">
        <f>($B22-$B$436)*($B21-$B$436)</f>
        <v>21843.341592516295</v>
      </c>
      <c r="O22">
        <f>($B22-$B$436)*($B20-$B$436)</f>
        <v>21843.341592516295</v>
      </c>
      <c r="P22">
        <f>($B22-$B$436)*($B19-$B$436)</f>
        <v>21547.751730765143</v>
      </c>
      <c r="Q22">
        <f>($B22-$B$436)*($B18-$B$436)</f>
        <v>21843.341592516295</v>
      </c>
      <c r="R22">
        <f>($B22-$B$436)*($B17-$B$436)</f>
        <v>21695.546661640721</v>
      </c>
    </row>
    <row r="23" spans="1:18" x14ac:dyDescent="0.2">
      <c r="A23" s="22">
        <v>43927</v>
      </c>
      <c r="B23" s="18">
        <v>0</v>
      </c>
      <c r="C23">
        <f>B23-$B$2</f>
        <v>-3</v>
      </c>
      <c r="D23">
        <f>B23/$B$2</f>
        <v>0</v>
      </c>
      <c r="E23">
        <f t="shared" si="1"/>
        <v>-1</v>
      </c>
      <c r="F23">
        <f t="shared" si="3"/>
        <v>-2</v>
      </c>
      <c r="G23">
        <f>B23-B22</f>
        <v>0</v>
      </c>
      <c r="H23">
        <f>IF(OR(B23=0,B22=0),1,B23/B22)</f>
        <v>1</v>
      </c>
      <c r="I23">
        <f t="shared" si="2"/>
        <v>0</v>
      </c>
      <c r="J23">
        <f t="shared" si="4"/>
        <v>0</v>
      </c>
      <c r="M23">
        <f>($B23-$B$436)*($B23-$B$436)</f>
        <v>21843.341592516295</v>
      </c>
      <c r="N23">
        <f>($B23-$B$436)*($B22-$B$436)</f>
        <v>21843.341592516295</v>
      </c>
      <c r="O23">
        <f>($B23-$B$436)*($B21-$B$436)</f>
        <v>21843.341592516295</v>
      </c>
      <c r="P23">
        <f>($B23-$B$436)*($B20-$B$436)</f>
        <v>21843.341592516295</v>
      </c>
      <c r="Q23">
        <f>($B23-$B$436)*($B19-$B$436)</f>
        <v>21547.751730765143</v>
      </c>
      <c r="R23">
        <f>($B23-$B$436)*($B18-$B$436)</f>
        <v>21843.341592516295</v>
      </c>
    </row>
    <row r="24" spans="1:18" x14ac:dyDescent="0.2">
      <c r="A24" s="22">
        <v>43928</v>
      </c>
      <c r="B24" s="18">
        <v>0</v>
      </c>
      <c r="C24">
        <f>B24-$B$2</f>
        <v>-3</v>
      </c>
      <c r="D24">
        <f>B24/$B$2</f>
        <v>0</v>
      </c>
      <c r="E24">
        <f t="shared" si="1"/>
        <v>-1</v>
      </c>
      <c r="F24">
        <f t="shared" si="3"/>
        <v>-2</v>
      </c>
      <c r="G24">
        <f>B24-B23</f>
        <v>0</v>
      </c>
      <c r="H24">
        <f>IF(OR(B24=0,B23=0),1,B24/B23)</f>
        <v>1</v>
      </c>
      <c r="I24">
        <f t="shared" si="2"/>
        <v>0</v>
      </c>
      <c r="J24">
        <f t="shared" si="4"/>
        <v>0</v>
      </c>
      <c r="M24">
        <f>($B24-$B$436)*($B24-$B$436)</f>
        <v>21843.341592516295</v>
      </c>
      <c r="N24">
        <f>($B24-$B$436)*($B23-$B$436)</f>
        <v>21843.341592516295</v>
      </c>
      <c r="O24">
        <f>($B24-$B$436)*($B22-$B$436)</f>
        <v>21843.341592516295</v>
      </c>
      <c r="P24">
        <f>($B24-$B$436)*($B21-$B$436)</f>
        <v>21843.341592516295</v>
      </c>
      <c r="Q24">
        <f>($B24-$B$436)*($B20-$B$436)</f>
        <v>21843.341592516295</v>
      </c>
      <c r="R24">
        <f>($B24-$B$436)*($B19-$B$436)</f>
        <v>21547.751730765143</v>
      </c>
    </row>
    <row r="25" spans="1:18" x14ac:dyDescent="0.2">
      <c r="A25" s="22">
        <v>43929</v>
      </c>
      <c r="B25" s="18">
        <v>1</v>
      </c>
      <c r="C25">
        <f>B25-$B$2</f>
        <v>-2</v>
      </c>
      <c r="D25">
        <f>B25/$B$2</f>
        <v>0.33333333333333331</v>
      </c>
      <c r="E25">
        <f t="shared" si="1"/>
        <v>-0.66666666666666674</v>
      </c>
      <c r="F25">
        <f t="shared" si="3"/>
        <v>-1</v>
      </c>
      <c r="G25">
        <f>B25-B24</f>
        <v>1</v>
      </c>
      <c r="H25">
        <f>IF(OR(B25=0,B24=0),1,B25/B24)</f>
        <v>1</v>
      </c>
      <c r="I25">
        <f t="shared" si="2"/>
        <v>0</v>
      </c>
      <c r="J25">
        <f t="shared" si="4"/>
        <v>1</v>
      </c>
      <c r="M25">
        <f>($B25-$B$436)*($B25-$B$436)</f>
        <v>21548.751730765143</v>
      </c>
      <c r="N25">
        <f>($B25-$B$436)*($B24-$B$436)</f>
        <v>21695.546661640721</v>
      </c>
      <c r="O25">
        <f>($B25-$B$436)*($B23-$B$436)</f>
        <v>21695.546661640721</v>
      </c>
      <c r="P25">
        <f>($B25-$B$436)*($B22-$B$436)</f>
        <v>21695.546661640721</v>
      </c>
      <c r="Q25">
        <f>($B25-$B$436)*($B21-$B$436)</f>
        <v>21695.546661640721</v>
      </c>
      <c r="R25">
        <f>($B25-$B$436)*($B20-$B$436)</f>
        <v>21695.546661640721</v>
      </c>
    </row>
    <row r="26" spans="1:18" x14ac:dyDescent="0.2">
      <c r="A26" s="22">
        <v>43930</v>
      </c>
      <c r="B26" s="18">
        <v>0</v>
      </c>
      <c r="C26">
        <f>B26-$B$2</f>
        <v>-3</v>
      </c>
      <c r="D26">
        <f>B26/$B$2</f>
        <v>0</v>
      </c>
      <c r="E26">
        <f t="shared" si="1"/>
        <v>-1</v>
      </c>
      <c r="F26">
        <f t="shared" si="3"/>
        <v>-2</v>
      </c>
      <c r="G26">
        <f>B26-B25</f>
        <v>-1</v>
      </c>
      <c r="H26">
        <f>IF(OR(B26=0,B25=0),1,B26/B25)</f>
        <v>1</v>
      </c>
      <c r="I26">
        <f t="shared" si="2"/>
        <v>0</v>
      </c>
      <c r="J26">
        <f t="shared" si="4"/>
        <v>-2</v>
      </c>
      <c r="M26">
        <f>($B26-$B$436)*($B26-$B$436)</f>
        <v>21843.341592516295</v>
      </c>
      <c r="N26">
        <f>($B26-$B$436)*($B25-$B$436)</f>
        <v>21695.546661640721</v>
      </c>
      <c r="O26">
        <f>($B26-$B$436)*($B24-$B$436)</f>
        <v>21843.341592516295</v>
      </c>
      <c r="P26">
        <f>($B26-$B$436)*($B23-$B$436)</f>
        <v>21843.341592516295</v>
      </c>
      <c r="Q26">
        <f>($B26-$B$436)*($B22-$B$436)</f>
        <v>21843.341592516295</v>
      </c>
      <c r="R26">
        <f>($B26-$B$436)*($B21-$B$436)</f>
        <v>21843.341592516295</v>
      </c>
    </row>
    <row r="27" spans="1:18" x14ac:dyDescent="0.2">
      <c r="A27" s="22">
        <v>43931</v>
      </c>
      <c r="B27" s="18">
        <v>2</v>
      </c>
      <c r="C27">
        <f>B27-$B$2</f>
        <v>-1</v>
      </c>
      <c r="D27">
        <f>B27/$B$2</f>
        <v>0.66666666666666663</v>
      </c>
      <c r="E27">
        <f t="shared" si="1"/>
        <v>-0.33333333333333337</v>
      </c>
      <c r="F27">
        <f t="shared" si="3"/>
        <v>0</v>
      </c>
      <c r="G27">
        <f>B27-B26</f>
        <v>2</v>
      </c>
      <c r="H27">
        <f>IF(OR(B27=0,B26=0),1,B27/B26)</f>
        <v>1</v>
      </c>
      <c r="I27">
        <f t="shared" si="2"/>
        <v>0</v>
      </c>
      <c r="J27">
        <f t="shared" si="4"/>
        <v>3</v>
      </c>
      <c r="M27">
        <f>($B27-$B$436)*($B27-$B$436)</f>
        <v>21256.161869013991</v>
      </c>
      <c r="N27">
        <f>($B27-$B$436)*($B26-$B$436)</f>
        <v>21547.751730765143</v>
      </c>
      <c r="O27">
        <f>($B27-$B$436)*($B25-$B$436)</f>
        <v>21401.956799889569</v>
      </c>
      <c r="P27">
        <f>($B27-$B$436)*($B24-$B$436)</f>
        <v>21547.751730765143</v>
      </c>
      <c r="Q27">
        <f>($B27-$B$436)*($B23-$B$436)</f>
        <v>21547.751730765143</v>
      </c>
      <c r="R27">
        <f>($B27-$B$436)*($B22-$B$436)</f>
        <v>21547.751730765143</v>
      </c>
    </row>
    <row r="28" spans="1:18" x14ac:dyDescent="0.2">
      <c r="A28" s="22">
        <v>43932</v>
      </c>
      <c r="B28" s="18">
        <v>1</v>
      </c>
      <c r="C28">
        <f>B28-$B$2</f>
        <v>-2</v>
      </c>
      <c r="D28">
        <f>B28/$B$2</f>
        <v>0.33333333333333331</v>
      </c>
      <c r="E28">
        <f t="shared" si="1"/>
        <v>-0.66666666666666674</v>
      </c>
      <c r="F28">
        <f t="shared" si="3"/>
        <v>-1</v>
      </c>
      <c r="G28">
        <f>B28-B27</f>
        <v>-1</v>
      </c>
      <c r="H28">
        <f>IF(OR(B28=0,B27=0),1,B28/B27)</f>
        <v>0.5</v>
      </c>
      <c r="I28">
        <f t="shared" si="2"/>
        <v>-0.5</v>
      </c>
      <c r="J28">
        <f t="shared" si="4"/>
        <v>-3</v>
      </c>
      <c r="M28">
        <f>($B28-$B$436)*($B28-$B$436)</f>
        <v>21548.751730765143</v>
      </c>
      <c r="N28">
        <f>($B28-$B$436)*($B27-$B$436)</f>
        <v>21401.956799889569</v>
      </c>
      <c r="O28">
        <f>($B28-$B$436)*($B26-$B$436)</f>
        <v>21695.546661640721</v>
      </c>
      <c r="P28">
        <f>($B28-$B$436)*($B25-$B$436)</f>
        <v>21548.751730765143</v>
      </c>
      <c r="Q28">
        <f>($B28-$B$436)*($B24-$B$436)</f>
        <v>21695.546661640721</v>
      </c>
      <c r="R28">
        <f>($B28-$B$436)*($B23-$B$436)</f>
        <v>21695.546661640721</v>
      </c>
    </row>
    <row r="29" spans="1:18" x14ac:dyDescent="0.2">
      <c r="A29" s="22">
        <v>43933</v>
      </c>
      <c r="B29" s="18">
        <v>3</v>
      </c>
      <c r="C29">
        <f>B29-$B$2</f>
        <v>0</v>
      </c>
      <c r="D29">
        <f>B29/$B$2</f>
        <v>1</v>
      </c>
      <c r="E29">
        <f t="shared" si="1"/>
        <v>0</v>
      </c>
      <c r="F29">
        <f t="shared" si="3"/>
        <v>1</v>
      </c>
      <c r="G29">
        <f>B29-B28</f>
        <v>2</v>
      </c>
      <c r="H29">
        <f>IF(OR(B29=0,B28=0),1,B29/B28)</f>
        <v>3</v>
      </c>
      <c r="I29">
        <f t="shared" si="2"/>
        <v>2</v>
      </c>
      <c r="J29">
        <f t="shared" si="4"/>
        <v>3</v>
      </c>
      <c r="M29">
        <f>($B29-$B$436)*($B29-$B$436)</f>
        <v>20965.572007262839</v>
      </c>
      <c r="N29">
        <f>($B29-$B$436)*($B28-$B$436)</f>
        <v>21255.161869013991</v>
      </c>
      <c r="O29">
        <f>($B29-$B$436)*($B27-$B$436)</f>
        <v>21110.366938138417</v>
      </c>
      <c r="P29">
        <f>($B29-$B$436)*($B26-$B$436)</f>
        <v>21399.956799889569</v>
      </c>
      <c r="Q29">
        <f>($B29-$B$436)*($B25-$B$436)</f>
        <v>21255.161869013991</v>
      </c>
      <c r="R29">
        <f>($B29-$B$436)*($B24-$B$436)</f>
        <v>21399.956799889569</v>
      </c>
    </row>
    <row r="30" spans="1:18" x14ac:dyDescent="0.2">
      <c r="A30" s="22">
        <v>43934</v>
      </c>
      <c r="B30" s="18">
        <v>5</v>
      </c>
      <c r="C30">
        <f>B30-$B$2</f>
        <v>2</v>
      </c>
      <c r="D30">
        <f>B30/$B$2</f>
        <v>1.6666666666666667</v>
      </c>
      <c r="E30">
        <f t="shared" si="1"/>
        <v>0.66666666666666674</v>
      </c>
      <c r="F30">
        <f t="shared" si="3"/>
        <v>3</v>
      </c>
      <c r="G30">
        <f>B30-B29</f>
        <v>2</v>
      </c>
      <c r="H30">
        <f>IF(OR(B30=0,B29=0),1,B30/B29)</f>
        <v>1.6666666666666667</v>
      </c>
      <c r="I30">
        <f t="shared" si="2"/>
        <v>0.66666666666666674</v>
      </c>
      <c r="J30">
        <f t="shared" si="4"/>
        <v>0</v>
      </c>
      <c r="M30">
        <f>($B30-$B$436)*($B30-$B$436)</f>
        <v>20390.392283760535</v>
      </c>
      <c r="N30">
        <f>($B30-$B$436)*($B29-$B$436)</f>
        <v>20675.982145511687</v>
      </c>
      <c r="O30">
        <f>($B30-$B$436)*($B28-$B$436)</f>
        <v>20961.572007262839</v>
      </c>
      <c r="P30">
        <f>($B30-$B$436)*($B27-$B$436)</f>
        <v>20818.777076387265</v>
      </c>
      <c r="Q30">
        <f>($B30-$B$436)*($B26-$B$436)</f>
        <v>21104.366938138417</v>
      </c>
      <c r="R30">
        <f>($B30-$B$436)*($B25-$B$436)</f>
        <v>20961.572007262839</v>
      </c>
    </row>
    <row r="31" spans="1:18" x14ac:dyDescent="0.2">
      <c r="A31" s="22">
        <v>43935</v>
      </c>
      <c r="B31" s="18">
        <v>11</v>
      </c>
      <c r="C31">
        <f>B31-$B$2</f>
        <v>8</v>
      </c>
      <c r="D31">
        <f>B31/$B$2</f>
        <v>3.6666666666666665</v>
      </c>
      <c r="E31">
        <f t="shared" si="1"/>
        <v>2.6666666666666665</v>
      </c>
      <c r="F31">
        <f t="shared" si="3"/>
        <v>9</v>
      </c>
      <c r="G31">
        <f>B31-B30</f>
        <v>6</v>
      </c>
      <c r="H31">
        <f>IF(OR(B31=0,B30=0),1,B31/B30)</f>
        <v>2.2000000000000002</v>
      </c>
      <c r="I31">
        <f t="shared" si="2"/>
        <v>1.2000000000000002</v>
      </c>
      <c r="J31">
        <f t="shared" si="4"/>
        <v>4</v>
      </c>
      <c r="M31">
        <f>($B31-$B$436)*($B31-$B$436)</f>
        <v>18712.853113253623</v>
      </c>
      <c r="N31">
        <f>($B31-$B$436)*($B30-$B$436)</f>
        <v>19533.622698507079</v>
      </c>
      <c r="O31">
        <f>($B31-$B$436)*($B29-$B$436)</f>
        <v>19807.212560258231</v>
      </c>
      <c r="P31">
        <f>($B31-$B$436)*($B28-$B$436)</f>
        <v>20080.802422009383</v>
      </c>
      <c r="Q31">
        <f>($B31-$B$436)*($B27-$B$436)</f>
        <v>19944.007491133809</v>
      </c>
      <c r="R31">
        <f>($B31-$B$436)*($B26-$B$436)</f>
        <v>20217.597352884961</v>
      </c>
    </row>
    <row r="32" spans="1:18" x14ac:dyDescent="0.2">
      <c r="A32" s="22">
        <v>43936</v>
      </c>
      <c r="B32" s="18">
        <v>0</v>
      </c>
      <c r="C32">
        <f>B32-$B$2</f>
        <v>-3</v>
      </c>
      <c r="D32">
        <f>B32/$B$2</f>
        <v>0</v>
      </c>
      <c r="E32">
        <f t="shared" si="1"/>
        <v>-1</v>
      </c>
      <c r="F32">
        <f t="shared" si="3"/>
        <v>-2</v>
      </c>
      <c r="G32">
        <f>B32-B31</f>
        <v>-11</v>
      </c>
      <c r="H32">
        <f>IF(OR(B32=0,B31=0),1,B32/B31)</f>
        <v>1</v>
      </c>
      <c r="I32">
        <f t="shared" si="2"/>
        <v>0</v>
      </c>
      <c r="J32">
        <f t="shared" si="4"/>
        <v>-17</v>
      </c>
      <c r="M32">
        <f>($B32-$B$436)*($B32-$B$436)</f>
        <v>21843.341592516295</v>
      </c>
      <c r="N32">
        <f>($B32-$B$436)*($B31-$B$436)</f>
        <v>20217.597352884961</v>
      </c>
      <c r="O32">
        <f>($B32-$B$436)*($B30-$B$436)</f>
        <v>21104.366938138417</v>
      </c>
      <c r="P32">
        <f>($B32-$B$436)*($B29-$B$436)</f>
        <v>21399.956799889569</v>
      </c>
      <c r="Q32">
        <f>($B32-$B$436)*($B28-$B$436)</f>
        <v>21695.546661640721</v>
      </c>
      <c r="R32">
        <f>($B32-$B$436)*($B27-$B$436)</f>
        <v>21547.751730765143</v>
      </c>
    </row>
    <row r="33" spans="1:18" x14ac:dyDescent="0.2">
      <c r="A33" s="22">
        <v>43937</v>
      </c>
      <c r="B33" s="18">
        <v>10</v>
      </c>
      <c r="C33">
        <f>B33-$B$2</f>
        <v>7</v>
      </c>
      <c r="D33">
        <f>B33/$B$2</f>
        <v>3.3333333333333335</v>
      </c>
      <c r="E33">
        <f t="shared" si="1"/>
        <v>2.3333333333333335</v>
      </c>
      <c r="F33">
        <f t="shared" si="3"/>
        <v>8</v>
      </c>
      <c r="G33">
        <f>B33-B32</f>
        <v>10</v>
      </c>
      <c r="H33">
        <f>IF(OR(B33=0,B32=0),1,B33/B32)</f>
        <v>1</v>
      </c>
      <c r="I33">
        <f t="shared" si="2"/>
        <v>0</v>
      </c>
      <c r="J33">
        <f t="shared" si="4"/>
        <v>21</v>
      </c>
      <c r="M33">
        <f>($B33-$B$436)*($B33-$B$436)</f>
        <v>18987.442975004775</v>
      </c>
      <c r="N33">
        <f>($B33-$B$436)*($B32-$B$436)</f>
        <v>20365.392283760535</v>
      </c>
      <c r="O33">
        <f>($B33-$B$436)*($B31-$B$436)</f>
        <v>18849.648044129201</v>
      </c>
      <c r="P33">
        <f>($B33-$B$436)*($B30-$B$436)</f>
        <v>19676.417629382657</v>
      </c>
      <c r="Q33">
        <f>($B33-$B$436)*($B29-$B$436)</f>
        <v>19952.007491133809</v>
      </c>
      <c r="R33">
        <f>($B33-$B$436)*($B28-$B$436)</f>
        <v>20227.597352884961</v>
      </c>
    </row>
    <row r="34" spans="1:18" x14ac:dyDescent="0.2">
      <c r="A34" s="22">
        <v>43938</v>
      </c>
      <c r="B34" s="18">
        <v>13</v>
      </c>
      <c r="C34">
        <f>B34-$B$2</f>
        <v>10</v>
      </c>
      <c r="D34">
        <f>B34/$B$2</f>
        <v>4.333333333333333</v>
      </c>
      <c r="E34">
        <f t="shared" si="1"/>
        <v>3.333333333333333</v>
      </c>
      <c r="F34">
        <f t="shared" si="3"/>
        <v>11</v>
      </c>
      <c r="G34">
        <f>B34-B33</f>
        <v>3</v>
      </c>
      <c r="H34">
        <f>IF(OR(B34=0,B33=0),1,B34/B33)</f>
        <v>1.3</v>
      </c>
      <c r="I34">
        <f t="shared" si="2"/>
        <v>0.30000000000000004</v>
      </c>
      <c r="J34">
        <f t="shared" si="4"/>
        <v>-7</v>
      </c>
      <c r="M34">
        <f>($B34-$B$436)*($B34-$B$436)</f>
        <v>18169.673389751319</v>
      </c>
      <c r="N34">
        <f>($B34-$B$436)*($B33-$B$436)</f>
        <v>18574.058182378049</v>
      </c>
      <c r="O34">
        <f>($B34-$B$436)*($B32-$B$436)</f>
        <v>19922.007491133809</v>
      </c>
      <c r="P34">
        <f>($B34-$B$436)*($B31-$B$436)</f>
        <v>18439.263251502471</v>
      </c>
      <c r="Q34">
        <f>($B34-$B$436)*($B30-$B$436)</f>
        <v>19248.032836755927</v>
      </c>
      <c r="R34">
        <f>($B34-$B$436)*($B29-$B$436)</f>
        <v>19517.622698507079</v>
      </c>
    </row>
    <row r="35" spans="1:18" x14ac:dyDescent="0.2">
      <c r="A35" s="22">
        <v>43939</v>
      </c>
      <c r="B35" s="18">
        <v>1</v>
      </c>
      <c r="C35">
        <f>B35-$B$2</f>
        <v>-2</v>
      </c>
      <c r="D35">
        <f>B35/$B$2</f>
        <v>0.33333333333333331</v>
      </c>
      <c r="E35">
        <f t="shared" si="1"/>
        <v>-0.66666666666666674</v>
      </c>
      <c r="F35">
        <f t="shared" si="3"/>
        <v>-1</v>
      </c>
      <c r="G35">
        <f>B35-B34</f>
        <v>-12</v>
      </c>
      <c r="H35">
        <f>IF(OR(B35=0,B34=0),1,B35/B34)</f>
        <v>7.6923076923076927E-2</v>
      </c>
      <c r="I35">
        <f t="shared" si="2"/>
        <v>-0.92307692307692313</v>
      </c>
      <c r="J35">
        <f t="shared" si="4"/>
        <v>-15</v>
      </c>
      <c r="M35">
        <f>($B35-$B$436)*($B35-$B$436)</f>
        <v>21548.751730765143</v>
      </c>
      <c r="N35">
        <f>($B35-$B$436)*($B34-$B$436)</f>
        <v>19787.212560258231</v>
      </c>
      <c r="O35">
        <f>($B35-$B$436)*($B33-$B$436)</f>
        <v>20227.597352884961</v>
      </c>
      <c r="P35">
        <f>($B35-$B$436)*($B32-$B$436)</f>
        <v>21695.546661640721</v>
      </c>
      <c r="Q35">
        <f>($B35-$B$436)*($B31-$B$436)</f>
        <v>20080.802422009383</v>
      </c>
      <c r="R35">
        <f>($B35-$B$436)*($B30-$B$436)</f>
        <v>20961.572007262839</v>
      </c>
    </row>
    <row r="36" spans="1:18" x14ac:dyDescent="0.2">
      <c r="A36" s="22">
        <v>43940</v>
      </c>
      <c r="B36" s="18">
        <v>15</v>
      </c>
      <c r="C36">
        <f>B36-$B$2</f>
        <v>12</v>
      </c>
      <c r="D36">
        <f>B36/$B$2</f>
        <v>5</v>
      </c>
      <c r="E36">
        <f t="shared" si="1"/>
        <v>4</v>
      </c>
      <c r="F36">
        <f t="shared" si="3"/>
        <v>13</v>
      </c>
      <c r="G36">
        <f>B36-B35</f>
        <v>14</v>
      </c>
      <c r="H36">
        <f>IF(OR(B36=0,B35=0),1,B36/B35)</f>
        <v>15</v>
      </c>
      <c r="I36">
        <f t="shared" si="2"/>
        <v>14</v>
      </c>
      <c r="J36">
        <f t="shared" si="4"/>
        <v>26</v>
      </c>
      <c r="M36">
        <f>($B36-$B$436)*($B36-$B$436)</f>
        <v>17634.493666249014</v>
      </c>
      <c r="N36">
        <f>($B36-$B$436)*($B35-$B$436)</f>
        <v>19493.622698507079</v>
      </c>
      <c r="O36">
        <f>($B36-$B$436)*($B34-$B$436)</f>
        <v>17900.083528000167</v>
      </c>
      <c r="P36">
        <f>($B36-$B$436)*($B33-$B$436)</f>
        <v>18298.468320626896</v>
      </c>
      <c r="Q36">
        <f>($B36-$B$436)*($B32-$B$436)</f>
        <v>19626.417629382657</v>
      </c>
      <c r="R36">
        <f>($B36-$B$436)*($B31-$B$436)</f>
        <v>18165.673389751319</v>
      </c>
    </row>
    <row r="37" spans="1:18" x14ac:dyDescent="0.2">
      <c r="A37" s="22">
        <v>43941</v>
      </c>
      <c r="B37" s="18">
        <v>16</v>
      </c>
      <c r="C37">
        <f>B37-$B$2</f>
        <v>13</v>
      </c>
      <c r="D37">
        <f>B37/$B$2</f>
        <v>5.333333333333333</v>
      </c>
      <c r="E37">
        <f t="shared" si="1"/>
        <v>4.333333333333333</v>
      </c>
      <c r="F37">
        <f t="shared" si="3"/>
        <v>14</v>
      </c>
      <c r="G37">
        <f>B37-B36</f>
        <v>1</v>
      </c>
      <c r="H37">
        <f>IF(OR(B37=0,B36=0),1,B37/B36)</f>
        <v>1.0666666666666667</v>
      </c>
      <c r="I37">
        <f t="shared" si="2"/>
        <v>6.6666666666666652E-2</v>
      </c>
      <c r="J37">
        <f t="shared" si="4"/>
        <v>-13</v>
      </c>
      <c r="M37">
        <f>($B37-$B$436)*($B37-$B$436)</f>
        <v>17369.903804497862</v>
      </c>
      <c r="N37">
        <f>($B37-$B$436)*($B36-$B$436)</f>
        <v>17501.69873537344</v>
      </c>
      <c r="O37">
        <f>($B37-$B$436)*($B35-$B$436)</f>
        <v>19346.827767631505</v>
      </c>
      <c r="P37">
        <f>($B37-$B$436)*($B34-$B$436)</f>
        <v>17765.288597124592</v>
      </c>
      <c r="Q37">
        <f>($B37-$B$436)*($B33-$B$436)</f>
        <v>18160.673389751319</v>
      </c>
      <c r="R37">
        <f>($B37-$B$436)*($B32-$B$436)</f>
        <v>19478.622698507079</v>
      </c>
    </row>
    <row r="38" spans="1:18" x14ac:dyDescent="0.2">
      <c r="A38" s="22">
        <v>43942</v>
      </c>
      <c r="B38" s="18">
        <v>8</v>
      </c>
      <c r="C38">
        <f>B38-$B$2</f>
        <v>5</v>
      </c>
      <c r="D38">
        <f>B38/$B$2</f>
        <v>2.6666666666666665</v>
      </c>
      <c r="E38">
        <f t="shared" si="1"/>
        <v>1.6666666666666665</v>
      </c>
      <c r="F38">
        <f t="shared" si="3"/>
        <v>6</v>
      </c>
      <c r="G38">
        <f>B38-B37</f>
        <v>-8</v>
      </c>
      <c r="H38">
        <f>IF(OR(B38=0,B37=0),1,B38/B37)</f>
        <v>0.5</v>
      </c>
      <c r="I38">
        <f t="shared" si="2"/>
        <v>-0.5</v>
      </c>
      <c r="J38">
        <f t="shared" si="4"/>
        <v>-9</v>
      </c>
      <c r="M38">
        <f>($B38-$B$436)*($B38-$B$436)</f>
        <v>19542.622698507079</v>
      </c>
      <c r="N38">
        <f>($B38-$B$436)*($B37-$B$436)</f>
        <v>18424.263251502471</v>
      </c>
      <c r="O38">
        <f>($B38-$B$436)*($B36-$B$436)</f>
        <v>18564.058182378049</v>
      </c>
      <c r="P38">
        <f>($B38-$B$436)*($B35-$B$436)</f>
        <v>20521.187214636113</v>
      </c>
      <c r="Q38">
        <f>($B38-$B$436)*($B34-$B$436)</f>
        <v>18843.648044129201</v>
      </c>
      <c r="R38">
        <f>($B38-$B$436)*($B33-$B$436)</f>
        <v>19263.032836755927</v>
      </c>
    </row>
    <row r="39" spans="1:18" x14ac:dyDescent="0.2">
      <c r="A39" s="22">
        <v>43943</v>
      </c>
      <c r="B39" s="18">
        <v>12</v>
      </c>
      <c r="C39">
        <f>B39-$B$2</f>
        <v>9</v>
      </c>
      <c r="D39">
        <f>B39/$B$2</f>
        <v>4</v>
      </c>
      <c r="E39">
        <f t="shared" si="1"/>
        <v>3</v>
      </c>
      <c r="F39">
        <f t="shared" si="3"/>
        <v>10</v>
      </c>
      <c r="G39">
        <f>B39-B38</f>
        <v>4</v>
      </c>
      <c r="H39">
        <f>IF(OR(B39=0,B38=0),1,B39/B38)</f>
        <v>1.5</v>
      </c>
      <c r="I39">
        <f t="shared" si="2"/>
        <v>0.5</v>
      </c>
      <c r="J39">
        <f t="shared" si="4"/>
        <v>12</v>
      </c>
      <c r="M39">
        <f>($B39-$B$436)*($B39-$B$436)</f>
        <v>18440.263251502471</v>
      </c>
      <c r="N39">
        <f>($B39-$B$436)*($B38-$B$436)</f>
        <v>18983.442975004775</v>
      </c>
      <c r="O39">
        <f>($B39-$B$436)*($B37-$B$436)</f>
        <v>17897.083528000167</v>
      </c>
      <c r="P39">
        <f>($B39-$B$436)*($B36-$B$436)</f>
        <v>18032.878458875744</v>
      </c>
      <c r="Q39">
        <f>($B39-$B$436)*($B35-$B$436)</f>
        <v>19934.007491133809</v>
      </c>
      <c r="R39">
        <f>($B39-$B$436)*($B34-$B$436)</f>
        <v>18304.468320626896</v>
      </c>
    </row>
    <row r="40" spans="1:18" x14ac:dyDescent="0.2">
      <c r="A40" s="22">
        <v>43944</v>
      </c>
      <c r="B40" s="18">
        <v>26</v>
      </c>
      <c r="C40">
        <f>B40-$B$2</f>
        <v>23</v>
      </c>
      <c r="D40">
        <f>B40/$B$2</f>
        <v>8.6666666666666661</v>
      </c>
      <c r="E40">
        <f t="shared" si="1"/>
        <v>7.6666666666666661</v>
      </c>
      <c r="F40">
        <f t="shared" si="3"/>
        <v>24</v>
      </c>
      <c r="G40">
        <f>B40-B39</f>
        <v>14</v>
      </c>
      <c r="H40">
        <f>IF(OR(B40=0,B39=0),1,B40/B39)</f>
        <v>2.1666666666666665</v>
      </c>
      <c r="I40">
        <f t="shared" si="2"/>
        <v>1.1666666666666665</v>
      </c>
      <c r="J40">
        <f t="shared" si="4"/>
        <v>10</v>
      </c>
      <c r="M40">
        <f>($B40-$B$436)*($B40-$B$436)</f>
        <v>14834.005186986344</v>
      </c>
      <c r="N40">
        <f>($B40-$B$436)*($B39-$B$436)</f>
        <v>16539.134219244406</v>
      </c>
      <c r="O40">
        <f>($B40-$B$436)*($B38-$B$436)</f>
        <v>17026.31394274671</v>
      </c>
      <c r="P40">
        <f>($B40-$B$436)*($B37-$B$436)</f>
        <v>16051.954495742104</v>
      </c>
      <c r="Q40">
        <f>($B40-$B$436)*($B36-$B$436)</f>
        <v>16173.74942661768</v>
      </c>
      <c r="R40">
        <f>($B40-$B$436)*($B35-$B$436)</f>
        <v>17878.878458875744</v>
      </c>
    </row>
    <row r="41" spans="1:18" x14ac:dyDescent="0.2">
      <c r="A41" s="22">
        <v>43945</v>
      </c>
      <c r="B41" s="18">
        <v>44</v>
      </c>
      <c r="C41">
        <f>B41-$B$2</f>
        <v>41</v>
      </c>
      <c r="D41">
        <f>B41/$B$2</f>
        <v>14.666666666666666</v>
      </c>
      <c r="E41">
        <f t="shared" si="1"/>
        <v>13.666666666666666</v>
      </c>
      <c r="F41">
        <f t="shared" si="3"/>
        <v>42</v>
      </c>
      <c r="G41">
        <f>B41-B40</f>
        <v>18</v>
      </c>
      <c r="H41">
        <f>IF(OR(B41=0,B40=0),1,B41/B40)</f>
        <v>1.6923076923076923</v>
      </c>
      <c r="I41">
        <f t="shared" si="2"/>
        <v>0.69230769230769229</v>
      </c>
      <c r="J41">
        <f t="shared" si="4"/>
        <v>4</v>
      </c>
      <c r="M41">
        <f>($B41-$B$436)*($B41-$B$436)</f>
        <v>10773.387675465607</v>
      </c>
      <c r="N41">
        <f>($B41-$B$436)*($B40-$B$436)</f>
        <v>12641.696431225975</v>
      </c>
      <c r="O41">
        <f>($B41-$B$436)*($B39-$B$436)</f>
        <v>14094.82546348404</v>
      </c>
      <c r="P41">
        <f>($B41-$B$436)*($B38-$B$436)</f>
        <v>14510.005186986344</v>
      </c>
      <c r="Q41">
        <f>($B41-$B$436)*($B37-$B$436)</f>
        <v>13679.645739981735</v>
      </c>
      <c r="R41">
        <f>($B41-$B$436)*($B36-$B$436)</f>
        <v>13783.440670857311</v>
      </c>
    </row>
    <row r="42" spans="1:18" x14ac:dyDescent="0.2">
      <c r="A42" s="22">
        <v>43946</v>
      </c>
      <c r="B42" s="18">
        <v>24</v>
      </c>
      <c r="C42">
        <f>B42-$B$2</f>
        <v>21</v>
      </c>
      <c r="D42">
        <f>B42/$B$2</f>
        <v>8</v>
      </c>
      <c r="E42">
        <f t="shared" si="1"/>
        <v>7</v>
      </c>
      <c r="F42">
        <f t="shared" si="3"/>
        <v>22</v>
      </c>
      <c r="G42">
        <f>B42-B41</f>
        <v>-20</v>
      </c>
      <c r="H42">
        <f>IF(OR(B42=0,B41=0),1,B42/B41)</f>
        <v>0.54545454545454541</v>
      </c>
      <c r="I42">
        <f t="shared" si="2"/>
        <v>-0.45454545454545459</v>
      </c>
      <c r="J42">
        <f t="shared" si="4"/>
        <v>-38</v>
      </c>
      <c r="M42">
        <f>($B42-$B$436)*($B42-$B$436)</f>
        <v>15325.184910488648</v>
      </c>
      <c r="N42">
        <f>($B42-$B$436)*($B41-$B$436)</f>
        <v>12849.286292977127</v>
      </c>
      <c r="O42">
        <f>($B42-$B$436)*($B40-$B$436)</f>
        <v>15077.595048737496</v>
      </c>
      <c r="P42">
        <f>($B42-$B$436)*($B39-$B$436)</f>
        <v>16810.724080995558</v>
      </c>
      <c r="Q42">
        <f>($B42-$B$436)*($B38-$B$436)</f>
        <v>17305.903804497862</v>
      </c>
      <c r="R42">
        <f>($B42-$B$436)*($B37-$B$436)</f>
        <v>16315.544357493256</v>
      </c>
    </row>
    <row r="43" spans="1:18" x14ac:dyDescent="0.2">
      <c r="A43" s="22">
        <v>43947</v>
      </c>
      <c r="B43" s="18">
        <v>20</v>
      </c>
      <c r="C43">
        <f>B43-$B$2</f>
        <v>17</v>
      </c>
      <c r="D43">
        <f>B43/$B$2</f>
        <v>6.666666666666667</v>
      </c>
      <c r="E43">
        <f t="shared" si="1"/>
        <v>5.666666666666667</v>
      </c>
      <c r="F43">
        <f t="shared" si="3"/>
        <v>18</v>
      </c>
      <c r="G43">
        <f>B43-B42</f>
        <v>-4</v>
      </c>
      <c r="H43">
        <f>IF(OR(B43=0,B42=0),1,B43/B42)</f>
        <v>0.83333333333333337</v>
      </c>
      <c r="I43">
        <f t="shared" si="2"/>
        <v>-0.16666666666666663</v>
      </c>
      <c r="J43">
        <f t="shared" si="4"/>
        <v>16</v>
      </c>
      <c r="M43">
        <f>($B43-$B$436)*($B43-$B$436)</f>
        <v>16331.544357493256</v>
      </c>
      <c r="N43">
        <f>($B43-$B$436)*($B42-$B$436)</f>
        <v>15820.364633990952</v>
      </c>
      <c r="O43">
        <f>($B43-$B$436)*($B41-$B$436)</f>
        <v>13264.466016479431</v>
      </c>
      <c r="P43">
        <f>($B43-$B$436)*($B40-$B$436)</f>
        <v>15564.7747722398</v>
      </c>
      <c r="Q43">
        <f>($B43-$B$436)*($B39-$B$436)</f>
        <v>17353.903804497862</v>
      </c>
      <c r="R43">
        <f>($B43-$B$436)*($B38-$B$436)</f>
        <v>17865.083528000167</v>
      </c>
    </row>
    <row r="44" spans="1:18" x14ac:dyDescent="0.2">
      <c r="A44" s="22">
        <v>43948</v>
      </c>
      <c r="B44" s="18">
        <v>35</v>
      </c>
      <c r="C44">
        <f>B44-$B$2</f>
        <v>32</v>
      </c>
      <c r="D44">
        <f>B44/$B$2</f>
        <v>11.666666666666666</v>
      </c>
      <c r="E44">
        <f t="shared" si="1"/>
        <v>10.666666666666666</v>
      </c>
      <c r="F44">
        <f t="shared" si="3"/>
        <v>33</v>
      </c>
      <c r="G44">
        <f>B44-B43</f>
        <v>15</v>
      </c>
      <c r="H44">
        <f>IF(OR(B44=0,B43=0),1,B44/B43)</f>
        <v>1.75</v>
      </c>
      <c r="I44">
        <f t="shared" si="2"/>
        <v>0.75</v>
      </c>
      <c r="J44">
        <f t="shared" si="4"/>
        <v>19</v>
      </c>
      <c r="M44">
        <f>($B44-$B$436)*($B44-$B$436)</f>
        <v>12722.696431225975</v>
      </c>
      <c r="N44">
        <f>($B44-$B$436)*($B43-$B$436)</f>
        <v>14414.620394359616</v>
      </c>
      <c r="O44">
        <f>($B44-$B$436)*($B42-$B$436)</f>
        <v>13963.440670857311</v>
      </c>
      <c r="P44">
        <f>($B44-$B$436)*($B41-$B$436)</f>
        <v>11707.542053345791</v>
      </c>
      <c r="Q44">
        <f>($B44-$B$436)*($B40-$B$436)</f>
        <v>13737.850809106159</v>
      </c>
      <c r="R44">
        <f>($B44-$B$436)*($B39-$B$436)</f>
        <v>15316.979841364224</v>
      </c>
    </row>
    <row r="45" spans="1:18" x14ac:dyDescent="0.2">
      <c r="A45" s="22">
        <v>43949</v>
      </c>
      <c r="B45" s="18">
        <v>8</v>
      </c>
      <c r="C45">
        <f>B45-$B$2</f>
        <v>5</v>
      </c>
      <c r="D45">
        <f>B45/$B$2</f>
        <v>2.6666666666666665</v>
      </c>
      <c r="E45">
        <f t="shared" si="1"/>
        <v>1.6666666666666665</v>
      </c>
      <c r="F45">
        <f t="shared" si="3"/>
        <v>6</v>
      </c>
      <c r="G45">
        <f>B45-B44</f>
        <v>-27</v>
      </c>
      <c r="H45">
        <f>IF(OR(B45=0,B44=0),1,B45/B44)</f>
        <v>0.22857142857142856</v>
      </c>
      <c r="I45">
        <f t="shared" si="2"/>
        <v>-0.77142857142857146</v>
      </c>
      <c r="J45">
        <f t="shared" si="4"/>
        <v>-42</v>
      </c>
      <c r="M45">
        <f>($B45-$B$436)*($B45-$B$436)</f>
        <v>19542.622698507079</v>
      </c>
      <c r="N45">
        <f>($B45-$B$436)*($B44-$B$436)</f>
        <v>15768.159564866528</v>
      </c>
      <c r="O45">
        <f>($B45-$B$436)*($B43-$B$436)</f>
        <v>17865.083528000167</v>
      </c>
      <c r="P45">
        <f>($B45-$B$436)*($B42-$B$436)</f>
        <v>17305.903804497862</v>
      </c>
      <c r="Q45">
        <f>($B45-$B$436)*($B41-$B$436)</f>
        <v>14510.005186986344</v>
      </c>
      <c r="R45">
        <f>($B45-$B$436)*($B40-$B$436)</f>
        <v>17026.31394274671</v>
      </c>
    </row>
    <row r="46" spans="1:18" x14ac:dyDescent="0.2">
      <c r="A46" s="22">
        <v>43950</v>
      </c>
      <c r="B46" s="18">
        <v>55</v>
      </c>
      <c r="C46">
        <f>B46-$B$2</f>
        <v>52</v>
      </c>
      <c r="D46">
        <f>B46/$B$2</f>
        <v>18.333333333333332</v>
      </c>
      <c r="E46">
        <f t="shared" si="1"/>
        <v>17.333333333333332</v>
      </c>
      <c r="F46">
        <f t="shared" si="3"/>
        <v>53</v>
      </c>
      <c r="G46">
        <f>B46-B45</f>
        <v>47</v>
      </c>
      <c r="H46">
        <f>IF(OR(B46=0,B45=0),1,B46/B45)</f>
        <v>6.875</v>
      </c>
      <c r="I46">
        <f t="shared" si="2"/>
        <v>5.875</v>
      </c>
      <c r="J46">
        <f t="shared" si="4"/>
        <v>74</v>
      </c>
      <c r="M46">
        <f>($B46-$B$436)*($B46-$B$436)</f>
        <v>8610.899196202934</v>
      </c>
      <c r="N46">
        <f>($B46-$B$436)*($B45-$B$436)</f>
        <v>12972.260947355007</v>
      </c>
      <c r="O46">
        <f>($B46-$B$436)*($B44-$B$436)</f>
        <v>10466.797813714455</v>
      </c>
      <c r="P46">
        <f>($B46-$B$436)*($B43-$B$436)</f>
        <v>11858.721776848095</v>
      </c>
      <c r="Q46">
        <f>($B46-$B$436)*($B42-$B$436)</f>
        <v>11487.542053345791</v>
      </c>
      <c r="R46">
        <f>($B46-$B$436)*($B41-$B$436)</f>
        <v>9631.6434358342703</v>
      </c>
    </row>
    <row r="47" spans="1:18" x14ac:dyDescent="0.2">
      <c r="A47" s="22">
        <v>43951</v>
      </c>
      <c r="B47" s="18">
        <v>40</v>
      </c>
      <c r="C47">
        <f>B47-$B$2</f>
        <v>37</v>
      </c>
      <c r="D47">
        <f>B47/$B$2</f>
        <v>13.333333333333334</v>
      </c>
      <c r="E47">
        <f t="shared" si="1"/>
        <v>12.333333333333334</v>
      </c>
      <c r="F47">
        <f t="shared" si="3"/>
        <v>38</v>
      </c>
      <c r="G47">
        <f>B47-B46</f>
        <v>-15</v>
      </c>
      <c r="H47">
        <f>IF(OR(B47=0,B46=0),1,B47/B46)</f>
        <v>0.72727272727272729</v>
      </c>
      <c r="I47">
        <f t="shared" si="2"/>
        <v>-0.27272727272727271</v>
      </c>
      <c r="J47">
        <f t="shared" si="4"/>
        <v>-62</v>
      </c>
      <c r="M47">
        <f>($B47-$B$436)*($B47-$B$436)</f>
        <v>11619.747122470215</v>
      </c>
      <c r="N47">
        <f>($B47-$B$436)*($B46-$B$436)</f>
        <v>10002.823159336574</v>
      </c>
      <c r="O47">
        <f>($B47-$B$436)*($B45-$B$436)</f>
        <v>15069.184910488648</v>
      </c>
      <c r="P47">
        <f>($B47-$B$436)*($B44-$B$436)</f>
        <v>12158.721776848095</v>
      </c>
      <c r="Q47">
        <f>($B47-$B$436)*($B43-$B$436)</f>
        <v>13775.645739981735</v>
      </c>
      <c r="R47">
        <f>($B47-$B$436)*($B42-$B$436)</f>
        <v>13344.466016479431</v>
      </c>
    </row>
    <row r="48" spans="1:18" x14ac:dyDescent="0.2">
      <c r="A48" s="22">
        <v>43952</v>
      </c>
      <c r="B48" s="18">
        <v>25</v>
      </c>
      <c r="C48">
        <f>B48-$B$2</f>
        <v>22</v>
      </c>
      <c r="D48">
        <f>B48/$B$2</f>
        <v>8.3333333333333339</v>
      </c>
      <c r="E48">
        <f t="shared" si="1"/>
        <v>7.3333333333333339</v>
      </c>
      <c r="F48">
        <f t="shared" si="3"/>
        <v>23</v>
      </c>
      <c r="G48">
        <f>B48-B47</f>
        <v>-15</v>
      </c>
      <c r="H48">
        <f>IF(OR(B48=0,B47=0),1,B48/B47)</f>
        <v>0.625</v>
      </c>
      <c r="I48">
        <f t="shared" si="2"/>
        <v>-0.375</v>
      </c>
      <c r="J48">
        <f t="shared" si="4"/>
        <v>0</v>
      </c>
      <c r="M48">
        <f>($B48-$B$436)*($B48-$B$436)</f>
        <v>15078.595048737496</v>
      </c>
      <c r="N48">
        <f>($B48-$B$436)*($B47-$B$436)</f>
        <v>13236.671085603855</v>
      </c>
      <c r="O48">
        <f>($B48-$B$436)*($B46-$B$436)</f>
        <v>11394.747122470215</v>
      </c>
      <c r="P48">
        <f>($B48-$B$436)*($B45-$B$436)</f>
        <v>17166.108873622288</v>
      </c>
      <c r="Q48">
        <f>($B48-$B$436)*($B44-$B$436)</f>
        <v>13850.645739981735</v>
      </c>
      <c r="R48">
        <f>($B48-$B$436)*($B43-$B$436)</f>
        <v>15692.569703115376</v>
      </c>
    </row>
    <row r="49" spans="1:18" x14ac:dyDescent="0.2">
      <c r="A49" s="22">
        <v>43953</v>
      </c>
      <c r="B49" s="18">
        <v>41</v>
      </c>
      <c r="C49">
        <f>B49-$B$2</f>
        <v>38</v>
      </c>
      <c r="D49">
        <f>B49/$B$2</f>
        <v>13.666666666666666</v>
      </c>
      <c r="E49">
        <f t="shared" si="1"/>
        <v>12.666666666666666</v>
      </c>
      <c r="F49">
        <f t="shared" si="3"/>
        <v>39</v>
      </c>
      <c r="G49">
        <f>B49-B48</f>
        <v>16</v>
      </c>
      <c r="H49">
        <f>IF(OR(B49=0,B48=0),1,B49/B48)</f>
        <v>1.64</v>
      </c>
      <c r="I49">
        <f t="shared" si="2"/>
        <v>0.6399999999999999</v>
      </c>
      <c r="J49">
        <f t="shared" si="4"/>
        <v>31</v>
      </c>
      <c r="M49">
        <f>($B49-$B$436)*($B49-$B$436)</f>
        <v>11405.157260719063</v>
      </c>
      <c r="N49">
        <f>($B49-$B$436)*($B48-$B$436)</f>
        <v>13113.876154728279</v>
      </c>
      <c r="O49">
        <f>($B49-$B$436)*($B47-$B$436)</f>
        <v>11511.952191594639</v>
      </c>
      <c r="P49">
        <f>($B49-$B$436)*($B46-$B$436)</f>
        <v>9910.0282284609984</v>
      </c>
      <c r="Q49">
        <f>($B49-$B$436)*($B45-$B$436)</f>
        <v>14929.389979613072</v>
      </c>
      <c r="R49">
        <f>($B49-$B$436)*($B44-$B$436)</f>
        <v>12045.926845972519</v>
      </c>
    </row>
    <row r="50" spans="1:18" x14ac:dyDescent="0.2">
      <c r="A50" s="22">
        <v>43954</v>
      </c>
      <c r="B50" s="18">
        <v>85</v>
      </c>
      <c r="C50">
        <f>B50-$B$2</f>
        <v>82</v>
      </c>
      <c r="D50">
        <f>B50/$B$2</f>
        <v>28.333333333333332</v>
      </c>
      <c r="E50">
        <f t="shared" si="1"/>
        <v>27.333333333333332</v>
      </c>
      <c r="F50">
        <f t="shared" si="3"/>
        <v>83</v>
      </c>
      <c r="G50">
        <f>B50-B49</f>
        <v>44</v>
      </c>
      <c r="H50">
        <f>IF(OR(B50=0,B49=0),1,B50/B49)</f>
        <v>2.0731707317073171</v>
      </c>
      <c r="I50">
        <f t="shared" si="2"/>
        <v>1.0731707317073171</v>
      </c>
      <c r="J50">
        <f t="shared" si="4"/>
        <v>28</v>
      </c>
      <c r="M50">
        <f>($B50-$B$436)*($B50-$B$436)</f>
        <v>3943.2033436683714</v>
      </c>
      <c r="N50">
        <f>($B50-$B$436)*($B49-$B$436)</f>
        <v>6706.1803021937167</v>
      </c>
      <c r="O50">
        <f>($B50-$B$436)*($B48-$B$436)</f>
        <v>7710.8991962029331</v>
      </c>
      <c r="P50">
        <f>($B50-$B$436)*($B47-$B$436)</f>
        <v>6768.9752330692927</v>
      </c>
      <c r="Q50">
        <f>($B50-$B$436)*($B46-$B$436)</f>
        <v>5827.0512699356523</v>
      </c>
      <c r="R50">
        <f>($B50-$B$436)*($B45-$B$436)</f>
        <v>8778.4130210877265</v>
      </c>
    </row>
    <row r="51" spans="1:18" x14ac:dyDescent="0.2">
      <c r="A51" s="22">
        <v>43955</v>
      </c>
      <c r="B51" s="18">
        <v>60</v>
      </c>
      <c r="C51">
        <f>B51-$B$2</f>
        <v>57</v>
      </c>
      <c r="D51">
        <f>B51/$B$2</f>
        <v>20</v>
      </c>
      <c r="E51">
        <f t="shared" si="1"/>
        <v>19</v>
      </c>
      <c r="F51">
        <f t="shared" si="3"/>
        <v>58</v>
      </c>
      <c r="G51">
        <f>B51-B50</f>
        <v>-25</v>
      </c>
      <c r="H51">
        <f>IF(OR(B51=0,B50=0),1,B51/B50)</f>
        <v>0.70588235294117652</v>
      </c>
      <c r="I51">
        <f t="shared" si="2"/>
        <v>-0.29411764705882348</v>
      </c>
      <c r="J51">
        <f t="shared" si="4"/>
        <v>-69</v>
      </c>
      <c r="M51">
        <f>($B51-$B$436)*($B51-$B$436)</f>
        <v>7707.9498874471728</v>
      </c>
      <c r="N51">
        <f>($B51-$B$436)*($B50-$B$436)</f>
        <v>5513.0766155577721</v>
      </c>
      <c r="O51">
        <f>($B51-$B$436)*($B49-$B$436)</f>
        <v>9376.0535740831183</v>
      </c>
      <c r="P51">
        <f>($B51-$B$436)*($B48-$B$436)</f>
        <v>10780.772468092335</v>
      </c>
      <c r="Q51">
        <f>($B51-$B$436)*($B47-$B$436)</f>
        <v>9463.8485049586943</v>
      </c>
      <c r="R51">
        <f>($B51-$B$436)*($B46-$B$436)</f>
        <v>8146.924541825053</v>
      </c>
    </row>
    <row r="52" spans="1:18" x14ac:dyDescent="0.2">
      <c r="A52" s="22">
        <v>43956</v>
      </c>
      <c r="B52" s="18">
        <v>17</v>
      </c>
      <c r="C52">
        <f>B52-$B$2</f>
        <v>14</v>
      </c>
      <c r="D52">
        <f>B52/$B$2</f>
        <v>5.666666666666667</v>
      </c>
      <c r="E52">
        <f t="shared" si="1"/>
        <v>4.666666666666667</v>
      </c>
      <c r="F52">
        <f t="shared" si="3"/>
        <v>15</v>
      </c>
      <c r="G52">
        <f>B52-B51</f>
        <v>-43</v>
      </c>
      <c r="H52">
        <f>IF(OR(B52=0,B51=0),1,B52/B51)</f>
        <v>0.28333333333333333</v>
      </c>
      <c r="I52">
        <f t="shared" si="2"/>
        <v>-0.71666666666666667</v>
      </c>
      <c r="J52">
        <f t="shared" si="4"/>
        <v>-18</v>
      </c>
      <c r="M52">
        <f>($B52-$B$436)*($B52-$B$436)</f>
        <v>17107.31394274671</v>
      </c>
      <c r="N52">
        <f>($B52-$B$436)*($B51-$B$436)</f>
        <v>11483.131915096943</v>
      </c>
      <c r="O52">
        <f>($B52-$B$436)*($B50-$B$436)</f>
        <v>8213.2586432075423</v>
      </c>
      <c r="P52">
        <f>($B52-$B$436)*($B49-$B$436)</f>
        <v>13968.235601732888</v>
      </c>
      <c r="Q52">
        <f>($B52-$B$436)*($B48-$B$436)</f>
        <v>16060.954495742104</v>
      </c>
      <c r="R52">
        <f>($B52-$B$436)*($B47-$B$436)</f>
        <v>14099.030532608464</v>
      </c>
    </row>
    <row r="53" spans="1:18" x14ac:dyDescent="0.2">
      <c r="A53" s="22">
        <v>43957</v>
      </c>
      <c r="B53" s="18">
        <v>81</v>
      </c>
      <c r="C53">
        <f>B53-$B$2</f>
        <v>78</v>
      </c>
      <c r="D53">
        <f>B53/$B$2</f>
        <v>27</v>
      </c>
      <c r="E53">
        <f t="shared" si="1"/>
        <v>26</v>
      </c>
      <c r="F53">
        <f t="shared" si="3"/>
        <v>79</v>
      </c>
      <c r="G53">
        <f>B53-B52</f>
        <v>64</v>
      </c>
      <c r="H53">
        <f>IF(OR(B53=0,B52=0),1,B53/B52)</f>
        <v>4.7647058823529411</v>
      </c>
      <c r="I53">
        <f t="shared" si="2"/>
        <v>3.7647058823529411</v>
      </c>
      <c r="J53">
        <f t="shared" si="4"/>
        <v>107</v>
      </c>
      <c r="M53">
        <f>($B53-$B$436)*($B53-$B$436)</f>
        <v>4461.5627906729796</v>
      </c>
      <c r="N53">
        <f>($B53-$B$436)*($B52-$B$436)</f>
        <v>8736.4383667098464</v>
      </c>
      <c r="O53">
        <f>($B53-$B$436)*($B51-$B$436)</f>
        <v>5864.2563390600762</v>
      </c>
      <c r="P53">
        <f>($B53-$B$436)*($B50-$B$436)</f>
        <v>4194.3830671706755</v>
      </c>
      <c r="Q53">
        <f>($B53-$B$436)*($B49-$B$436)</f>
        <v>7133.3600256960208</v>
      </c>
      <c r="R53">
        <f>($B53-$B$436)*($B48-$B$436)</f>
        <v>8202.0789197052381</v>
      </c>
    </row>
    <row r="54" spans="1:18" x14ac:dyDescent="0.2">
      <c r="A54" s="22">
        <v>43958</v>
      </c>
      <c r="B54" s="18">
        <v>67</v>
      </c>
      <c r="C54">
        <f>B54-$B$2</f>
        <v>64</v>
      </c>
      <c r="D54">
        <f>B54/$B$2</f>
        <v>22.333333333333332</v>
      </c>
      <c r="E54">
        <f t="shared" si="1"/>
        <v>21.333333333333332</v>
      </c>
      <c r="F54">
        <f t="shared" si="3"/>
        <v>65</v>
      </c>
      <c r="G54">
        <f>B54-B53</f>
        <v>-14</v>
      </c>
      <c r="H54">
        <f>IF(OR(B54=0,B53=0),1,B54/B53)</f>
        <v>0.8271604938271605</v>
      </c>
      <c r="I54">
        <f t="shared" si="2"/>
        <v>-0.1728395061728395</v>
      </c>
      <c r="J54">
        <f t="shared" si="4"/>
        <v>-78</v>
      </c>
      <c r="M54">
        <f>($B54-$B$436)*($B54-$B$436)</f>
        <v>6527.8208551891084</v>
      </c>
      <c r="N54">
        <f>($B54-$B$436)*($B53-$B$436)</f>
        <v>5396.691822931044</v>
      </c>
      <c r="O54">
        <f>($B54-$B$436)*($B52-$B$436)</f>
        <v>10567.567398967911</v>
      </c>
      <c r="P54">
        <f>($B54-$B$436)*($B51-$B$436)</f>
        <v>7093.3853713181406</v>
      </c>
      <c r="Q54">
        <f>($B54-$B$436)*($B50-$B$436)</f>
        <v>5073.5120994287399</v>
      </c>
      <c r="R54">
        <f>($B54-$B$436)*($B49-$B$436)</f>
        <v>8628.4890579540861</v>
      </c>
    </row>
    <row r="55" spans="1:18" x14ac:dyDescent="0.2">
      <c r="A55" s="22">
        <v>43959</v>
      </c>
      <c r="B55" s="18">
        <v>59</v>
      </c>
      <c r="C55">
        <f>B55-$B$2</f>
        <v>56</v>
      </c>
      <c r="D55">
        <f>B55/$B$2</f>
        <v>19.666666666666668</v>
      </c>
      <c r="E55">
        <f t="shared" si="1"/>
        <v>18.666666666666668</v>
      </c>
      <c r="F55">
        <f t="shared" si="3"/>
        <v>57</v>
      </c>
      <c r="G55">
        <f>B55-B54</f>
        <v>-8</v>
      </c>
      <c r="H55">
        <f>IF(OR(B55=0,B54=0),1,B55/B54)</f>
        <v>0.88059701492537312</v>
      </c>
      <c r="I55">
        <f t="shared" si="2"/>
        <v>-0.11940298507462688</v>
      </c>
      <c r="J55">
        <f t="shared" si="4"/>
        <v>6</v>
      </c>
      <c r="M55">
        <f>($B55-$B$436)*($B55-$B$436)</f>
        <v>7884.5397491983249</v>
      </c>
      <c r="N55">
        <f>($B55-$B$436)*($B54-$B$436)</f>
        <v>7174.1803021937167</v>
      </c>
      <c r="O55">
        <f>($B55-$B$436)*($B53-$B$436)</f>
        <v>5931.0512699356523</v>
      </c>
      <c r="P55">
        <f>($B55-$B$436)*($B52-$B$436)</f>
        <v>11613.926845972519</v>
      </c>
      <c r="Q55">
        <f>($B55-$B$436)*($B51-$B$436)</f>
        <v>7795.7448183227489</v>
      </c>
      <c r="R55">
        <f>($B55-$B$436)*($B50-$B$436)</f>
        <v>5575.8715464333482</v>
      </c>
    </row>
    <row r="56" spans="1:18" x14ac:dyDescent="0.2">
      <c r="A56" s="22">
        <v>43960</v>
      </c>
      <c r="B56" s="18">
        <v>75</v>
      </c>
      <c r="C56">
        <f>B56-$B$2</f>
        <v>72</v>
      </c>
      <c r="D56">
        <f>B56/$B$2</f>
        <v>25</v>
      </c>
      <c r="E56">
        <f t="shared" si="1"/>
        <v>24</v>
      </c>
      <c r="F56">
        <f t="shared" si="3"/>
        <v>73</v>
      </c>
      <c r="G56">
        <f>B56-B55</f>
        <v>16</v>
      </c>
      <c r="H56">
        <f>IF(OR(B56=0,B55=0),1,B56/B55)</f>
        <v>1.271186440677966</v>
      </c>
      <c r="I56">
        <f t="shared" si="2"/>
        <v>0.27118644067796605</v>
      </c>
      <c r="J56">
        <f t="shared" si="4"/>
        <v>24</v>
      </c>
      <c r="M56">
        <f>($B56-$B$436)*($B56-$B$436)</f>
        <v>5299.101961179892</v>
      </c>
      <c r="N56">
        <f>($B56-$B$436)*($B55-$B$436)</f>
        <v>6463.8208551891084</v>
      </c>
      <c r="O56">
        <f>($B56-$B$436)*($B54-$B$436)</f>
        <v>5881.4614081845002</v>
      </c>
      <c r="P56">
        <f>($B56-$B$436)*($B53-$B$436)</f>
        <v>4862.3323759264358</v>
      </c>
      <c r="Q56">
        <f>($B56-$B$436)*($B52-$B$436)</f>
        <v>9521.2079519633025</v>
      </c>
      <c r="R56">
        <f>($B56-$B$436)*($B51-$B$436)</f>
        <v>6391.0259243135324</v>
      </c>
    </row>
    <row r="57" spans="1:18" x14ac:dyDescent="0.2">
      <c r="A57" s="22">
        <v>43961</v>
      </c>
      <c r="B57" s="18">
        <v>74</v>
      </c>
      <c r="C57">
        <f>B57-$B$2</f>
        <v>71</v>
      </c>
      <c r="D57">
        <f>B57/$B$2</f>
        <v>24.666666666666668</v>
      </c>
      <c r="E57">
        <f t="shared" si="1"/>
        <v>23.666666666666668</v>
      </c>
      <c r="F57">
        <f t="shared" si="3"/>
        <v>72</v>
      </c>
      <c r="G57">
        <f>B57-B56</f>
        <v>-1</v>
      </c>
      <c r="H57">
        <f>IF(OR(B57=0,B56=0),1,B57/B56)</f>
        <v>0.98666666666666669</v>
      </c>
      <c r="I57">
        <f t="shared" si="2"/>
        <v>-1.3333333333333308E-2</v>
      </c>
      <c r="J57">
        <f t="shared" si="4"/>
        <v>-17</v>
      </c>
      <c r="M57">
        <f>($B57-$B$436)*($B57-$B$436)</f>
        <v>5445.691822931044</v>
      </c>
      <c r="N57">
        <f>($B57-$B$436)*($B56-$B$436)</f>
        <v>5371.896892055468</v>
      </c>
      <c r="O57">
        <f>($B57-$B$436)*($B55-$B$436)</f>
        <v>6552.6157860646845</v>
      </c>
      <c r="P57">
        <f>($B57-$B$436)*($B54-$B$436)</f>
        <v>5962.2563390600762</v>
      </c>
      <c r="Q57">
        <f>($B57-$B$436)*($B53-$B$436)</f>
        <v>4929.1273068020118</v>
      </c>
      <c r="R57">
        <f>($B57-$B$436)*($B52-$B$436)</f>
        <v>9652.0028828388786</v>
      </c>
    </row>
    <row r="58" spans="1:18" x14ac:dyDescent="0.2">
      <c r="A58" s="22">
        <v>43962</v>
      </c>
      <c r="B58" s="18">
        <v>66</v>
      </c>
      <c r="C58">
        <f>B58-$B$2</f>
        <v>63</v>
      </c>
      <c r="D58">
        <f>B58/$B$2</f>
        <v>22</v>
      </c>
      <c r="E58">
        <f t="shared" si="1"/>
        <v>21</v>
      </c>
      <c r="F58">
        <f t="shared" si="3"/>
        <v>64</v>
      </c>
      <c r="G58">
        <f>B58-B57</f>
        <v>-8</v>
      </c>
      <c r="H58">
        <f>IF(OR(B58=0,B57=0),1,B58/B57)</f>
        <v>0.89189189189189189</v>
      </c>
      <c r="I58">
        <f t="shared" si="2"/>
        <v>-0.10810810810810811</v>
      </c>
      <c r="J58">
        <f t="shared" si="4"/>
        <v>-7</v>
      </c>
      <c r="M58">
        <f>($B58-$B$436)*($B58-$B$436)</f>
        <v>6690.4107169402605</v>
      </c>
      <c r="N58">
        <f>($B58-$B$436)*($B57-$B$436)</f>
        <v>6036.0512699356523</v>
      </c>
      <c r="O58">
        <f>($B58-$B$436)*($B56-$B$436)</f>
        <v>5954.2563390600762</v>
      </c>
      <c r="P58">
        <f>($B58-$B$436)*($B55-$B$436)</f>
        <v>7262.9752330692927</v>
      </c>
      <c r="Q58">
        <f>($B58-$B$436)*($B54-$B$436)</f>
        <v>6608.6157860646845</v>
      </c>
      <c r="R58">
        <f>($B58-$B$436)*($B53-$B$436)</f>
        <v>5463.4867538066201</v>
      </c>
    </row>
    <row r="59" spans="1:18" x14ac:dyDescent="0.2">
      <c r="A59" s="22">
        <v>43963</v>
      </c>
      <c r="B59" s="18">
        <v>66</v>
      </c>
      <c r="C59">
        <f>B59-$B$2</f>
        <v>63</v>
      </c>
      <c r="D59">
        <f>B59/$B$2</f>
        <v>22</v>
      </c>
      <c r="E59">
        <f t="shared" si="1"/>
        <v>21</v>
      </c>
      <c r="F59">
        <f t="shared" si="3"/>
        <v>64</v>
      </c>
      <c r="G59">
        <f>B59-B58</f>
        <v>0</v>
      </c>
      <c r="H59">
        <f>IF(OR(B59=0,B58=0),1,B59/B58)</f>
        <v>1</v>
      </c>
      <c r="I59">
        <f t="shared" si="2"/>
        <v>0</v>
      </c>
      <c r="J59">
        <f t="shared" si="4"/>
        <v>8</v>
      </c>
      <c r="M59">
        <f>($B59-$B$436)*($B59-$B$436)</f>
        <v>6690.4107169402605</v>
      </c>
      <c r="N59">
        <f>($B59-$B$436)*($B58-$B$436)</f>
        <v>6690.4107169402605</v>
      </c>
      <c r="O59">
        <f>($B59-$B$436)*($B57-$B$436)</f>
        <v>6036.0512699356523</v>
      </c>
      <c r="P59">
        <f>($B59-$B$436)*($B56-$B$436)</f>
        <v>5954.2563390600762</v>
      </c>
      <c r="Q59">
        <f>($B59-$B$436)*($B55-$B$436)</f>
        <v>7262.9752330692927</v>
      </c>
      <c r="R59">
        <f>($B59-$B$436)*($B54-$B$436)</f>
        <v>6608.6157860646845</v>
      </c>
    </row>
    <row r="60" spans="1:18" x14ac:dyDescent="0.2">
      <c r="A60" s="22">
        <v>43964</v>
      </c>
      <c r="B60" s="18">
        <v>79</v>
      </c>
      <c r="C60">
        <f>B60-$B$2</f>
        <v>76</v>
      </c>
      <c r="D60">
        <f>B60/$B$2</f>
        <v>26.333333333333332</v>
      </c>
      <c r="E60">
        <f t="shared" si="1"/>
        <v>25.333333333333332</v>
      </c>
      <c r="F60">
        <f t="shared" si="3"/>
        <v>77</v>
      </c>
      <c r="G60">
        <f>B60-B59</f>
        <v>13</v>
      </c>
      <c r="H60">
        <f>IF(OR(B60=0,B59=0),1,B60/B59)</f>
        <v>1.196969696969697</v>
      </c>
      <c r="I60">
        <f t="shared" si="2"/>
        <v>0.19696969696969702</v>
      </c>
      <c r="J60">
        <f t="shared" si="4"/>
        <v>13</v>
      </c>
      <c r="M60">
        <f>($B60-$B$436)*($B60-$B$436)</f>
        <v>4732.7425141752838</v>
      </c>
      <c r="N60">
        <f>($B60-$B$436)*($B59-$B$436)</f>
        <v>5627.0766155577721</v>
      </c>
      <c r="O60">
        <f>($B60-$B$436)*($B58-$B$436)</f>
        <v>5627.0766155577721</v>
      </c>
      <c r="P60">
        <f>($B60-$B$436)*($B57-$B$436)</f>
        <v>5076.7171685531639</v>
      </c>
      <c r="Q60">
        <f>($B60-$B$436)*($B56-$B$436)</f>
        <v>5007.9222376775879</v>
      </c>
      <c r="R60">
        <f>($B60-$B$436)*($B55-$B$436)</f>
        <v>6108.6411316868043</v>
      </c>
    </row>
    <row r="61" spans="1:18" x14ac:dyDescent="0.2">
      <c r="A61" s="22">
        <v>43965</v>
      </c>
      <c r="B61" s="18">
        <v>84</v>
      </c>
      <c r="C61">
        <f>B61-$B$2</f>
        <v>81</v>
      </c>
      <c r="D61">
        <f>B61/$B$2</f>
        <v>28</v>
      </c>
      <c r="E61">
        <f t="shared" si="1"/>
        <v>27</v>
      </c>
      <c r="F61">
        <f t="shared" si="3"/>
        <v>82</v>
      </c>
      <c r="G61">
        <f>B61-B60</f>
        <v>5</v>
      </c>
      <c r="H61">
        <f>IF(OR(B61=0,B60=0),1,B61/B60)</f>
        <v>1.0632911392405062</v>
      </c>
      <c r="I61">
        <f t="shared" si="2"/>
        <v>6.3291139240506222E-2</v>
      </c>
      <c r="J61">
        <f t="shared" si="4"/>
        <v>-8</v>
      </c>
      <c r="M61">
        <f>($B61-$B$436)*($B61-$B$436)</f>
        <v>4069.7932054195235</v>
      </c>
      <c r="N61">
        <f>($B61-$B$436)*($B60-$B$436)</f>
        <v>4388.7678597974036</v>
      </c>
      <c r="O61">
        <f>($B61-$B$436)*($B59-$B$436)</f>
        <v>5218.101961179892</v>
      </c>
      <c r="P61">
        <f>($B61-$B$436)*($B58-$B$436)</f>
        <v>5218.101961179892</v>
      </c>
      <c r="Q61">
        <f>($B61-$B$436)*($B57-$B$436)</f>
        <v>4707.7425141752838</v>
      </c>
      <c r="R61">
        <f>($B61-$B$436)*($B56-$B$436)</f>
        <v>4643.9475832997077</v>
      </c>
    </row>
    <row r="62" spans="1:18" x14ac:dyDescent="0.2">
      <c r="A62" s="22">
        <v>43966</v>
      </c>
      <c r="B62" s="18">
        <v>56</v>
      </c>
      <c r="C62">
        <f>B62-$B$2</f>
        <v>53</v>
      </c>
      <c r="D62">
        <f>B62/$B$2</f>
        <v>18.666666666666668</v>
      </c>
      <c r="E62">
        <f t="shared" si="1"/>
        <v>17.666666666666668</v>
      </c>
      <c r="F62">
        <f t="shared" si="3"/>
        <v>54</v>
      </c>
      <c r="G62">
        <f>B62-B61</f>
        <v>-28</v>
      </c>
      <c r="H62">
        <f>IF(OR(B62=0,B61=0),1,B62/B61)</f>
        <v>0.66666666666666663</v>
      </c>
      <c r="I62">
        <f t="shared" si="2"/>
        <v>-0.33333333333333337</v>
      </c>
      <c r="J62">
        <f t="shared" si="4"/>
        <v>-33</v>
      </c>
      <c r="M62">
        <f>($B62-$B$436)*($B62-$B$436)</f>
        <v>8426.309334451782</v>
      </c>
      <c r="N62">
        <f>($B62-$B$436)*($B61-$B$436)</f>
        <v>5856.0512699356523</v>
      </c>
      <c r="O62">
        <f>($B62-$B$436)*($B60-$B$436)</f>
        <v>6315.0259243135324</v>
      </c>
      <c r="P62">
        <f>($B62-$B$436)*($B59-$B$436)</f>
        <v>7508.3600256960208</v>
      </c>
      <c r="Q62">
        <f>($B62-$B$436)*($B58-$B$436)</f>
        <v>7508.3600256960208</v>
      </c>
      <c r="R62">
        <f>($B62-$B$436)*($B57-$B$436)</f>
        <v>6774.0005786914126</v>
      </c>
    </row>
    <row r="63" spans="1:18" x14ac:dyDescent="0.2">
      <c r="A63" s="22">
        <v>43967</v>
      </c>
      <c r="B63" s="18">
        <v>70</v>
      </c>
      <c r="C63">
        <f>B63-$B$2</f>
        <v>67</v>
      </c>
      <c r="D63">
        <f>B63/$B$2</f>
        <v>23.333333333333332</v>
      </c>
      <c r="E63">
        <f t="shared" si="1"/>
        <v>22.333333333333332</v>
      </c>
      <c r="F63">
        <f t="shared" si="3"/>
        <v>68</v>
      </c>
      <c r="G63">
        <f>B63-B62</f>
        <v>14</v>
      </c>
      <c r="H63">
        <f>IF(OR(B63=0,B62=0),1,B63/B62)</f>
        <v>1.25</v>
      </c>
      <c r="I63">
        <f t="shared" si="2"/>
        <v>0.25</v>
      </c>
      <c r="J63">
        <f t="shared" si="4"/>
        <v>42</v>
      </c>
      <c r="M63">
        <f>($B63-$B$436)*($B63-$B$436)</f>
        <v>6052.0512699356523</v>
      </c>
      <c r="N63">
        <f>($B63-$B$436)*($B62-$B$436)</f>
        <v>7141.1803021937167</v>
      </c>
      <c r="O63">
        <f>($B63-$B$436)*($B61-$B$436)</f>
        <v>4962.9222376775879</v>
      </c>
      <c r="P63">
        <f>($B63-$B$436)*($B60-$B$436)</f>
        <v>5351.896892055468</v>
      </c>
      <c r="Q63">
        <f>($B63-$B$436)*($B59-$B$436)</f>
        <v>6363.2309934379564</v>
      </c>
      <c r="R63">
        <f>($B63-$B$436)*($B58-$B$436)</f>
        <v>6363.2309934379564</v>
      </c>
    </row>
    <row r="64" spans="1:18" x14ac:dyDescent="0.2">
      <c r="A64" s="22">
        <v>43968</v>
      </c>
      <c r="B64" s="18">
        <v>65</v>
      </c>
      <c r="C64">
        <f>B64-$B$2</f>
        <v>62</v>
      </c>
      <c r="D64">
        <f>B64/$B$2</f>
        <v>21.666666666666668</v>
      </c>
      <c r="E64">
        <f t="shared" si="1"/>
        <v>20.666666666666668</v>
      </c>
      <c r="F64">
        <f t="shared" si="3"/>
        <v>63</v>
      </c>
      <c r="G64">
        <f>B64-B63</f>
        <v>-5</v>
      </c>
      <c r="H64">
        <f>IF(OR(B64=0,B63=0),1,B64/B63)</f>
        <v>0.9285714285714286</v>
      </c>
      <c r="I64">
        <f t="shared" si="2"/>
        <v>-7.1428571428571397E-2</v>
      </c>
      <c r="J64">
        <f t="shared" si="4"/>
        <v>-19</v>
      </c>
      <c r="M64">
        <f>($B64-$B$436)*($B64-$B$436)</f>
        <v>6855.0005786914126</v>
      </c>
      <c r="N64">
        <f>($B64-$B$436)*($B63-$B$436)</f>
        <v>6441.0259243135324</v>
      </c>
      <c r="O64">
        <f>($B64-$B$436)*($B62-$B$436)</f>
        <v>7600.1549565715968</v>
      </c>
      <c r="P64">
        <f>($B64-$B$436)*($B61-$B$436)</f>
        <v>5281.896892055468</v>
      </c>
      <c r="Q64">
        <f>($B64-$B$436)*($B60-$B$436)</f>
        <v>5695.8715464333482</v>
      </c>
      <c r="R64">
        <f>($B64-$B$436)*($B59-$B$436)</f>
        <v>6772.2056478158365</v>
      </c>
    </row>
    <row r="65" spans="1:18" x14ac:dyDescent="0.2">
      <c r="A65" s="22">
        <v>43969</v>
      </c>
      <c r="B65" s="18">
        <v>66</v>
      </c>
      <c r="C65">
        <f>B65-$B$2</f>
        <v>63</v>
      </c>
      <c r="D65">
        <f>B65/$B$2</f>
        <v>22</v>
      </c>
      <c r="E65">
        <f t="shared" si="1"/>
        <v>21</v>
      </c>
      <c r="F65">
        <f t="shared" si="3"/>
        <v>64</v>
      </c>
      <c r="G65">
        <f>B65-B64</f>
        <v>1</v>
      </c>
      <c r="H65">
        <f>IF(OR(B65=0,B64=0),1,B65/B64)</f>
        <v>1.0153846153846153</v>
      </c>
      <c r="I65">
        <f t="shared" si="2"/>
        <v>1.538461538461533E-2</v>
      </c>
      <c r="J65">
        <f t="shared" si="4"/>
        <v>6</v>
      </c>
      <c r="M65">
        <f>($B65-$B$436)*($B65-$B$436)</f>
        <v>6690.4107169402605</v>
      </c>
      <c r="N65">
        <f>($B65-$B$436)*($B64-$B$436)</f>
        <v>6772.2056478158365</v>
      </c>
      <c r="O65">
        <f>($B65-$B$436)*($B63-$B$436)</f>
        <v>6363.2309934379564</v>
      </c>
      <c r="P65">
        <f>($B65-$B$436)*($B62-$B$436)</f>
        <v>7508.3600256960208</v>
      </c>
      <c r="Q65">
        <f>($B65-$B$436)*($B61-$B$436)</f>
        <v>5218.101961179892</v>
      </c>
      <c r="R65">
        <f>($B65-$B$436)*($B60-$B$436)</f>
        <v>5627.0766155577721</v>
      </c>
    </row>
    <row r="66" spans="1:18" x14ac:dyDescent="0.2">
      <c r="A66" s="22">
        <v>43970</v>
      </c>
      <c r="B66" s="18">
        <v>65</v>
      </c>
      <c r="C66">
        <f>B66-$B$2</f>
        <v>62</v>
      </c>
      <c r="D66">
        <f>B66/$B$2</f>
        <v>21.666666666666668</v>
      </c>
      <c r="E66">
        <f t="shared" si="1"/>
        <v>20.666666666666668</v>
      </c>
      <c r="F66">
        <f t="shared" si="3"/>
        <v>63</v>
      </c>
      <c r="G66">
        <f>B66-B65</f>
        <v>-1</v>
      </c>
      <c r="H66">
        <f>IF(OR(B66=0,B65=0),1,B66/B65)</f>
        <v>0.98484848484848486</v>
      </c>
      <c r="I66">
        <f t="shared" si="2"/>
        <v>-1.5151515151515138E-2</v>
      </c>
      <c r="J66">
        <f t="shared" si="4"/>
        <v>-2</v>
      </c>
      <c r="M66">
        <f>($B66-$B$436)*($B66-$B$436)</f>
        <v>6855.0005786914126</v>
      </c>
      <c r="N66">
        <f>($B66-$B$436)*($B65-$B$436)</f>
        <v>6772.2056478158365</v>
      </c>
      <c r="O66">
        <f>($B66-$B$436)*($B64-$B$436)</f>
        <v>6855.0005786914126</v>
      </c>
      <c r="P66">
        <f>($B66-$B$436)*($B63-$B$436)</f>
        <v>6441.0259243135324</v>
      </c>
      <c r="Q66">
        <f>($B66-$B$436)*($B62-$B$436)</f>
        <v>7600.1549565715968</v>
      </c>
      <c r="R66">
        <f>($B66-$B$436)*($B61-$B$436)</f>
        <v>5281.896892055468</v>
      </c>
    </row>
    <row r="67" spans="1:18" x14ac:dyDescent="0.2">
      <c r="A67" s="22">
        <v>43971</v>
      </c>
      <c r="B67" s="18">
        <v>98</v>
      </c>
      <c r="C67">
        <f>B67-$B$2</f>
        <v>95</v>
      </c>
      <c r="D67">
        <f>B67/$B$2</f>
        <v>32.666666666666664</v>
      </c>
      <c r="E67">
        <f t="shared" si="1"/>
        <v>31.666666666666664</v>
      </c>
      <c r="F67">
        <f t="shared" si="3"/>
        <v>96</v>
      </c>
      <c r="G67">
        <f>B67-B66</f>
        <v>33</v>
      </c>
      <c r="H67">
        <f>IF(OR(B67=0,B66=0),1,B67/B66)</f>
        <v>1.5076923076923077</v>
      </c>
      <c r="I67">
        <f t="shared" si="2"/>
        <v>0.50769230769230766</v>
      </c>
      <c r="J67">
        <f t="shared" si="4"/>
        <v>34</v>
      </c>
      <c r="M67">
        <f>($B67-$B$436)*($B67-$B$436)</f>
        <v>2479.5351409033947</v>
      </c>
      <c r="N67">
        <f>($B67-$B$436)*($B66-$B$436)</f>
        <v>4122.7678597974036</v>
      </c>
      <c r="O67">
        <f>($B67-$B$436)*($B65-$B$436)</f>
        <v>4072.9729289218276</v>
      </c>
      <c r="P67">
        <f>($B67-$B$436)*($B64-$B$436)</f>
        <v>4122.7678597974036</v>
      </c>
      <c r="Q67">
        <f>($B67-$B$436)*($B63-$B$436)</f>
        <v>3873.7932054195235</v>
      </c>
      <c r="R67">
        <f>($B67-$B$436)*($B62-$B$436)</f>
        <v>4570.9222376775879</v>
      </c>
    </row>
    <row r="68" spans="1:18" x14ac:dyDescent="0.2">
      <c r="A68" s="22">
        <v>43972</v>
      </c>
      <c r="B68" s="18">
        <v>74</v>
      </c>
      <c r="C68">
        <f>B68-$B$2</f>
        <v>71</v>
      </c>
      <c r="D68">
        <f>B68/$B$2</f>
        <v>24.666666666666668</v>
      </c>
      <c r="E68">
        <f t="shared" ref="E68:E131" si="5">D68-1</f>
        <v>23.666666666666668</v>
      </c>
      <c r="F68">
        <f t="shared" si="3"/>
        <v>72</v>
      </c>
      <c r="G68">
        <f>B68-B67</f>
        <v>-24</v>
      </c>
      <c r="H68">
        <f>IF(OR(B68=0,B67=0),1,B68/B67)</f>
        <v>0.75510204081632648</v>
      </c>
      <c r="I68">
        <f t="shared" ref="I68:I131" si="6">H68-1</f>
        <v>-0.24489795918367352</v>
      </c>
      <c r="J68">
        <f t="shared" si="4"/>
        <v>-57</v>
      </c>
      <c r="M68">
        <f>($B68-$B$436)*($B68-$B$436)</f>
        <v>5445.691822931044</v>
      </c>
      <c r="N68">
        <f>($B68-$B$436)*($B67-$B$436)</f>
        <v>3674.6134819172194</v>
      </c>
      <c r="O68">
        <f>($B68-$B$436)*($B66-$B$436)</f>
        <v>6109.8462008112283</v>
      </c>
      <c r="P68">
        <f>($B68-$B$436)*($B65-$B$436)</f>
        <v>6036.0512699356523</v>
      </c>
      <c r="Q68">
        <f>($B68-$B$436)*($B64-$B$436)</f>
        <v>6109.8462008112283</v>
      </c>
      <c r="R68">
        <f>($B68-$B$436)*($B63-$B$436)</f>
        <v>5740.8715464333482</v>
      </c>
    </row>
    <row r="69" spans="1:18" x14ac:dyDescent="0.2">
      <c r="A69" s="22">
        <v>43973</v>
      </c>
      <c r="B69" s="18">
        <v>74</v>
      </c>
      <c r="C69">
        <f>B69-$B$2</f>
        <v>71</v>
      </c>
      <c r="D69">
        <f>B69/$B$2</f>
        <v>24.666666666666668</v>
      </c>
      <c r="E69">
        <f t="shared" si="5"/>
        <v>23.666666666666668</v>
      </c>
      <c r="F69">
        <f t="shared" ref="F69:F132" si="7">C69-C$3</f>
        <v>72</v>
      </c>
      <c r="G69">
        <f>B69-B68</f>
        <v>0</v>
      </c>
      <c r="H69">
        <f>IF(OR(B69=0,B68=0),1,B69/B68)</f>
        <v>1</v>
      </c>
      <c r="I69">
        <f t="shared" si="6"/>
        <v>0</v>
      </c>
      <c r="J69">
        <f t="shared" ref="J69:J132" si="8">G69-G68</f>
        <v>24</v>
      </c>
      <c r="M69">
        <f>($B69-$B$436)*($B69-$B$436)</f>
        <v>5445.691822931044</v>
      </c>
      <c r="N69">
        <f>($B69-$B$436)*($B68-$B$436)</f>
        <v>5445.691822931044</v>
      </c>
      <c r="O69">
        <f>($B69-$B$436)*($B67-$B$436)</f>
        <v>3674.6134819172194</v>
      </c>
      <c r="P69">
        <f>($B69-$B$436)*($B66-$B$436)</f>
        <v>6109.8462008112283</v>
      </c>
      <c r="Q69">
        <f>($B69-$B$436)*($B65-$B$436)</f>
        <v>6036.0512699356523</v>
      </c>
      <c r="R69">
        <f>($B69-$B$436)*($B64-$B$436)</f>
        <v>6109.8462008112283</v>
      </c>
    </row>
    <row r="70" spans="1:18" x14ac:dyDescent="0.2">
      <c r="A70" s="22">
        <v>43974</v>
      </c>
      <c r="B70" s="18">
        <v>86</v>
      </c>
      <c r="C70">
        <f>B70-$B$2</f>
        <v>83</v>
      </c>
      <c r="D70">
        <f>B70/$B$2</f>
        <v>28.666666666666668</v>
      </c>
      <c r="E70">
        <f t="shared" si="5"/>
        <v>27.666666666666668</v>
      </c>
      <c r="F70">
        <f t="shared" si="7"/>
        <v>84</v>
      </c>
      <c r="G70">
        <f>B70-B69</f>
        <v>12</v>
      </c>
      <c r="H70">
        <f>IF(OR(B70=0,B69=0),1,B70/B69)</f>
        <v>1.1621621621621621</v>
      </c>
      <c r="I70">
        <f t="shared" si="6"/>
        <v>0.16216216216216206</v>
      </c>
      <c r="J70">
        <f t="shared" si="8"/>
        <v>12</v>
      </c>
      <c r="M70">
        <f>($B70-$B$436)*($B70-$B$436)</f>
        <v>3818.6134819172194</v>
      </c>
      <c r="N70">
        <f>($B70-$B$436)*($B69-$B$436)</f>
        <v>4560.1526524241317</v>
      </c>
      <c r="O70">
        <f>($B70-$B$436)*($B68-$B$436)</f>
        <v>4560.1526524241317</v>
      </c>
      <c r="P70">
        <f>($B70-$B$436)*($B67-$B$436)</f>
        <v>3077.074311410307</v>
      </c>
      <c r="Q70">
        <f>($B70-$B$436)*($B66-$B$436)</f>
        <v>5116.307030304316</v>
      </c>
      <c r="R70">
        <f>($B70-$B$436)*($B65-$B$436)</f>
        <v>5054.5120994287399</v>
      </c>
    </row>
    <row r="71" spans="1:18" x14ac:dyDescent="0.2">
      <c r="A71" s="22">
        <v>43975</v>
      </c>
      <c r="B71" s="18">
        <v>121</v>
      </c>
      <c r="C71">
        <f>B71-$B$2</f>
        <v>118</v>
      </c>
      <c r="D71">
        <f>B71/$B$2</f>
        <v>40.333333333333336</v>
      </c>
      <c r="E71">
        <f t="shared" si="5"/>
        <v>39.333333333333336</v>
      </c>
      <c r="F71">
        <f t="shared" si="7"/>
        <v>119</v>
      </c>
      <c r="G71">
        <f>B71-B70</f>
        <v>35</v>
      </c>
      <c r="H71">
        <f>IF(OR(B71=0,B70=0),1,B71/B70)</f>
        <v>1.4069767441860466</v>
      </c>
      <c r="I71">
        <f t="shared" si="6"/>
        <v>0.40697674418604657</v>
      </c>
      <c r="J71">
        <f t="shared" si="8"/>
        <v>23</v>
      </c>
      <c r="M71">
        <f>($B71-$B$436)*($B71-$B$436)</f>
        <v>717.96832062689759</v>
      </c>
      <c r="N71">
        <f>($B71-$B$436)*($B70-$B$436)</f>
        <v>1655.7909012720586</v>
      </c>
      <c r="O71">
        <f>($B71-$B$436)*($B69-$B$436)</f>
        <v>1977.3300717789709</v>
      </c>
      <c r="P71">
        <f>($B71-$B$436)*($B68-$B$436)</f>
        <v>1977.3300717789709</v>
      </c>
      <c r="Q71">
        <f>($B71-$B$436)*($B67-$B$436)</f>
        <v>1334.2517307651462</v>
      </c>
      <c r="R71">
        <f>($B71-$B$436)*($B66-$B$436)</f>
        <v>2218.484449659155</v>
      </c>
    </row>
    <row r="72" spans="1:18" x14ac:dyDescent="0.2">
      <c r="A72" s="22">
        <v>43976</v>
      </c>
      <c r="B72" s="18">
        <v>97</v>
      </c>
      <c r="C72">
        <f>B72-$B$2</f>
        <v>94</v>
      </c>
      <c r="D72">
        <f>B72/$B$2</f>
        <v>32.333333333333336</v>
      </c>
      <c r="E72">
        <f t="shared" si="5"/>
        <v>31.333333333333336</v>
      </c>
      <c r="F72">
        <f t="shared" si="7"/>
        <v>95</v>
      </c>
      <c r="G72">
        <f>B72-B71</f>
        <v>-24</v>
      </c>
      <c r="H72">
        <f>IF(OR(B72=0,B71=0),1,B72/B71)</f>
        <v>0.80165289256198347</v>
      </c>
      <c r="I72">
        <f t="shared" si="6"/>
        <v>-0.19834710743801653</v>
      </c>
      <c r="J72">
        <f t="shared" si="8"/>
        <v>-59</v>
      </c>
      <c r="M72">
        <f>($B72-$B$436)*($B72-$B$436)</f>
        <v>2580.1250026545467</v>
      </c>
      <c r="N72">
        <f>($B72-$B$436)*($B71-$B$436)</f>
        <v>1361.0466616407223</v>
      </c>
      <c r="O72">
        <f>($B72-$B$436)*($B70-$B$436)</f>
        <v>3138.869242285883</v>
      </c>
      <c r="P72">
        <f>($B72-$B$436)*($B69-$B$436)</f>
        <v>3748.4084127927954</v>
      </c>
      <c r="Q72">
        <f>($B72-$B$436)*($B68-$B$436)</f>
        <v>3748.4084127927954</v>
      </c>
      <c r="R72">
        <f>($B72-$B$436)*($B67-$B$436)</f>
        <v>2529.3300717789707</v>
      </c>
    </row>
    <row r="73" spans="1:18" x14ac:dyDescent="0.2">
      <c r="A73" s="22">
        <v>43977</v>
      </c>
      <c r="B73" s="18">
        <v>87</v>
      </c>
      <c r="C73">
        <f>B73-$B$2</f>
        <v>84</v>
      </c>
      <c r="D73">
        <f>B73/$B$2</f>
        <v>29</v>
      </c>
      <c r="E73">
        <f t="shared" si="5"/>
        <v>28</v>
      </c>
      <c r="F73">
        <f t="shared" si="7"/>
        <v>85</v>
      </c>
      <c r="G73">
        <f>B73-B72</f>
        <v>-10</v>
      </c>
      <c r="H73">
        <f>IF(OR(B73=0,B72=0),1,B73/B72)</f>
        <v>0.89690721649484539</v>
      </c>
      <c r="I73">
        <f t="shared" si="6"/>
        <v>-0.10309278350515461</v>
      </c>
      <c r="J73">
        <f t="shared" si="8"/>
        <v>14</v>
      </c>
      <c r="M73">
        <f>($B73-$B$436)*($B73-$B$436)</f>
        <v>3696.0236201660673</v>
      </c>
      <c r="N73">
        <f>($B73-$B$436)*($B72-$B$436)</f>
        <v>3088.074311410307</v>
      </c>
      <c r="O73">
        <f>($B73-$B$436)*($B71-$B$436)</f>
        <v>1628.9959703964826</v>
      </c>
      <c r="P73">
        <f>($B73-$B$436)*($B70-$B$436)</f>
        <v>3756.8185510416433</v>
      </c>
      <c r="Q73">
        <f>($B73-$B$436)*($B69-$B$436)</f>
        <v>4486.3577215485557</v>
      </c>
      <c r="R73">
        <f>($B73-$B$436)*($B68-$B$436)</f>
        <v>4486.3577215485557</v>
      </c>
    </row>
    <row r="74" spans="1:18" x14ac:dyDescent="0.2">
      <c r="A74" s="22">
        <v>43978</v>
      </c>
      <c r="B74" s="18">
        <v>135</v>
      </c>
      <c r="C74">
        <f>B74-$B$2</f>
        <v>132</v>
      </c>
      <c r="D74">
        <f>B74/$B$2</f>
        <v>45</v>
      </c>
      <c r="E74">
        <f t="shared" si="5"/>
        <v>44</v>
      </c>
      <c r="F74">
        <f t="shared" si="7"/>
        <v>133</v>
      </c>
      <c r="G74">
        <f>B74-B73</f>
        <v>48</v>
      </c>
      <c r="H74">
        <f>IF(OR(B74=0,B73=0),1,B74/B73)</f>
        <v>1.5517241379310345</v>
      </c>
      <c r="I74">
        <f t="shared" si="6"/>
        <v>0.55172413793103448</v>
      </c>
      <c r="J74">
        <f t="shared" si="8"/>
        <v>58</v>
      </c>
      <c r="M74">
        <f>($B74-$B$436)*($B74-$B$436)</f>
        <v>163.71025611076877</v>
      </c>
      <c r="N74">
        <f>($B74-$B$436)*($B73-$B$436)</f>
        <v>777.86693813841816</v>
      </c>
      <c r="O74">
        <f>($B74-$B$436)*($B72-$B$436)</f>
        <v>649.91762938265788</v>
      </c>
      <c r="P74">
        <f>($B74-$B$436)*($B71-$B$436)</f>
        <v>342.83928836883314</v>
      </c>
      <c r="Q74">
        <f>($B74-$B$436)*($B70-$B$436)</f>
        <v>790.66186901399419</v>
      </c>
      <c r="R74">
        <f>($B74-$B$436)*($B69-$B$436)</f>
        <v>944.20103952090653</v>
      </c>
    </row>
    <row r="75" spans="1:18" x14ac:dyDescent="0.2">
      <c r="A75" s="22">
        <v>43979</v>
      </c>
      <c r="B75" s="18">
        <v>97</v>
      </c>
      <c r="C75">
        <f>B75-$B$2</f>
        <v>94</v>
      </c>
      <c r="D75">
        <f>B75/$B$2</f>
        <v>32.333333333333336</v>
      </c>
      <c r="E75">
        <f t="shared" si="5"/>
        <v>31.333333333333336</v>
      </c>
      <c r="F75">
        <f t="shared" si="7"/>
        <v>95</v>
      </c>
      <c r="G75">
        <f>B75-B74</f>
        <v>-38</v>
      </c>
      <c r="H75">
        <f>IF(OR(B75=0,B74=0),1,B75/B74)</f>
        <v>0.71851851851851856</v>
      </c>
      <c r="I75">
        <f t="shared" si="6"/>
        <v>-0.28148148148148144</v>
      </c>
      <c r="J75">
        <f t="shared" si="8"/>
        <v>-86</v>
      </c>
      <c r="M75">
        <f>($B75-$B$436)*($B75-$B$436)</f>
        <v>2580.1250026545467</v>
      </c>
      <c r="N75">
        <f>($B75-$B$436)*($B74-$B$436)</f>
        <v>649.91762938265788</v>
      </c>
      <c r="O75">
        <f>($B75-$B$436)*($B73-$B$436)</f>
        <v>3088.074311410307</v>
      </c>
      <c r="P75">
        <f>($B75-$B$436)*($B72-$B$436)</f>
        <v>2580.1250026545467</v>
      </c>
      <c r="Q75">
        <f>($B75-$B$436)*($B71-$B$436)</f>
        <v>1361.0466616407223</v>
      </c>
      <c r="R75">
        <f>($B75-$B$436)*($B70-$B$436)</f>
        <v>3138.869242285883</v>
      </c>
    </row>
    <row r="76" spans="1:18" x14ac:dyDescent="0.2">
      <c r="A76" s="22">
        <v>43980</v>
      </c>
      <c r="B76" s="18">
        <v>48</v>
      </c>
      <c r="C76">
        <f>B76-$B$2</f>
        <v>45</v>
      </c>
      <c r="D76">
        <f>B76/$B$2</f>
        <v>16</v>
      </c>
      <c r="E76">
        <f t="shared" si="5"/>
        <v>15</v>
      </c>
      <c r="F76">
        <f t="shared" si="7"/>
        <v>46</v>
      </c>
      <c r="G76">
        <f>B76-B75</f>
        <v>-49</v>
      </c>
      <c r="H76">
        <f>IF(OR(B76=0,B75=0),1,B76/B75)</f>
        <v>0.49484536082474229</v>
      </c>
      <c r="I76">
        <f t="shared" si="6"/>
        <v>-0.50515463917525771</v>
      </c>
      <c r="J76">
        <f t="shared" si="8"/>
        <v>-11</v>
      </c>
      <c r="M76">
        <f>($B76-$B$436)*($B76-$B$436)</f>
        <v>9959.0282284609984</v>
      </c>
      <c r="N76">
        <f>($B76-$B$436)*($B75-$B$436)</f>
        <v>5069.0766155577721</v>
      </c>
      <c r="O76">
        <f>($B76-$B$436)*($B74-$B$436)</f>
        <v>1276.8692422858833</v>
      </c>
      <c r="P76">
        <f>($B76-$B$436)*($B73-$B$436)</f>
        <v>6067.0259243135324</v>
      </c>
      <c r="Q76">
        <f>($B76-$B$436)*($B72-$B$436)</f>
        <v>5069.0766155577721</v>
      </c>
      <c r="R76">
        <f>($B76-$B$436)*($B71-$B$436)</f>
        <v>2673.9982745439474</v>
      </c>
    </row>
    <row r="77" spans="1:18" x14ac:dyDescent="0.2">
      <c r="A77" s="22">
        <v>43981</v>
      </c>
      <c r="B77" s="18">
        <v>42</v>
      </c>
      <c r="C77">
        <f>B77-$B$2</f>
        <v>39</v>
      </c>
      <c r="D77">
        <f>B77/$B$2</f>
        <v>14</v>
      </c>
      <c r="E77">
        <f t="shared" si="5"/>
        <v>13</v>
      </c>
      <c r="F77">
        <f t="shared" si="7"/>
        <v>40</v>
      </c>
      <c r="G77">
        <f>B77-B76</f>
        <v>-6</v>
      </c>
      <c r="H77">
        <f>IF(OR(B77=0,B76=0),1,B77/B76)</f>
        <v>0.875</v>
      </c>
      <c r="I77">
        <f t="shared" si="6"/>
        <v>-0.125</v>
      </c>
      <c r="J77">
        <f t="shared" si="8"/>
        <v>43</v>
      </c>
      <c r="M77">
        <f>($B77-$B$436)*($B77-$B$436)</f>
        <v>11192.567398967911</v>
      </c>
      <c r="N77">
        <f>($B77-$B$436)*($B76-$B$436)</f>
        <v>10557.797813714455</v>
      </c>
      <c r="O77">
        <f>($B77-$B$436)*($B75-$B$436)</f>
        <v>5373.8462008112283</v>
      </c>
      <c r="P77">
        <f>($B77-$B$436)*($B74-$B$436)</f>
        <v>1353.6388275393394</v>
      </c>
      <c r="Q77">
        <f>($B77-$B$436)*($B73-$B$436)</f>
        <v>6431.7955095669886</v>
      </c>
      <c r="R77">
        <f>($B77-$B$436)*($B72-$B$436)</f>
        <v>5373.8462008112283</v>
      </c>
    </row>
    <row r="78" spans="1:18" x14ac:dyDescent="0.2">
      <c r="A78" s="22">
        <v>43982</v>
      </c>
      <c r="B78" s="18">
        <v>85</v>
      </c>
      <c r="C78">
        <f>B78-$B$2</f>
        <v>82</v>
      </c>
      <c r="D78">
        <f>B78/$B$2</f>
        <v>28.333333333333332</v>
      </c>
      <c r="E78">
        <f t="shared" si="5"/>
        <v>27.333333333333332</v>
      </c>
      <c r="F78">
        <f t="shared" si="7"/>
        <v>83</v>
      </c>
      <c r="G78">
        <f>B78-B77</f>
        <v>43</v>
      </c>
      <c r="H78">
        <f>IF(OR(B78=0,B77=0),1,B78/B77)</f>
        <v>2.0238095238095237</v>
      </c>
      <c r="I78">
        <f t="shared" si="6"/>
        <v>1.0238095238095237</v>
      </c>
      <c r="J78">
        <f t="shared" si="8"/>
        <v>49</v>
      </c>
      <c r="M78">
        <f>($B78-$B$436)*($B78-$B$436)</f>
        <v>3943.2033436683714</v>
      </c>
      <c r="N78">
        <f>($B78-$B$436)*($B77-$B$436)</f>
        <v>6643.3853713181406</v>
      </c>
      <c r="O78">
        <f>($B78-$B$436)*($B76-$B$436)</f>
        <v>6266.6157860646845</v>
      </c>
      <c r="P78">
        <f>($B78-$B$436)*($B75-$B$436)</f>
        <v>3189.6641731614591</v>
      </c>
      <c r="Q78">
        <f>($B78-$B$436)*($B74-$B$436)</f>
        <v>803.45679988957022</v>
      </c>
      <c r="R78">
        <f>($B78-$B$436)*($B73-$B$436)</f>
        <v>3817.6134819172194</v>
      </c>
    </row>
    <row r="79" spans="1:18" x14ac:dyDescent="0.2">
      <c r="A79" s="22">
        <v>43983</v>
      </c>
      <c r="B79" s="18">
        <v>36</v>
      </c>
      <c r="C79">
        <f>B79-$B$2</f>
        <v>33</v>
      </c>
      <c r="D79">
        <f>B79/$B$2</f>
        <v>12</v>
      </c>
      <c r="E79">
        <f t="shared" si="5"/>
        <v>11</v>
      </c>
      <c r="F79">
        <f t="shared" si="7"/>
        <v>34</v>
      </c>
      <c r="G79">
        <f>B79-B78</f>
        <v>-49</v>
      </c>
      <c r="H79">
        <f>IF(OR(B79=0,B78=0),1,B79/B78)</f>
        <v>0.42352941176470588</v>
      </c>
      <c r="I79">
        <f t="shared" si="6"/>
        <v>-0.57647058823529407</v>
      </c>
      <c r="J79">
        <f t="shared" si="8"/>
        <v>-92</v>
      </c>
      <c r="M79">
        <f>($B79-$B$436)*($B79-$B$436)</f>
        <v>12498.106569474823</v>
      </c>
      <c r="N79">
        <f>($B79-$B$436)*($B78-$B$436)</f>
        <v>7020.1549565715968</v>
      </c>
      <c r="O79">
        <f>($B79-$B$436)*($B77-$B$436)</f>
        <v>11827.336984221367</v>
      </c>
      <c r="P79">
        <f>($B79-$B$436)*($B76-$B$436)</f>
        <v>11156.567398967911</v>
      </c>
      <c r="Q79">
        <f>($B79-$B$436)*($B75-$B$436)</f>
        <v>5678.6157860646845</v>
      </c>
      <c r="R79">
        <f>($B79-$B$436)*($B74-$B$436)</f>
        <v>1430.4084127927956</v>
      </c>
    </row>
    <row r="80" spans="1:18" x14ac:dyDescent="0.2">
      <c r="A80" s="22">
        <v>43984</v>
      </c>
      <c r="B80" s="18">
        <v>76</v>
      </c>
      <c r="C80">
        <f>B80-$B$2</f>
        <v>73</v>
      </c>
      <c r="D80">
        <f>B80/$B$2</f>
        <v>25.333333333333332</v>
      </c>
      <c r="E80">
        <f t="shared" si="5"/>
        <v>24.333333333333332</v>
      </c>
      <c r="F80">
        <f t="shared" si="7"/>
        <v>74</v>
      </c>
      <c r="G80">
        <f>B80-B79</f>
        <v>40</v>
      </c>
      <c r="H80">
        <f>IF(OR(B80=0,B79=0),1,B80/B79)</f>
        <v>2.1111111111111112</v>
      </c>
      <c r="I80">
        <f t="shared" si="6"/>
        <v>1.1111111111111112</v>
      </c>
      <c r="J80">
        <f t="shared" si="8"/>
        <v>89</v>
      </c>
      <c r="M80">
        <f>($B80-$B$436)*($B80-$B$436)</f>
        <v>5154.5120994287399</v>
      </c>
      <c r="N80">
        <f>($B80-$B$436)*($B79-$B$436)</f>
        <v>8026.3093344517811</v>
      </c>
      <c r="O80">
        <f>($B80-$B$436)*($B78-$B$436)</f>
        <v>4508.3577215485557</v>
      </c>
      <c r="P80">
        <f>($B80-$B$436)*($B77-$B$436)</f>
        <v>7595.5397491983249</v>
      </c>
      <c r="Q80">
        <f>($B80-$B$436)*($B76-$B$436)</f>
        <v>7164.7701639448687</v>
      </c>
      <c r="R80">
        <f>($B80-$B$436)*($B75-$B$436)</f>
        <v>3646.8185510416433</v>
      </c>
    </row>
    <row r="81" spans="1:18" x14ac:dyDescent="0.2">
      <c r="A81" s="22">
        <v>43985</v>
      </c>
      <c r="B81" s="18">
        <v>46</v>
      </c>
      <c r="C81">
        <f>B81-$B$2</f>
        <v>43</v>
      </c>
      <c r="D81">
        <f>B81/$B$2</f>
        <v>15.333333333333334</v>
      </c>
      <c r="E81">
        <f t="shared" si="5"/>
        <v>14.333333333333334</v>
      </c>
      <c r="F81">
        <f t="shared" si="7"/>
        <v>44</v>
      </c>
      <c r="G81">
        <f>B81-B80</f>
        <v>-30</v>
      </c>
      <c r="H81">
        <f>IF(OR(B81=0,B80=0),1,B81/B80)</f>
        <v>0.60526315789473684</v>
      </c>
      <c r="I81">
        <f t="shared" si="6"/>
        <v>-0.39473684210526316</v>
      </c>
      <c r="J81">
        <f t="shared" si="8"/>
        <v>-70</v>
      </c>
      <c r="M81">
        <f>($B81-$B$436)*($B81-$B$436)</f>
        <v>10362.207951963303</v>
      </c>
      <c r="N81">
        <f>($B81-$B$436)*($B80-$B$436)</f>
        <v>7308.3600256960208</v>
      </c>
      <c r="O81">
        <f>($B81-$B$436)*($B79-$B$436)</f>
        <v>11380.157260719063</v>
      </c>
      <c r="P81">
        <f>($B81-$B$436)*($B78-$B$436)</f>
        <v>6392.2056478158365</v>
      </c>
      <c r="Q81">
        <f>($B81-$B$436)*($B77-$B$436)</f>
        <v>10769.387675465607</v>
      </c>
      <c r="R81">
        <f>($B81-$B$436)*($B76-$B$436)</f>
        <v>10158.61809021215</v>
      </c>
    </row>
    <row r="82" spans="1:18" x14ac:dyDescent="0.2">
      <c r="A82" s="22">
        <v>43986</v>
      </c>
      <c r="B82" s="18">
        <v>63</v>
      </c>
      <c r="C82">
        <f>B82-$B$2</f>
        <v>60</v>
      </c>
      <c r="D82">
        <f>B82/$B$2</f>
        <v>21</v>
      </c>
      <c r="E82">
        <f t="shared" si="5"/>
        <v>20</v>
      </c>
      <c r="F82">
        <f t="shared" si="7"/>
        <v>61</v>
      </c>
      <c r="G82">
        <f>B82-B81</f>
        <v>17</v>
      </c>
      <c r="H82">
        <f>IF(OR(B82=0,B81=0),1,B82/B81)</f>
        <v>1.3695652173913044</v>
      </c>
      <c r="I82">
        <f t="shared" si="6"/>
        <v>0.36956521739130443</v>
      </c>
      <c r="J82">
        <f t="shared" si="8"/>
        <v>47</v>
      </c>
      <c r="M82">
        <f>($B82-$B$436)*($B82-$B$436)</f>
        <v>7190.1803021937167</v>
      </c>
      <c r="N82">
        <f>($B82-$B$436)*($B81-$B$436)</f>
        <v>8631.6941270785101</v>
      </c>
      <c r="O82">
        <f>($B82-$B$436)*($B80-$B$436)</f>
        <v>6087.8462008112283</v>
      </c>
      <c r="P82">
        <f>($B82-$B$436)*($B79-$B$436)</f>
        <v>9479.6434358342703</v>
      </c>
      <c r="Q82">
        <f>($B82-$B$436)*($B78-$B$436)</f>
        <v>5324.691822931044</v>
      </c>
      <c r="R82">
        <f>($B82-$B$436)*($B77-$B$436)</f>
        <v>8970.8738505808142</v>
      </c>
    </row>
    <row r="83" spans="1:18" x14ac:dyDescent="0.2">
      <c r="A83" s="22">
        <v>43987</v>
      </c>
      <c r="B83" s="18">
        <v>89</v>
      </c>
      <c r="C83">
        <f>B83-$B$2</f>
        <v>86</v>
      </c>
      <c r="D83">
        <f>B83/$B$2</f>
        <v>29.666666666666668</v>
      </c>
      <c r="E83">
        <f t="shared" si="5"/>
        <v>28.666666666666668</v>
      </c>
      <c r="F83">
        <f t="shared" si="7"/>
        <v>87</v>
      </c>
      <c r="G83">
        <f>B83-B82</f>
        <v>26</v>
      </c>
      <c r="H83">
        <f>IF(OR(B83=0,B82=0),1,B83/B82)</f>
        <v>1.4126984126984128</v>
      </c>
      <c r="I83">
        <f t="shared" si="6"/>
        <v>0.41269841269841279</v>
      </c>
      <c r="J83">
        <f t="shared" si="8"/>
        <v>9</v>
      </c>
      <c r="M83">
        <f>($B83-$B$436)*($B83-$B$436)</f>
        <v>3456.8438966637632</v>
      </c>
      <c r="N83">
        <f>($B83-$B$436)*($B82-$B$436)</f>
        <v>4985.5120994287399</v>
      </c>
      <c r="O83">
        <f>($B83-$B$436)*($B81-$B$436)</f>
        <v>5985.0259243135324</v>
      </c>
      <c r="P83">
        <f>($B83-$B$436)*($B80-$B$436)</f>
        <v>4221.1779980462516</v>
      </c>
      <c r="Q83">
        <f>($B83-$B$436)*($B79-$B$436)</f>
        <v>6572.9752330692927</v>
      </c>
      <c r="R83">
        <f>($B83-$B$436)*($B78-$B$436)</f>
        <v>3692.0236201660673</v>
      </c>
    </row>
    <row r="84" spans="1:18" x14ac:dyDescent="0.2">
      <c r="A84" s="22">
        <v>43988</v>
      </c>
      <c r="B84" s="18">
        <v>104</v>
      </c>
      <c r="C84">
        <f>B84-$B$2</f>
        <v>101</v>
      </c>
      <c r="D84">
        <f>B84/$B$2</f>
        <v>34.666666666666664</v>
      </c>
      <c r="E84">
        <f t="shared" si="5"/>
        <v>33.666666666666664</v>
      </c>
      <c r="F84">
        <f t="shared" si="7"/>
        <v>102</v>
      </c>
      <c r="G84">
        <f>B84-B83</f>
        <v>15</v>
      </c>
      <c r="H84">
        <f>IF(OR(B84=0,B83=0),1,B84/B83)</f>
        <v>1.1685393258426966</v>
      </c>
      <c r="I84">
        <f t="shared" si="6"/>
        <v>0.1685393258426966</v>
      </c>
      <c r="J84">
        <f t="shared" si="8"/>
        <v>-11</v>
      </c>
      <c r="M84">
        <f>($B84-$B$436)*($B84-$B$436)</f>
        <v>1917.9959703964826</v>
      </c>
      <c r="N84">
        <f>($B84-$B$436)*($B83-$B$436)</f>
        <v>2574.9199335301228</v>
      </c>
      <c r="O84">
        <f>($B84-$B$436)*($B82-$B$436)</f>
        <v>3713.5881362950995</v>
      </c>
      <c r="P84">
        <f>($B84-$B$436)*($B81-$B$436)</f>
        <v>4458.101961179892</v>
      </c>
      <c r="Q84">
        <f>($B84-$B$436)*($B80-$B$436)</f>
        <v>3144.2540349126111</v>
      </c>
      <c r="R84">
        <f>($B84-$B$436)*($B79-$B$436)</f>
        <v>4896.0512699356523</v>
      </c>
    </row>
    <row r="85" spans="1:18" x14ac:dyDescent="0.2">
      <c r="A85" s="22">
        <v>43989</v>
      </c>
      <c r="B85" s="18">
        <v>88</v>
      </c>
      <c r="C85">
        <f>B85-$B$2</f>
        <v>85</v>
      </c>
      <c r="D85">
        <f>B85/$B$2</f>
        <v>29.333333333333332</v>
      </c>
      <c r="E85">
        <f t="shared" si="5"/>
        <v>28.333333333333332</v>
      </c>
      <c r="F85">
        <f t="shared" si="7"/>
        <v>86</v>
      </c>
      <c r="G85">
        <f>B85-B84</f>
        <v>-16</v>
      </c>
      <c r="H85">
        <f>IF(OR(B85=0,B84=0),1,B85/B84)</f>
        <v>0.84615384615384615</v>
      </c>
      <c r="I85">
        <f t="shared" si="6"/>
        <v>-0.15384615384615385</v>
      </c>
      <c r="J85">
        <f t="shared" si="8"/>
        <v>-31</v>
      </c>
      <c r="M85">
        <f>($B85-$B$436)*($B85-$B$436)</f>
        <v>3575.4337584149152</v>
      </c>
      <c r="N85">
        <f>($B85-$B$436)*($B84-$B$436)</f>
        <v>2618.7148644056988</v>
      </c>
      <c r="O85">
        <f>($B85-$B$436)*($B83-$B$436)</f>
        <v>3515.6388275393392</v>
      </c>
      <c r="P85">
        <f>($B85-$B$436)*($B82-$B$436)</f>
        <v>5070.307030304316</v>
      </c>
      <c r="Q85">
        <f>($B85-$B$436)*($B81-$B$436)</f>
        <v>6086.8208551891084</v>
      </c>
      <c r="R85">
        <f>($B85-$B$436)*($B80-$B$436)</f>
        <v>4292.9729289218276</v>
      </c>
    </row>
    <row r="86" spans="1:18" x14ac:dyDescent="0.2">
      <c r="A86" s="22">
        <v>43990</v>
      </c>
      <c r="B86" s="18">
        <v>86</v>
      </c>
      <c r="C86">
        <f>B86-$B$2</f>
        <v>83</v>
      </c>
      <c r="D86">
        <f>B86/$B$2</f>
        <v>28.666666666666668</v>
      </c>
      <c r="E86">
        <f t="shared" si="5"/>
        <v>27.666666666666668</v>
      </c>
      <c r="F86">
        <f t="shared" si="7"/>
        <v>84</v>
      </c>
      <c r="G86">
        <f>B86-B85</f>
        <v>-2</v>
      </c>
      <c r="H86">
        <f>IF(OR(B86=0,B85=0),1,B86/B85)</f>
        <v>0.97727272727272729</v>
      </c>
      <c r="I86">
        <f t="shared" si="6"/>
        <v>-2.2727272727272707E-2</v>
      </c>
      <c r="J86">
        <f t="shared" si="8"/>
        <v>14</v>
      </c>
      <c r="M86">
        <f>($B86-$B$436)*($B86-$B$436)</f>
        <v>3818.6134819172194</v>
      </c>
      <c r="N86">
        <f>($B86-$B$436)*($B85-$B$436)</f>
        <v>3695.0236201660673</v>
      </c>
      <c r="O86">
        <f>($B86-$B$436)*($B84-$B$436)</f>
        <v>2706.3047261568508</v>
      </c>
      <c r="P86">
        <f>($B86-$B$436)*($B83-$B$436)</f>
        <v>3633.2286892904913</v>
      </c>
      <c r="Q86">
        <f>($B86-$B$436)*($B82-$B$436)</f>
        <v>5239.896892055468</v>
      </c>
      <c r="R86">
        <f>($B86-$B$436)*($B81-$B$436)</f>
        <v>6290.4107169402605</v>
      </c>
    </row>
    <row r="87" spans="1:18" x14ac:dyDescent="0.2">
      <c r="A87" s="22">
        <v>43991</v>
      </c>
      <c r="B87" s="18">
        <v>46</v>
      </c>
      <c r="C87">
        <f>B87-$B$2</f>
        <v>43</v>
      </c>
      <c r="D87">
        <f>B87/$B$2</f>
        <v>15.333333333333334</v>
      </c>
      <c r="E87">
        <f t="shared" si="5"/>
        <v>14.333333333333334</v>
      </c>
      <c r="F87">
        <f t="shared" si="7"/>
        <v>44</v>
      </c>
      <c r="G87">
        <f>B87-B86</f>
        <v>-40</v>
      </c>
      <c r="H87">
        <f>IF(OR(B87=0,B86=0),1,B87/B86)</f>
        <v>0.53488372093023251</v>
      </c>
      <c r="I87">
        <f t="shared" si="6"/>
        <v>-0.46511627906976749</v>
      </c>
      <c r="J87">
        <f t="shared" si="8"/>
        <v>-38</v>
      </c>
      <c r="M87">
        <f>($B87-$B$436)*($B87-$B$436)</f>
        <v>10362.207951963303</v>
      </c>
      <c r="N87">
        <f>($B87-$B$436)*($B86-$B$436)</f>
        <v>6290.4107169402605</v>
      </c>
      <c r="O87">
        <f>($B87-$B$436)*($B85-$B$436)</f>
        <v>6086.8208551891084</v>
      </c>
      <c r="P87">
        <f>($B87-$B$436)*($B84-$B$436)</f>
        <v>4458.101961179892</v>
      </c>
      <c r="Q87">
        <f>($B87-$B$436)*($B83-$B$436)</f>
        <v>5985.0259243135324</v>
      </c>
      <c r="R87">
        <f>($B87-$B$436)*($B82-$B$436)</f>
        <v>8631.6941270785101</v>
      </c>
    </row>
    <row r="88" spans="1:18" x14ac:dyDescent="0.2">
      <c r="A88" s="22">
        <v>43992</v>
      </c>
      <c r="B88" s="18">
        <v>113</v>
      </c>
      <c r="C88">
        <f>B88-$B$2</f>
        <v>110</v>
      </c>
      <c r="D88">
        <f>B88/$B$2</f>
        <v>37.666666666666664</v>
      </c>
      <c r="E88">
        <f t="shared" si="5"/>
        <v>36.666666666666664</v>
      </c>
      <c r="F88">
        <f t="shared" si="7"/>
        <v>111</v>
      </c>
      <c r="G88">
        <f>B88-B87</f>
        <v>67</v>
      </c>
      <c r="H88">
        <f>IF(OR(B88=0,B87=0),1,B88/B87)</f>
        <v>2.4565217391304346</v>
      </c>
      <c r="I88">
        <f t="shared" si="6"/>
        <v>1.4565217391304346</v>
      </c>
      <c r="J88">
        <f t="shared" si="8"/>
        <v>107</v>
      </c>
      <c r="M88">
        <f>($B88-$B$436)*($B88-$B$436)</f>
        <v>1210.687214636114</v>
      </c>
      <c r="N88">
        <f>($B88-$B$436)*($B87-$B$436)</f>
        <v>3541.9475832997077</v>
      </c>
      <c r="O88">
        <f>($B88-$B$436)*($B86-$B$436)</f>
        <v>2150.1503482766666</v>
      </c>
      <c r="P88">
        <f>($B88-$B$436)*($B85-$B$436)</f>
        <v>2080.5604865255145</v>
      </c>
      <c r="Q88">
        <f>($B88-$B$436)*($B84-$B$436)</f>
        <v>1523.8415925162983</v>
      </c>
      <c r="R88">
        <f>($B88-$B$436)*($B83-$B$436)</f>
        <v>2045.7655556499387</v>
      </c>
    </row>
    <row r="89" spans="1:18" x14ac:dyDescent="0.2">
      <c r="A89" s="22">
        <v>43993</v>
      </c>
      <c r="B89" s="18">
        <v>111</v>
      </c>
      <c r="C89">
        <f>B89-$B$2</f>
        <v>108</v>
      </c>
      <c r="D89">
        <f>B89/$B$2</f>
        <v>37</v>
      </c>
      <c r="E89">
        <f t="shared" si="5"/>
        <v>36</v>
      </c>
      <c r="F89">
        <f t="shared" si="7"/>
        <v>109</v>
      </c>
      <c r="G89">
        <f>B89-B88</f>
        <v>-2</v>
      </c>
      <c r="H89">
        <f>IF(OR(B89=0,B88=0),1,B89/B88)</f>
        <v>0.98230088495575218</v>
      </c>
      <c r="I89">
        <f t="shared" si="6"/>
        <v>-1.7699115044247815E-2</v>
      </c>
      <c r="J89">
        <f t="shared" si="8"/>
        <v>-69</v>
      </c>
      <c r="M89">
        <f>($B89-$B$436)*($B89-$B$436)</f>
        <v>1353.8669381384182</v>
      </c>
      <c r="N89">
        <f>($B89-$B$436)*($B88-$B$436)</f>
        <v>1280.2770763872661</v>
      </c>
      <c r="O89">
        <f>($B89-$B$436)*($B87-$B$436)</f>
        <v>3745.5374450508598</v>
      </c>
      <c r="P89">
        <f>($B89-$B$436)*($B86-$B$436)</f>
        <v>2273.7402100278186</v>
      </c>
      <c r="Q89">
        <f>($B89-$B$436)*($B85-$B$436)</f>
        <v>2200.1503482766666</v>
      </c>
      <c r="R89">
        <f>($B89-$B$436)*($B84-$B$436)</f>
        <v>1611.4314542674504</v>
      </c>
    </row>
    <row r="90" spans="1:18" x14ac:dyDescent="0.2">
      <c r="A90" s="22">
        <v>43994</v>
      </c>
      <c r="B90" s="18">
        <v>78</v>
      </c>
      <c r="C90">
        <f>B90-$B$2</f>
        <v>75</v>
      </c>
      <c r="D90">
        <f>B90/$B$2</f>
        <v>26</v>
      </c>
      <c r="E90">
        <f t="shared" si="5"/>
        <v>25</v>
      </c>
      <c r="F90">
        <f t="shared" si="7"/>
        <v>76</v>
      </c>
      <c r="G90">
        <f>B90-B89</f>
        <v>-33</v>
      </c>
      <c r="H90">
        <f>IF(OR(B90=0,B89=0),1,B90/B89)</f>
        <v>0.70270270270270274</v>
      </c>
      <c r="I90">
        <f t="shared" si="6"/>
        <v>-0.29729729729729726</v>
      </c>
      <c r="J90">
        <f t="shared" si="8"/>
        <v>-31</v>
      </c>
      <c r="M90">
        <f>($B90-$B$436)*($B90-$B$436)</f>
        <v>4871.3323759264358</v>
      </c>
      <c r="N90">
        <f>($B90-$B$436)*($B89-$B$436)</f>
        <v>2568.0996570324269</v>
      </c>
      <c r="O90">
        <f>($B90-$B$436)*($B88-$B$436)</f>
        <v>2428.5097952812748</v>
      </c>
      <c r="P90">
        <f>($B90-$B$436)*($B87-$B$436)</f>
        <v>7104.7701639448687</v>
      </c>
      <c r="Q90">
        <f>($B90-$B$436)*($B86-$B$436)</f>
        <v>4312.9729289218276</v>
      </c>
      <c r="R90">
        <f>($B90-$B$436)*($B85-$B$436)</f>
        <v>4173.3830671706755</v>
      </c>
    </row>
    <row r="91" spans="1:18" x14ac:dyDescent="0.2">
      <c r="A91" s="22">
        <v>43995</v>
      </c>
      <c r="B91" s="18">
        <v>146</v>
      </c>
      <c r="C91">
        <f>B91-$B$2</f>
        <v>143</v>
      </c>
      <c r="D91">
        <f>B91/$B$2</f>
        <v>48.666666666666664</v>
      </c>
      <c r="E91">
        <f t="shared" si="5"/>
        <v>47.666666666666664</v>
      </c>
      <c r="F91">
        <f t="shared" si="7"/>
        <v>144</v>
      </c>
      <c r="G91">
        <f>B91-B90</f>
        <v>68</v>
      </c>
      <c r="H91">
        <f>IF(OR(B91=0,B90=0),1,B91/B90)</f>
        <v>1.8717948717948718</v>
      </c>
      <c r="I91">
        <f t="shared" si="6"/>
        <v>0.87179487179487181</v>
      </c>
      <c r="J91">
        <f t="shared" si="8"/>
        <v>101</v>
      </c>
      <c r="M91">
        <f>($B91-$B$436)*($B91-$B$436)</f>
        <v>3.2217768480961282</v>
      </c>
      <c r="N91">
        <f>($B91-$B$436)*($B90-$B$436)</f>
        <v>125.27707638726606</v>
      </c>
      <c r="O91">
        <f>($B91-$B$436)*($B89-$B$436)</f>
        <v>66.044357493257124</v>
      </c>
      <c r="P91">
        <f>($B91-$B$436)*($B88-$B$436)</f>
        <v>62.454495742105067</v>
      </c>
      <c r="Q91">
        <f>($B91-$B$436)*($B87-$B$436)</f>
        <v>182.71486440569899</v>
      </c>
      <c r="R91">
        <f>($B91-$B$436)*($B86-$B$436)</f>
        <v>110.91762938265784</v>
      </c>
    </row>
    <row r="92" spans="1:18" x14ac:dyDescent="0.2">
      <c r="A92" s="22">
        <v>43996</v>
      </c>
      <c r="B92" s="18">
        <v>110</v>
      </c>
      <c r="C92">
        <f>B92-$B$2</f>
        <v>107</v>
      </c>
      <c r="D92">
        <f>B92/$B$2</f>
        <v>36.666666666666664</v>
      </c>
      <c r="E92">
        <f t="shared" si="5"/>
        <v>35.666666666666664</v>
      </c>
      <c r="F92">
        <f t="shared" si="7"/>
        <v>108</v>
      </c>
      <c r="G92">
        <f>B92-B91</f>
        <v>-36</v>
      </c>
      <c r="H92">
        <f>IF(OR(B92=0,B91=0),1,B92/B91)</f>
        <v>0.75342465753424659</v>
      </c>
      <c r="I92">
        <f t="shared" si="6"/>
        <v>-0.24657534246575341</v>
      </c>
      <c r="J92">
        <f t="shared" si="8"/>
        <v>-104</v>
      </c>
      <c r="M92">
        <f>($B92-$B$436)*($B92-$B$436)</f>
        <v>1428.4567998895702</v>
      </c>
      <c r="N92">
        <f>($B92-$B$436)*($B91-$B$436)</f>
        <v>67.839288368833152</v>
      </c>
      <c r="O92">
        <f>($B92-$B$436)*($B90-$B$436)</f>
        <v>2637.8945879080029</v>
      </c>
      <c r="P92">
        <f>($B92-$B$436)*($B89-$B$436)</f>
        <v>1390.6618690139942</v>
      </c>
      <c r="Q92">
        <f>($B92-$B$436)*($B88-$B$436)</f>
        <v>1315.0720072628421</v>
      </c>
      <c r="R92">
        <f>($B92-$B$436)*($B87-$B$436)</f>
        <v>3847.3323759264358</v>
      </c>
    </row>
    <row r="93" spans="1:18" x14ac:dyDescent="0.2">
      <c r="A93" s="22">
        <v>43997</v>
      </c>
      <c r="B93" s="18">
        <v>106</v>
      </c>
      <c r="C93">
        <f>B93-$B$2</f>
        <v>103</v>
      </c>
      <c r="D93">
        <f>B93/$B$2</f>
        <v>35.333333333333336</v>
      </c>
      <c r="E93">
        <f t="shared" si="5"/>
        <v>34.333333333333336</v>
      </c>
      <c r="F93">
        <f t="shared" si="7"/>
        <v>104</v>
      </c>
      <c r="G93">
        <f>B93-B92</f>
        <v>-4</v>
      </c>
      <c r="H93">
        <f>IF(OR(B93=0,B92=0),1,B93/B92)</f>
        <v>0.96363636363636362</v>
      </c>
      <c r="I93">
        <f t="shared" si="6"/>
        <v>-3.6363636363636376E-2</v>
      </c>
      <c r="J93">
        <f t="shared" si="8"/>
        <v>32</v>
      </c>
      <c r="M93">
        <f>($B93-$B$436)*($B93-$B$436)</f>
        <v>1746.8162468941784</v>
      </c>
      <c r="N93">
        <f>($B93-$B$436)*($B92-$B$436)</f>
        <v>1579.6365233918743</v>
      </c>
      <c r="O93">
        <f>($B93-$B$436)*($B91-$B$436)</f>
        <v>75.019011871137266</v>
      </c>
      <c r="P93">
        <f>($B93-$B$436)*($B90-$B$436)</f>
        <v>2917.074311410307</v>
      </c>
      <c r="Q93">
        <f>($B93-$B$436)*($B89-$B$436)</f>
        <v>1537.8415925162983</v>
      </c>
      <c r="R93">
        <f>($B93-$B$436)*($B88-$B$436)</f>
        <v>1454.2517307651462</v>
      </c>
    </row>
    <row r="94" spans="1:18" x14ac:dyDescent="0.2">
      <c r="A94" s="22">
        <v>43998</v>
      </c>
      <c r="B94" s="18">
        <v>70</v>
      </c>
      <c r="C94">
        <f>B94-$B$2</f>
        <v>67</v>
      </c>
      <c r="D94">
        <f>B94/$B$2</f>
        <v>23.333333333333332</v>
      </c>
      <c r="E94">
        <f t="shared" si="5"/>
        <v>22.333333333333332</v>
      </c>
      <c r="F94">
        <f t="shared" si="7"/>
        <v>68</v>
      </c>
      <c r="G94">
        <f>B94-B93</f>
        <v>-36</v>
      </c>
      <c r="H94">
        <f>IF(OR(B94=0,B93=0),1,B94/B93)</f>
        <v>0.660377358490566</v>
      </c>
      <c r="I94">
        <f t="shared" si="6"/>
        <v>-0.339622641509434</v>
      </c>
      <c r="J94">
        <f t="shared" si="8"/>
        <v>-32</v>
      </c>
      <c r="M94">
        <f>($B94-$B$436)*($B94-$B$436)</f>
        <v>6052.0512699356523</v>
      </c>
      <c r="N94">
        <f>($B94-$B$436)*($B93-$B$436)</f>
        <v>3251.4337584149152</v>
      </c>
      <c r="O94">
        <f>($B94-$B$436)*($B92-$B$436)</f>
        <v>2940.2540349126111</v>
      </c>
      <c r="P94">
        <f>($B94-$B$436)*($B91-$B$436)</f>
        <v>139.63652339187431</v>
      </c>
      <c r="Q94">
        <f>($B94-$B$436)*($B90-$B$436)</f>
        <v>5429.691822931044</v>
      </c>
      <c r="R94">
        <f>($B94-$B$436)*($B89-$B$436)</f>
        <v>2862.4591040370351</v>
      </c>
    </row>
    <row r="95" spans="1:18" x14ac:dyDescent="0.2">
      <c r="A95" s="22">
        <v>43999</v>
      </c>
      <c r="B95" s="18">
        <v>44</v>
      </c>
      <c r="C95">
        <f>B95-$B$2</f>
        <v>41</v>
      </c>
      <c r="D95">
        <f>B95/$B$2</f>
        <v>14.666666666666666</v>
      </c>
      <c r="E95">
        <f t="shared" si="5"/>
        <v>13.666666666666666</v>
      </c>
      <c r="F95">
        <f t="shared" si="7"/>
        <v>42</v>
      </c>
      <c r="G95">
        <f>B95-B94</f>
        <v>-26</v>
      </c>
      <c r="H95">
        <f>IF(OR(B95=0,B94=0),1,B95/B94)</f>
        <v>0.62857142857142856</v>
      </c>
      <c r="I95">
        <f t="shared" si="6"/>
        <v>-0.37142857142857144</v>
      </c>
      <c r="J95">
        <f t="shared" si="8"/>
        <v>10</v>
      </c>
      <c r="M95">
        <f>($B95-$B$436)*($B95-$B$436)</f>
        <v>10773.387675465607</v>
      </c>
      <c r="N95">
        <f>($B95-$B$436)*($B94-$B$436)</f>
        <v>8074.719472700629</v>
      </c>
      <c r="O95">
        <f>($B95-$B$436)*($B93-$B$436)</f>
        <v>4338.101961179892</v>
      </c>
      <c r="P95">
        <f>($B95-$B$436)*($B92-$B$436)</f>
        <v>3922.9222376775879</v>
      </c>
      <c r="Q95">
        <f>($B95-$B$436)*($B91-$B$436)</f>
        <v>186.30472615685105</v>
      </c>
      <c r="R95">
        <f>($B95-$B$436)*($B90-$B$436)</f>
        <v>7244.3600256960208</v>
      </c>
    </row>
    <row r="96" spans="1:18" x14ac:dyDescent="0.2">
      <c r="A96" s="22">
        <v>44000</v>
      </c>
      <c r="B96" s="18">
        <v>76</v>
      </c>
      <c r="C96">
        <f>B96-$B$2</f>
        <v>73</v>
      </c>
      <c r="D96">
        <f>B96/$B$2</f>
        <v>25.333333333333332</v>
      </c>
      <c r="E96">
        <f t="shared" si="5"/>
        <v>24.333333333333332</v>
      </c>
      <c r="F96">
        <f t="shared" si="7"/>
        <v>74</v>
      </c>
      <c r="G96">
        <f>B96-B95</f>
        <v>32</v>
      </c>
      <c r="H96">
        <f>IF(OR(B96=0,B95=0),1,B96/B95)</f>
        <v>1.7272727272727273</v>
      </c>
      <c r="I96">
        <f t="shared" si="6"/>
        <v>0.72727272727272729</v>
      </c>
      <c r="J96">
        <f t="shared" si="8"/>
        <v>58</v>
      </c>
      <c r="M96">
        <f>($B96-$B$436)*($B96-$B$436)</f>
        <v>5154.5120994287399</v>
      </c>
      <c r="N96">
        <f>($B96-$B$436)*($B95-$B$436)</f>
        <v>7451.9498874471728</v>
      </c>
      <c r="O96">
        <f>($B96-$B$436)*($B94-$B$436)</f>
        <v>5585.2816846821961</v>
      </c>
      <c r="P96">
        <f>($B96-$B$436)*($B93-$B$436)</f>
        <v>3000.6641731614591</v>
      </c>
      <c r="Q96">
        <f>($B96-$B$436)*($B92-$B$436)</f>
        <v>2713.484449659155</v>
      </c>
      <c r="R96">
        <f>($B96-$B$436)*($B91-$B$436)</f>
        <v>128.86693813841813</v>
      </c>
    </row>
    <row r="97" spans="1:18" x14ac:dyDescent="0.2">
      <c r="A97" s="22">
        <v>44001</v>
      </c>
      <c r="B97" s="18">
        <v>83</v>
      </c>
      <c r="C97">
        <f>B97-$B$2</f>
        <v>80</v>
      </c>
      <c r="D97">
        <f>B97/$B$2</f>
        <v>27.666666666666668</v>
      </c>
      <c r="E97">
        <f t="shared" si="5"/>
        <v>26.666666666666668</v>
      </c>
      <c r="F97">
        <f t="shared" si="7"/>
        <v>81</v>
      </c>
      <c r="G97">
        <f>B97-B96</f>
        <v>7</v>
      </c>
      <c r="H97">
        <f>IF(OR(B97=0,B96=0),1,B97/B96)</f>
        <v>1.0921052631578947</v>
      </c>
      <c r="I97">
        <f t="shared" si="6"/>
        <v>9.210526315789469E-2</v>
      </c>
      <c r="J97">
        <f t="shared" si="8"/>
        <v>-25</v>
      </c>
      <c r="M97">
        <f>($B97-$B$436)*($B97-$B$436)</f>
        <v>4198.3830671706755</v>
      </c>
      <c r="N97">
        <f>($B97-$B$436)*($B96-$B$436)</f>
        <v>4651.9475832997077</v>
      </c>
      <c r="O97">
        <f>($B97-$B$436)*($B95-$B$436)</f>
        <v>6725.3853713181406</v>
      </c>
      <c r="P97">
        <f>($B97-$B$436)*($B94-$B$436)</f>
        <v>5040.7171685531639</v>
      </c>
      <c r="Q97">
        <f>($B97-$B$436)*($B93-$B$436)</f>
        <v>2708.0996570324269</v>
      </c>
      <c r="R97">
        <f>($B97-$B$436)*($B92-$B$436)</f>
        <v>2448.9199335301228</v>
      </c>
    </row>
    <row r="98" spans="1:18" x14ac:dyDescent="0.2">
      <c r="A98" s="22">
        <v>44002</v>
      </c>
      <c r="B98" s="18">
        <v>67</v>
      </c>
      <c r="C98">
        <f>B98-$B$2</f>
        <v>64</v>
      </c>
      <c r="D98">
        <f>B98/$B$2</f>
        <v>22.333333333333332</v>
      </c>
      <c r="E98">
        <f t="shared" si="5"/>
        <v>21.333333333333332</v>
      </c>
      <c r="F98">
        <f t="shared" si="7"/>
        <v>65</v>
      </c>
      <c r="G98">
        <f>B98-B97</f>
        <v>-16</v>
      </c>
      <c r="H98">
        <f>IF(OR(B98=0,B97=0),1,B98/B97)</f>
        <v>0.80722891566265065</v>
      </c>
      <c r="I98">
        <f t="shared" si="6"/>
        <v>-0.19277108433734935</v>
      </c>
      <c r="J98">
        <f t="shared" si="8"/>
        <v>-23</v>
      </c>
      <c r="M98">
        <f>($B98-$B$436)*($B98-$B$436)</f>
        <v>6527.8208551891084</v>
      </c>
      <c r="N98">
        <f>($B98-$B$436)*($B97-$B$436)</f>
        <v>5235.101961179892</v>
      </c>
      <c r="O98">
        <f>($B98-$B$436)*($B96-$B$436)</f>
        <v>5800.6664773089242</v>
      </c>
      <c r="P98">
        <f>($B98-$B$436)*($B95-$B$436)</f>
        <v>8386.104265327358</v>
      </c>
      <c r="Q98">
        <f>($B98-$B$436)*($B94-$B$436)</f>
        <v>6285.4360625623804</v>
      </c>
      <c r="R98">
        <f>($B98-$B$436)*($B93-$B$436)</f>
        <v>3376.8185510416433</v>
      </c>
    </row>
    <row r="99" spans="1:18" x14ac:dyDescent="0.2">
      <c r="A99" s="22">
        <v>44003</v>
      </c>
      <c r="B99" s="18">
        <v>75</v>
      </c>
      <c r="C99">
        <f>B99-$B$2</f>
        <v>72</v>
      </c>
      <c r="D99">
        <f>B99/$B$2</f>
        <v>25</v>
      </c>
      <c r="E99">
        <f t="shared" si="5"/>
        <v>24</v>
      </c>
      <c r="F99">
        <f t="shared" si="7"/>
        <v>73</v>
      </c>
      <c r="G99">
        <f>B99-B98</f>
        <v>8</v>
      </c>
      <c r="H99">
        <f>IF(OR(B99=0,B98=0),1,B99/B98)</f>
        <v>1.1194029850746268</v>
      </c>
      <c r="I99">
        <f t="shared" si="6"/>
        <v>0.11940298507462677</v>
      </c>
      <c r="J99">
        <f t="shared" si="8"/>
        <v>24</v>
      </c>
      <c r="M99">
        <f>($B99-$B$436)*($B99-$B$436)</f>
        <v>5299.101961179892</v>
      </c>
      <c r="N99">
        <f>($B99-$B$436)*($B98-$B$436)</f>
        <v>5881.4614081845002</v>
      </c>
      <c r="O99">
        <f>($B99-$B$436)*($B97-$B$436)</f>
        <v>4716.7425141752838</v>
      </c>
      <c r="P99">
        <f>($B99-$B$436)*($B96-$B$436)</f>
        <v>5226.307030304316</v>
      </c>
      <c r="Q99">
        <f>($B99-$B$436)*($B95-$B$436)</f>
        <v>7555.7448183227489</v>
      </c>
      <c r="R99">
        <f>($B99-$B$436)*($B94-$B$436)</f>
        <v>5663.0766155577721</v>
      </c>
    </row>
    <row r="100" spans="1:18" x14ac:dyDescent="0.2">
      <c r="A100" s="22">
        <v>44004</v>
      </c>
      <c r="B100" s="18">
        <v>63</v>
      </c>
      <c r="C100">
        <f>B100-$B$2</f>
        <v>60</v>
      </c>
      <c r="D100">
        <f>B100/$B$2</f>
        <v>21</v>
      </c>
      <c r="E100">
        <f t="shared" si="5"/>
        <v>20</v>
      </c>
      <c r="F100">
        <f t="shared" si="7"/>
        <v>61</v>
      </c>
      <c r="G100">
        <f>B100-B99</f>
        <v>-12</v>
      </c>
      <c r="H100">
        <f>IF(OR(B100=0,B99=0),1,B100/B99)</f>
        <v>0.84</v>
      </c>
      <c r="I100">
        <f t="shared" si="6"/>
        <v>-0.16000000000000003</v>
      </c>
      <c r="J100">
        <f t="shared" si="8"/>
        <v>-20</v>
      </c>
      <c r="M100">
        <f>($B100-$B$436)*($B100-$B$436)</f>
        <v>7190.1803021937167</v>
      </c>
      <c r="N100">
        <f>($B100-$B$436)*($B99-$B$436)</f>
        <v>6172.6411316868043</v>
      </c>
      <c r="O100">
        <f>($B100-$B$436)*($B98-$B$436)</f>
        <v>6851.0005786914126</v>
      </c>
      <c r="P100">
        <f>($B100-$B$436)*($B97-$B$436)</f>
        <v>5494.2816846821961</v>
      </c>
      <c r="Q100">
        <f>($B100-$B$436)*($B96-$B$436)</f>
        <v>6087.8462008112283</v>
      </c>
      <c r="R100">
        <f>($B100-$B$436)*($B95-$B$436)</f>
        <v>8801.2839888296621</v>
      </c>
    </row>
    <row r="101" spans="1:18" x14ac:dyDescent="0.2">
      <c r="A101" s="22">
        <v>44005</v>
      </c>
      <c r="B101" s="18">
        <v>63</v>
      </c>
      <c r="C101">
        <f>B101-$B$2</f>
        <v>60</v>
      </c>
      <c r="D101">
        <f>B101/$B$2</f>
        <v>21</v>
      </c>
      <c r="E101">
        <f t="shared" si="5"/>
        <v>20</v>
      </c>
      <c r="F101">
        <f t="shared" si="7"/>
        <v>61</v>
      </c>
      <c r="G101">
        <f>B101-B100</f>
        <v>0</v>
      </c>
      <c r="H101">
        <f>IF(OR(B101=0,B100=0),1,B101/B100)</f>
        <v>1</v>
      </c>
      <c r="I101">
        <f t="shared" si="6"/>
        <v>0</v>
      </c>
      <c r="J101">
        <f t="shared" si="8"/>
        <v>12</v>
      </c>
      <c r="M101">
        <f>($B101-$B$436)*($B101-$B$436)</f>
        <v>7190.1803021937167</v>
      </c>
      <c r="N101">
        <f>($B101-$B$436)*($B100-$B$436)</f>
        <v>7190.1803021937167</v>
      </c>
      <c r="O101">
        <f>($B101-$B$436)*($B99-$B$436)</f>
        <v>6172.6411316868043</v>
      </c>
      <c r="P101">
        <f>($B101-$B$436)*($B98-$B$436)</f>
        <v>6851.0005786914126</v>
      </c>
      <c r="Q101">
        <f>($B101-$B$436)*($B97-$B$436)</f>
        <v>5494.2816846821961</v>
      </c>
      <c r="R101">
        <f>($B101-$B$436)*($B96-$B$436)</f>
        <v>6087.8462008112283</v>
      </c>
    </row>
    <row r="102" spans="1:18" x14ac:dyDescent="0.2">
      <c r="A102" s="22">
        <v>44006</v>
      </c>
      <c r="B102" s="18">
        <v>51</v>
      </c>
      <c r="C102">
        <f>B102-$B$2</f>
        <v>48</v>
      </c>
      <c r="D102">
        <f>B102/$B$2</f>
        <v>17</v>
      </c>
      <c r="E102">
        <f t="shared" si="5"/>
        <v>16</v>
      </c>
      <c r="F102">
        <f t="shared" si="7"/>
        <v>49</v>
      </c>
      <c r="G102">
        <f>B102-B101</f>
        <v>-12</v>
      </c>
      <c r="H102">
        <f>IF(OR(B102=0,B101=0),1,B102/B101)</f>
        <v>0.80952380952380953</v>
      </c>
      <c r="I102">
        <f t="shared" si="6"/>
        <v>-0.19047619047619047</v>
      </c>
      <c r="J102">
        <f t="shared" si="8"/>
        <v>-12</v>
      </c>
      <c r="M102">
        <f>($B102-$B$436)*($B102-$B$436)</f>
        <v>9369.2586432075423</v>
      </c>
      <c r="N102">
        <f>($B102-$B$436)*($B101-$B$436)</f>
        <v>8207.7194727006299</v>
      </c>
      <c r="O102">
        <f>($B102-$B$436)*($B100-$B$436)</f>
        <v>8207.7194727006299</v>
      </c>
      <c r="P102">
        <f>($B102-$B$436)*($B99-$B$436)</f>
        <v>7046.1803021937167</v>
      </c>
      <c r="Q102">
        <f>($B102-$B$436)*($B98-$B$436)</f>
        <v>7820.5397491983249</v>
      </c>
      <c r="R102">
        <f>($B102-$B$436)*($B97-$B$436)</f>
        <v>6271.8208551891084</v>
      </c>
    </row>
    <row r="103" spans="1:18" x14ac:dyDescent="0.2">
      <c r="A103" s="22">
        <v>44007</v>
      </c>
      <c r="B103" s="18">
        <v>55</v>
      </c>
      <c r="C103">
        <f>B103-$B$2</f>
        <v>52</v>
      </c>
      <c r="D103">
        <f>B103/$B$2</f>
        <v>18.333333333333332</v>
      </c>
      <c r="E103">
        <f t="shared" si="5"/>
        <v>17.333333333333332</v>
      </c>
      <c r="F103">
        <f t="shared" si="7"/>
        <v>53</v>
      </c>
      <c r="G103">
        <f>B103-B102</f>
        <v>4</v>
      </c>
      <c r="H103">
        <f>IF(OR(B103=0,B102=0),1,B103/B102)</f>
        <v>1.0784313725490196</v>
      </c>
      <c r="I103">
        <f t="shared" si="6"/>
        <v>7.8431372549019551E-2</v>
      </c>
      <c r="J103">
        <f t="shared" si="8"/>
        <v>16</v>
      </c>
      <c r="M103">
        <f>($B103-$B$436)*($B103-$B$436)</f>
        <v>8610.899196202934</v>
      </c>
      <c r="N103">
        <f>($B103-$B$436)*($B102-$B$436)</f>
        <v>8982.0789197052381</v>
      </c>
      <c r="O103">
        <f>($B103-$B$436)*($B101-$B$436)</f>
        <v>7868.5397491983249</v>
      </c>
      <c r="P103">
        <f>($B103-$B$436)*($B100-$B$436)</f>
        <v>7868.5397491983249</v>
      </c>
      <c r="Q103">
        <f>($B103-$B$436)*($B99-$B$436)</f>
        <v>6755.0005786914126</v>
      </c>
      <c r="R103">
        <f>($B103-$B$436)*($B98-$B$436)</f>
        <v>7497.3600256960208</v>
      </c>
    </row>
    <row r="104" spans="1:18" x14ac:dyDescent="0.2">
      <c r="A104" s="22">
        <v>44008</v>
      </c>
      <c r="B104" s="18">
        <v>60</v>
      </c>
      <c r="C104">
        <f>B104-$B$2</f>
        <v>57</v>
      </c>
      <c r="D104">
        <f>B104/$B$2</f>
        <v>20</v>
      </c>
      <c r="E104">
        <f t="shared" si="5"/>
        <v>19</v>
      </c>
      <c r="F104">
        <f t="shared" si="7"/>
        <v>58</v>
      </c>
      <c r="G104">
        <f>B104-B103</f>
        <v>5</v>
      </c>
      <c r="H104">
        <f>IF(OR(B104=0,B103=0),1,B104/B103)</f>
        <v>1.0909090909090908</v>
      </c>
      <c r="I104">
        <f t="shared" si="6"/>
        <v>9.0909090909090828E-2</v>
      </c>
      <c r="J104">
        <f t="shared" si="8"/>
        <v>1</v>
      </c>
      <c r="M104">
        <f>($B104-$B$436)*($B104-$B$436)</f>
        <v>7707.9498874471728</v>
      </c>
      <c r="N104">
        <f>($B104-$B$436)*($B103-$B$436)</f>
        <v>8146.924541825053</v>
      </c>
      <c r="O104">
        <f>($B104-$B$436)*($B102-$B$436)</f>
        <v>8498.104265327358</v>
      </c>
      <c r="P104">
        <f>($B104-$B$436)*($B101-$B$436)</f>
        <v>7444.5650948204448</v>
      </c>
      <c r="Q104">
        <f>($B104-$B$436)*($B100-$B$436)</f>
        <v>7444.5650948204448</v>
      </c>
      <c r="R104">
        <f>($B104-$B$436)*($B99-$B$436)</f>
        <v>6391.0259243135324</v>
      </c>
    </row>
    <row r="105" spans="1:18" x14ac:dyDescent="0.2">
      <c r="A105" s="22">
        <v>44009</v>
      </c>
      <c r="B105" s="18">
        <v>59</v>
      </c>
      <c r="C105">
        <f>B105-$B$2</f>
        <v>56</v>
      </c>
      <c r="D105">
        <f>B105/$B$2</f>
        <v>19.666666666666668</v>
      </c>
      <c r="E105">
        <f t="shared" si="5"/>
        <v>18.666666666666668</v>
      </c>
      <c r="F105">
        <f t="shared" si="7"/>
        <v>57</v>
      </c>
      <c r="G105">
        <f>B105-B104</f>
        <v>-1</v>
      </c>
      <c r="H105">
        <f>IF(OR(B105=0,B104=0),1,B105/B104)</f>
        <v>0.98333333333333328</v>
      </c>
      <c r="I105">
        <f t="shared" si="6"/>
        <v>-1.6666666666666718E-2</v>
      </c>
      <c r="J105">
        <f t="shared" si="8"/>
        <v>-6</v>
      </c>
      <c r="M105">
        <f>($B105-$B$436)*($B105-$B$436)</f>
        <v>7884.5397491983249</v>
      </c>
      <c r="N105">
        <f>($B105-$B$436)*($B104-$B$436)</f>
        <v>7795.7448183227489</v>
      </c>
      <c r="O105">
        <f>($B105-$B$436)*($B103-$B$436)</f>
        <v>8239.7194727006299</v>
      </c>
      <c r="P105">
        <f>($B105-$B$436)*($B102-$B$436)</f>
        <v>8594.899196202934</v>
      </c>
      <c r="Q105">
        <f>($B105-$B$436)*($B101-$B$436)</f>
        <v>7529.3600256960208</v>
      </c>
      <c r="R105">
        <f>($B105-$B$436)*($B100-$B$436)</f>
        <v>7529.3600256960208</v>
      </c>
    </row>
    <row r="106" spans="1:18" x14ac:dyDescent="0.2">
      <c r="A106" s="22">
        <v>44010</v>
      </c>
      <c r="B106" s="18">
        <v>62</v>
      </c>
      <c r="C106">
        <f>B106-$B$2</f>
        <v>59</v>
      </c>
      <c r="D106">
        <f>B106/$B$2</f>
        <v>20.666666666666668</v>
      </c>
      <c r="E106">
        <f t="shared" si="5"/>
        <v>19.666666666666668</v>
      </c>
      <c r="F106">
        <f t="shared" si="7"/>
        <v>60</v>
      </c>
      <c r="G106">
        <f>B106-B105</f>
        <v>3</v>
      </c>
      <c r="H106">
        <f>IF(OR(B106=0,B105=0),1,B106/B105)</f>
        <v>1.0508474576271187</v>
      </c>
      <c r="I106">
        <f t="shared" si="6"/>
        <v>5.0847457627118731E-2</v>
      </c>
      <c r="J106">
        <f t="shared" si="8"/>
        <v>4</v>
      </c>
      <c r="M106">
        <f>($B106-$B$436)*($B106-$B$436)</f>
        <v>7360.7701639448687</v>
      </c>
      <c r="N106">
        <f>($B106-$B$436)*($B105-$B$436)</f>
        <v>7618.1549565715968</v>
      </c>
      <c r="O106">
        <f>($B106-$B$436)*($B104-$B$436)</f>
        <v>7532.3600256960208</v>
      </c>
      <c r="P106">
        <f>($B106-$B$436)*($B103-$B$436)</f>
        <v>7961.3346800739009</v>
      </c>
      <c r="Q106">
        <f>($B106-$B$436)*($B102-$B$436)</f>
        <v>8304.514403576206</v>
      </c>
      <c r="R106">
        <f>($B106-$B$436)*($B101-$B$436)</f>
        <v>7274.9752330692927</v>
      </c>
    </row>
    <row r="107" spans="1:18" x14ac:dyDescent="0.2">
      <c r="A107" s="22">
        <v>44011</v>
      </c>
      <c r="B107" s="18">
        <v>48</v>
      </c>
      <c r="C107">
        <f>B107-$B$2</f>
        <v>45</v>
      </c>
      <c r="D107">
        <f>B107/$B$2</f>
        <v>16</v>
      </c>
      <c r="E107">
        <f t="shared" si="5"/>
        <v>15</v>
      </c>
      <c r="F107">
        <f t="shared" si="7"/>
        <v>46</v>
      </c>
      <c r="G107">
        <f>B107-B106</f>
        <v>-14</v>
      </c>
      <c r="H107">
        <f>IF(OR(B107=0,B106=0),1,B107/B106)</f>
        <v>0.77419354838709675</v>
      </c>
      <c r="I107">
        <f t="shared" si="6"/>
        <v>-0.22580645161290325</v>
      </c>
      <c r="J107">
        <f t="shared" si="8"/>
        <v>-17</v>
      </c>
      <c r="M107">
        <f>($B107-$B$436)*($B107-$B$436)</f>
        <v>9959.0282284609984</v>
      </c>
      <c r="N107">
        <f>($B107-$B$436)*($B106-$B$436)</f>
        <v>8561.899196202934</v>
      </c>
      <c r="O107">
        <f>($B107-$B$436)*($B105-$B$436)</f>
        <v>8861.2839888296621</v>
      </c>
      <c r="P107">
        <f>($B107-$B$436)*($B104-$B$436)</f>
        <v>8761.4890579540861</v>
      </c>
      <c r="Q107">
        <f>($B107-$B$436)*($B103-$B$436)</f>
        <v>9260.4637123319662</v>
      </c>
      <c r="R107">
        <f>($B107-$B$436)*($B102-$B$436)</f>
        <v>9659.6434358342703</v>
      </c>
    </row>
    <row r="108" spans="1:18" x14ac:dyDescent="0.2">
      <c r="A108" s="22">
        <v>44012</v>
      </c>
      <c r="B108" s="18">
        <v>51</v>
      </c>
      <c r="C108">
        <f>B108-$B$2</f>
        <v>48</v>
      </c>
      <c r="D108">
        <f>B108/$B$2</f>
        <v>17</v>
      </c>
      <c r="E108">
        <f t="shared" si="5"/>
        <v>16</v>
      </c>
      <c r="F108">
        <f t="shared" si="7"/>
        <v>49</v>
      </c>
      <c r="G108">
        <f>B108-B107</f>
        <v>3</v>
      </c>
      <c r="H108">
        <f>IF(OR(B108=0,B107=0),1,B108/B107)</f>
        <v>1.0625</v>
      </c>
      <c r="I108">
        <f t="shared" si="6"/>
        <v>6.25E-2</v>
      </c>
      <c r="J108">
        <f t="shared" si="8"/>
        <v>17</v>
      </c>
      <c r="M108">
        <f>($B108-$B$436)*($B108-$B$436)</f>
        <v>9369.2586432075423</v>
      </c>
      <c r="N108">
        <f>($B108-$B$436)*($B107-$B$436)</f>
        <v>9659.6434358342703</v>
      </c>
      <c r="O108">
        <f>($B108-$B$436)*($B106-$B$436)</f>
        <v>8304.514403576206</v>
      </c>
      <c r="P108">
        <f>($B108-$B$436)*($B105-$B$436)</f>
        <v>8594.899196202934</v>
      </c>
      <c r="Q108">
        <f>($B108-$B$436)*($B104-$B$436)</f>
        <v>8498.104265327358</v>
      </c>
      <c r="R108">
        <f>($B108-$B$436)*($B103-$B$436)</f>
        <v>8982.0789197052381</v>
      </c>
    </row>
    <row r="109" spans="1:18" x14ac:dyDescent="0.2">
      <c r="A109" s="22">
        <v>44013</v>
      </c>
      <c r="B109" s="18">
        <v>63</v>
      </c>
      <c r="C109">
        <f>B109-$B$2</f>
        <v>60</v>
      </c>
      <c r="D109">
        <f>B109/$B$2</f>
        <v>21</v>
      </c>
      <c r="E109">
        <f t="shared" si="5"/>
        <v>20</v>
      </c>
      <c r="F109">
        <f t="shared" si="7"/>
        <v>61</v>
      </c>
      <c r="G109">
        <f>B109-B108</f>
        <v>12</v>
      </c>
      <c r="H109">
        <f>IF(OR(B109=0,B108=0),1,B109/B108)</f>
        <v>1.2352941176470589</v>
      </c>
      <c r="I109">
        <f t="shared" si="6"/>
        <v>0.23529411764705888</v>
      </c>
      <c r="J109">
        <f t="shared" si="8"/>
        <v>9</v>
      </c>
      <c r="M109">
        <f>($B109-$B$436)*($B109-$B$436)</f>
        <v>7190.1803021937167</v>
      </c>
      <c r="N109">
        <f>($B109-$B$436)*($B108-$B$436)</f>
        <v>8207.7194727006299</v>
      </c>
      <c r="O109">
        <f>($B109-$B$436)*($B107-$B$436)</f>
        <v>8462.104265327358</v>
      </c>
      <c r="P109">
        <f>($B109-$B$436)*($B106-$B$436)</f>
        <v>7274.9752330692927</v>
      </c>
      <c r="Q109">
        <f>($B109-$B$436)*($B105-$B$436)</f>
        <v>7529.3600256960208</v>
      </c>
      <c r="R109">
        <f>($B109-$B$436)*($B104-$B$436)</f>
        <v>7444.5650948204448</v>
      </c>
    </row>
    <row r="110" spans="1:18" x14ac:dyDescent="0.2">
      <c r="A110" s="22">
        <v>44014</v>
      </c>
      <c r="B110" s="18">
        <v>73</v>
      </c>
      <c r="C110">
        <f>B110-$B$2</f>
        <v>70</v>
      </c>
      <c r="D110">
        <f>B110/$B$2</f>
        <v>24.333333333333332</v>
      </c>
      <c r="E110">
        <f t="shared" si="5"/>
        <v>23.333333333333332</v>
      </c>
      <c r="F110">
        <f t="shared" si="7"/>
        <v>71</v>
      </c>
      <c r="G110">
        <f>B110-B109</f>
        <v>10</v>
      </c>
      <c r="H110">
        <f>IF(OR(B110=0,B109=0),1,B110/B109)</f>
        <v>1.1587301587301588</v>
      </c>
      <c r="I110">
        <f t="shared" si="6"/>
        <v>0.15873015873015883</v>
      </c>
      <c r="J110">
        <f t="shared" si="8"/>
        <v>-2</v>
      </c>
      <c r="M110">
        <f>($B110-$B$436)*($B110-$B$436)</f>
        <v>5594.2816846821961</v>
      </c>
      <c r="N110">
        <f>($B110-$B$436)*($B109-$B$436)</f>
        <v>6342.2309934379564</v>
      </c>
      <c r="O110">
        <f>($B110-$B$436)*($B108-$B$436)</f>
        <v>7239.7701639448687</v>
      </c>
      <c r="P110">
        <f>($B110-$B$436)*($B107-$B$436)</f>
        <v>7464.1549565715968</v>
      </c>
      <c r="Q110">
        <f>($B110-$B$436)*($B106-$B$436)</f>
        <v>6417.0259243135324</v>
      </c>
      <c r="R110">
        <f>($B110-$B$436)*($B105-$B$436)</f>
        <v>6641.4107169402605</v>
      </c>
    </row>
    <row r="111" spans="1:18" x14ac:dyDescent="0.2">
      <c r="A111" s="22">
        <v>44015</v>
      </c>
      <c r="B111" s="18">
        <v>77</v>
      </c>
      <c r="C111">
        <f>B111-$B$2</f>
        <v>74</v>
      </c>
      <c r="D111">
        <f>B111/$B$2</f>
        <v>25.666666666666668</v>
      </c>
      <c r="E111">
        <f t="shared" si="5"/>
        <v>24.666666666666668</v>
      </c>
      <c r="F111">
        <f t="shared" si="7"/>
        <v>75</v>
      </c>
      <c r="G111">
        <f>B111-B110</f>
        <v>4</v>
      </c>
      <c r="H111">
        <f>IF(OR(B111=0,B110=0),1,B111/B110)</f>
        <v>1.0547945205479452</v>
      </c>
      <c r="I111">
        <f t="shared" si="6"/>
        <v>5.4794520547945202E-2</v>
      </c>
      <c r="J111">
        <f t="shared" si="8"/>
        <v>-6</v>
      </c>
      <c r="M111">
        <f>($B111-$B$436)*($B111-$B$436)</f>
        <v>5011.9222376775879</v>
      </c>
      <c r="N111">
        <f>($B111-$B$436)*($B110-$B$436)</f>
        <v>5295.101961179892</v>
      </c>
      <c r="O111">
        <f>($B111-$B$436)*($B109-$B$436)</f>
        <v>6003.0512699356523</v>
      </c>
      <c r="P111">
        <f>($B111-$B$436)*($B108-$B$436)</f>
        <v>6852.5904404425646</v>
      </c>
      <c r="Q111">
        <f>($B111-$B$436)*($B107-$B$436)</f>
        <v>7064.9752330692927</v>
      </c>
      <c r="R111">
        <f>($B111-$B$436)*($B106-$B$436)</f>
        <v>6073.8462008112283</v>
      </c>
    </row>
    <row r="112" spans="1:18" x14ac:dyDescent="0.2">
      <c r="A112" s="22">
        <v>44016</v>
      </c>
      <c r="B112" s="18">
        <v>87</v>
      </c>
      <c r="C112">
        <f>B112-$B$2</f>
        <v>84</v>
      </c>
      <c r="D112">
        <f>B112/$B$2</f>
        <v>29</v>
      </c>
      <c r="E112">
        <f t="shared" si="5"/>
        <v>28</v>
      </c>
      <c r="F112">
        <f t="shared" si="7"/>
        <v>85</v>
      </c>
      <c r="G112">
        <f>B112-B111</f>
        <v>10</v>
      </c>
      <c r="H112">
        <f>IF(OR(B112=0,B111=0),1,B112/B111)</f>
        <v>1.1298701298701299</v>
      </c>
      <c r="I112">
        <f t="shared" si="6"/>
        <v>0.12987012987012991</v>
      </c>
      <c r="J112">
        <f t="shared" si="8"/>
        <v>6</v>
      </c>
      <c r="M112">
        <f>($B112-$B$436)*($B112-$B$436)</f>
        <v>3696.0236201660673</v>
      </c>
      <c r="N112">
        <f>($B112-$B$436)*($B111-$B$436)</f>
        <v>4303.9729289218276</v>
      </c>
      <c r="O112">
        <f>($B112-$B$436)*($B110-$B$436)</f>
        <v>4547.1526524241317</v>
      </c>
      <c r="P112">
        <f>($B112-$B$436)*($B109-$B$436)</f>
        <v>5155.101961179892</v>
      </c>
      <c r="Q112">
        <f>($B112-$B$436)*($B108-$B$436)</f>
        <v>5884.6411316868043</v>
      </c>
      <c r="R112">
        <f>($B112-$B$436)*($B107-$B$436)</f>
        <v>6067.0259243135324</v>
      </c>
    </row>
    <row r="113" spans="1:18" x14ac:dyDescent="0.2">
      <c r="A113" s="22">
        <v>44017</v>
      </c>
      <c r="B113" s="18">
        <v>127</v>
      </c>
      <c r="C113">
        <f>B113-$B$2</f>
        <v>124</v>
      </c>
      <c r="D113">
        <f>B113/$B$2</f>
        <v>42.333333333333336</v>
      </c>
      <c r="E113">
        <f t="shared" si="5"/>
        <v>41.333333333333336</v>
      </c>
      <c r="F113">
        <f t="shared" si="7"/>
        <v>125</v>
      </c>
      <c r="G113">
        <f>B113-B112</f>
        <v>40</v>
      </c>
      <c r="H113">
        <f>IF(OR(B113=0,B112=0),1,B113/B112)</f>
        <v>1.4597701149425288</v>
      </c>
      <c r="I113">
        <f t="shared" si="6"/>
        <v>0.45977011494252884</v>
      </c>
      <c r="J113">
        <f t="shared" si="8"/>
        <v>30</v>
      </c>
      <c r="M113">
        <f>($B113-$B$436)*($B113-$B$436)</f>
        <v>432.4291501199852</v>
      </c>
      <c r="N113">
        <f>($B113-$B$436)*($B112-$B$436)</f>
        <v>1264.2263851430264</v>
      </c>
      <c r="O113">
        <f>($B113-$B$436)*($B111-$B$436)</f>
        <v>1472.1756938987867</v>
      </c>
      <c r="P113">
        <f>($B113-$B$436)*($B110-$B$436)</f>
        <v>1555.3554174010908</v>
      </c>
      <c r="Q113">
        <f>($B113-$B$436)*($B109-$B$436)</f>
        <v>1763.3047261568511</v>
      </c>
      <c r="R113">
        <f>($B113-$B$436)*($B108-$B$436)</f>
        <v>2012.8438966637634</v>
      </c>
    </row>
    <row r="114" spans="1:18" x14ac:dyDescent="0.2">
      <c r="A114" s="22">
        <v>44018</v>
      </c>
      <c r="B114" s="18">
        <v>135</v>
      </c>
      <c r="C114">
        <f>B114-$B$2</f>
        <v>132</v>
      </c>
      <c r="D114">
        <f>B114/$B$2</f>
        <v>45</v>
      </c>
      <c r="E114">
        <f t="shared" si="5"/>
        <v>44</v>
      </c>
      <c r="F114">
        <f t="shared" si="7"/>
        <v>133</v>
      </c>
      <c r="G114">
        <f>B114-B113</f>
        <v>8</v>
      </c>
      <c r="H114">
        <f>IF(OR(B114=0,B113=0),1,B114/B113)</f>
        <v>1.0629921259842521</v>
      </c>
      <c r="I114">
        <f t="shared" si="6"/>
        <v>6.2992125984252079E-2</v>
      </c>
      <c r="J114">
        <f t="shared" si="8"/>
        <v>-32</v>
      </c>
      <c r="M114">
        <f>($B114-$B$436)*($B114-$B$436)</f>
        <v>163.71025611076877</v>
      </c>
      <c r="N114">
        <f>($B114-$B$436)*($B113-$B$436)</f>
        <v>266.06970311537697</v>
      </c>
      <c r="O114">
        <f>($B114-$B$436)*($B112-$B$436)</f>
        <v>777.86693813841816</v>
      </c>
      <c r="P114">
        <f>($B114-$B$436)*($B111-$B$436)</f>
        <v>905.81624689417845</v>
      </c>
      <c r="Q114">
        <f>($B114-$B$436)*($B110-$B$436)</f>
        <v>956.99597039648256</v>
      </c>
      <c r="R114">
        <f>($B114-$B$436)*($B109-$B$436)</f>
        <v>1084.9452791522428</v>
      </c>
    </row>
    <row r="115" spans="1:18" x14ac:dyDescent="0.2">
      <c r="A115" s="22">
        <v>44019</v>
      </c>
      <c r="B115" s="18">
        <v>102</v>
      </c>
      <c r="C115">
        <f>B115-$B$2</f>
        <v>99</v>
      </c>
      <c r="D115">
        <f>B115/$B$2</f>
        <v>34</v>
      </c>
      <c r="E115">
        <f t="shared" si="5"/>
        <v>33</v>
      </c>
      <c r="F115">
        <f t="shared" si="7"/>
        <v>100</v>
      </c>
      <c r="G115">
        <f>B115-B114</f>
        <v>-33</v>
      </c>
      <c r="H115">
        <f>IF(OR(B115=0,B114=0),1,B115/B114)</f>
        <v>0.75555555555555554</v>
      </c>
      <c r="I115">
        <f t="shared" si="6"/>
        <v>-0.24444444444444446</v>
      </c>
      <c r="J115">
        <f t="shared" si="8"/>
        <v>-41</v>
      </c>
      <c r="M115">
        <f>($B115-$B$436)*($B115-$B$436)</f>
        <v>2097.1756938987864</v>
      </c>
      <c r="N115">
        <f>($B115-$B$436)*($B114-$B$436)</f>
        <v>585.94297500477774</v>
      </c>
      <c r="O115">
        <f>($B115-$B$436)*($B113-$B$436)</f>
        <v>952.30242200938596</v>
      </c>
      <c r="P115">
        <f>($B115-$B$436)*($B112-$B$436)</f>
        <v>2784.0996570324269</v>
      </c>
      <c r="Q115">
        <f>($B115-$B$436)*($B111-$B$436)</f>
        <v>3242.0489657881872</v>
      </c>
      <c r="R115">
        <f>($B115-$B$436)*($B110-$B$436)</f>
        <v>3425.2286892904913</v>
      </c>
    </row>
    <row r="116" spans="1:18" x14ac:dyDescent="0.2">
      <c r="A116" s="22">
        <v>44020</v>
      </c>
      <c r="B116" s="18">
        <v>75</v>
      </c>
      <c r="C116">
        <f>B116-$B$2</f>
        <v>72</v>
      </c>
      <c r="D116">
        <f>B116/$B$2</f>
        <v>25</v>
      </c>
      <c r="E116">
        <f t="shared" si="5"/>
        <v>24</v>
      </c>
      <c r="F116">
        <f t="shared" si="7"/>
        <v>73</v>
      </c>
      <c r="G116">
        <f>B116-B115</f>
        <v>-27</v>
      </c>
      <c r="H116">
        <f>IF(OR(B116=0,B115=0),1,B116/B115)</f>
        <v>0.73529411764705888</v>
      </c>
      <c r="I116">
        <f t="shared" si="6"/>
        <v>-0.26470588235294112</v>
      </c>
      <c r="J116">
        <f t="shared" si="8"/>
        <v>6</v>
      </c>
      <c r="M116">
        <f>($B116-$B$436)*($B116-$B$436)</f>
        <v>5299.101961179892</v>
      </c>
      <c r="N116">
        <f>($B116-$B$436)*($B115-$B$436)</f>
        <v>3333.6388275393392</v>
      </c>
      <c r="O116">
        <f>($B116-$B$436)*($B114-$B$436)</f>
        <v>931.40610864533051</v>
      </c>
      <c r="P116">
        <f>($B116-$B$436)*($B113-$B$436)</f>
        <v>1513.7655556499387</v>
      </c>
      <c r="Q116">
        <f>($B116-$B$436)*($B112-$B$436)</f>
        <v>4425.5627906729796</v>
      </c>
      <c r="R116">
        <f>($B116-$B$436)*($B111-$B$436)</f>
        <v>5153.5120994287399</v>
      </c>
    </row>
    <row r="117" spans="1:18" x14ac:dyDescent="0.2">
      <c r="A117" s="22">
        <v>44021</v>
      </c>
      <c r="B117" s="18">
        <v>68</v>
      </c>
      <c r="C117">
        <f>B117-$B$2</f>
        <v>65</v>
      </c>
      <c r="D117">
        <f>B117/$B$2</f>
        <v>22.666666666666668</v>
      </c>
      <c r="E117">
        <f t="shared" si="5"/>
        <v>21.666666666666668</v>
      </c>
      <c r="F117">
        <f t="shared" si="7"/>
        <v>66</v>
      </c>
      <c r="G117">
        <f>B117-B116</f>
        <v>-7</v>
      </c>
      <c r="H117">
        <f>IF(OR(B117=0,B116=0),1,B117/B116)</f>
        <v>0.90666666666666662</v>
      </c>
      <c r="I117">
        <f t="shared" si="6"/>
        <v>-9.3333333333333379E-2</v>
      </c>
      <c r="J117">
        <f t="shared" si="8"/>
        <v>20</v>
      </c>
      <c r="M117">
        <f>($B117-$B$436)*($B117-$B$436)</f>
        <v>6367.2309934379564</v>
      </c>
      <c r="N117">
        <f>($B117-$B$436)*($B116-$B$436)</f>
        <v>5808.6664773089242</v>
      </c>
      <c r="O117">
        <f>($B117-$B$436)*($B115-$B$436)</f>
        <v>3654.2033436683714</v>
      </c>
      <c r="P117">
        <f>($B117-$B$436)*($B114-$B$436)</f>
        <v>1020.9706247743627</v>
      </c>
      <c r="Q117">
        <f>($B117-$B$436)*($B113-$B$436)</f>
        <v>1659.3300717789709</v>
      </c>
      <c r="R117">
        <f>($B117-$B$436)*($B112-$B$436)</f>
        <v>4851.1273068020118</v>
      </c>
    </row>
    <row r="118" spans="1:18" x14ac:dyDescent="0.2">
      <c r="A118" s="22">
        <v>44022</v>
      </c>
      <c r="B118" s="18">
        <v>77</v>
      </c>
      <c r="C118">
        <f>B118-$B$2</f>
        <v>74</v>
      </c>
      <c r="D118">
        <f>B118/$B$2</f>
        <v>25.666666666666668</v>
      </c>
      <c r="E118">
        <f t="shared" si="5"/>
        <v>24.666666666666668</v>
      </c>
      <c r="F118">
        <f t="shared" si="7"/>
        <v>75</v>
      </c>
      <c r="G118">
        <f>B118-B117</f>
        <v>9</v>
      </c>
      <c r="H118">
        <f>IF(OR(B118=0,B117=0),1,B118/B117)</f>
        <v>1.1323529411764706</v>
      </c>
      <c r="I118">
        <f t="shared" si="6"/>
        <v>0.13235294117647056</v>
      </c>
      <c r="J118">
        <f t="shared" si="8"/>
        <v>16</v>
      </c>
      <c r="M118">
        <f>($B118-$B$436)*($B118-$B$436)</f>
        <v>5011.9222376775879</v>
      </c>
      <c r="N118">
        <f>($B118-$B$436)*($B117-$B$436)</f>
        <v>5649.0766155577721</v>
      </c>
      <c r="O118">
        <f>($B118-$B$436)*($B116-$B$436)</f>
        <v>5153.5120994287399</v>
      </c>
      <c r="P118">
        <f>($B118-$B$436)*($B115-$B$436)</f>
        <v>3242.0489657881872</v>
      </c>
      <c r="Q118">
        <f>($B118-$B$436)*($B114-$B$436)</f>
        <v>905.81624689417845</v>
      </c>
      <c r="R118">
        <f>($B118-$B$436)*($B113-$B$436)</f>
        <v>1472.1756938987867</v>
      </c>
    </row>
    <row r="119" spans="1:18" x14ac:dyDescent="0.2">
      <c r="A119" s="22">
        <v>44023</v>
      </c>
      <c r="B119" s="18">
        <v>83</v>
      </c>
      <c r="C119">
        <f>B119-$B$2</f>
        <v>80</v>
      </c>
      <c r="D119">
        <f>B119/$B$2</f>
        <v>27.666666666666668</v>
      </c>
      <c r="E119">
        <f t="shared" si="5"/>
        <v>26.666666666666668</v>
      </c>
      <c r="F119">
        <f t="shared" si="7"/>
        <v>81</v>
      </c>
      <c r="G119">
        <f>B119-B118</f>
        <v>6</v>
      </c>
      <c r="H119">
        <f>IF(OR(B119=0,B118=0),1,B119/B118)</f>
        <v>1.0779220779220779</v>
      </c>
      <c r="I119">
        <f t="shared" si="6"/>
        <v>7.7922077922077948E-2</v>
      </c>
      <c r="J119">
        <f t="shared" si="8"/>
        <v>-3</v>
      </c>
      <c r="M119">
        <f>($B119-$B$436)*($B119-$B$436)</f>
        <v>4198.3830671706755</v>
      </c>
      <c r="N119">
        <f>($B119-$B$436)*($B118-$B$436)</f>
        <v>4587.1526524241317</v>
      </c>
      <c r="O119">
        <f>($B119-$B$436)*($B117-$B$436)</f>
        <v>5170.307030304316</v>
      </c>
      <c r="P119">
        <f>($B119-$B$436)*($B116-$B$436)</f>
        <v>4716.7425141752838</v>
      </c>
      <c r="Q119">
        <f>($B119-$B$436)*($B115-$B$436)</f>
        <v>2967.279380534731</v>
      </c>
      <c r="R119">
        <f>($B119-$B$436)*($B114-$B$436)</f>
        <v>829.04666164072228</v>
      </c>
    </row>
    <row r="120" spans="1:18" x14ac:dyDescent="0.2">
      <c r="A120" s="22">
        <v>44024</v>
      </c>
      <c r="B120" s="18">
        <v>78</v>
      </c>
      <c r="C120">
        <f>B120-$B$2</f>
        <v>75</v>
      </c>
      <c r="D120">
        <f>B120/$B$2</f>
        <v>26</v>
      </c>
      <c r="E120">
        <f t="shared" si="5"/>
        <v>25</v>
      </c>
      <c r="F120">
        <f t="shared" si="7"/>
        <v>76</v>
      </c>
      <c r="G120">
        <f>B120-B119</f>
        <v>-5</v>
      </c>
      <c r="H120">
        <f>IF(OR(B120=0,B119=0),1,B120/B119)</f>
        <v>0.93975903614457834</v>
      </c>
      <c r="I120">
        <f t="shared" si="6"/>
        <v>-6.0240963855421659E-2</v>
      </c>
      <c r="J120">
        <f t="shared" si="8"/>
        <v>-11</v>
      </c>
      <c r="M120">
        <f>($B120-$B$436)*($B120-$B$436)</f>
        <v>4871.3323759264358</v>
      </c>
      <c r="N120">
        <f>($B120-$B$436)*($B119-$B$436)</f>
        <v>4522.3577215485557</v>
      </c>
      <c r="O120">
        <f>($B120-$B$436)*($B118-$B$436)</f>
        <v>4941.1273068020118</v>
      </c>
      <c r="P120">
        <f>($B120-$B$436)*($B117-$B$436)</f>
        <v>5569.2816846821961</v>
      </c>
      <c r="Q120">
        <f>($B120-$B$436)*($B116-$B$436)</f>
        <v>5080.7171685531639</v>
      </c>
      <c r="R120">
        <f>($B120-$B$436)*($B115-$B$436)</f>
        <v>3196.2540349126111</v>
      </c>
    </row>
    <row r="121" spans="1:18" x14ac:dyDescent="0.2">
      <c r="A121" s="22">
        <v>44025</v>
      </c>
      <c r="B121" s="18">
        <v>72</v>
      </c>
      <c r="C121">
        <f>B121-$B$2</f>
        <v>69</v>
      </c>
      <c r="D121">
        <f>B121/$B$2</f>
        <v>24</v>
      </c>
      <c r="E121">
        <f t="shared" si="5"/>
        <v>23</v>
      </c>
      <c r="F121">
        <f t="shared" si="7"/>
        <v>70</v>
      </c>
      <c r="G121">
        <f>B121-B120</f>
        <v>-6</v>
      </c>
      <c r="H121">
        <f>IF(OR(B121=0,B120=0),1,B121/B120)</f>
        <v>0.92307692307692313</v>
      </c>
      <c r="I121">
        <f t="shared" si="6"/>
        <v>-7.6923076923076872E-2</v>
      </c>
      <c r="J121">
        <f t="shared" si="8"/>
        <v>-1</v>
      </c>
      <c r="M121">
        <f>($B121-$B$436)*($B121-$B$436)</f>
        <v>5744.8715464333482</v>
      </c>
      <c r="N121">
        <f>($B121-$B$436)*($B120-$B$436)</f>
        <v>5290.101961179892</v>
      </c>
      <c r="O121">
        <f>($B121-$B$436)*($B119-$B$436)</f>
        <v>4911.1273068020118</v>
      </c>
      <c r="P121">
        <f>($B121-$B$436)*($B118-$B$436)</f>
        <v>5365.896892055468</v>
      </c>
      <c r="Q121">
        <f>($B121-$B$436)*($B117-$B$436)</f>
        <v>6048.0512699356523</v>
      </c>
      <c r="R121">
        <f>($B121-$B$436)*($B116-$B$436)</f>
        <v>5517.4867538066201</v>
      </c>
    </row>
    <row r="122" spans="1:18" x14ac:dyDescent="0.2">
      <c r="A122" s="22">
        <v>44026</v>
      </c>
      <c r="B122" s="18">
        <v>65</v>
      </c>
      <c r="C122">
        <f>B122-$B$2</f>
        <v>62</v>
      </c>
      <c r="D122">
        <f>B122/$B$2</f>
        <v>21.666666666666668</v>
      </c>
      <c r="E122">
        <f t="shared" si="5"/>
        <v>20.666666666666668</v>
      </c>
      <c r="F122">
        <f t="shared" si="7"/>
        <v>63</v>
      </c>
      <c r="G122">
        <f>B122-B121</f>
        <v>-7</v>
      </c>
      <c r="H122">
        <f>IF(OR(B122=0,B121=0),1,B122/B121)</f>
        <v>0.90277777777777779</v>
      </c>
      <c r="I122">
        <f t="shared" si="6"/>
        <v>-9.722222222222221E-2</v>
      </c>
      <c r="J122">
        <f t="shared" si="8"/>
        <v>-1</v>
      </c>
      <c r="M122">
        <f>($B122-$B$436)*($B122-$B$436)</f>
        <v>6855.0005786914126</v>
      </c>
      <c r="N122">
        <f>($B122-$B$436)*($B121-$B$436)</f>
        <v>6275.4360625623804</v>
      </c>
      <c r="O122">
        <f>($B122-$B$436)*($B120-$B$436)</f>
        <v>5778.6664773089242</v>
      </c>
      <c r="P122">
        <f>($B122-$B$436)*($B119-$B$436)</f>
        <v>5364.691822931044</v>
      </c>
      <c r="Q122">
        <f>($B122-$B$436)*($B118-$B$436)</f>
        <v>5861.4614081845002</v>
      </c>
      <c r="R122">
        <f>($B122-$B$436)*($B117-$B$436)</f>
        <v>6606.6157860646845</v>
      </c>
    </row>
    <row r="123" spans="1:18" x14ac:dyDescent="0.2">
      <c r="A123" s="22">
        <v>44027</v>
      </c>
      <c r="B123" s="18">
        <v>59</v>
      </c>
      <c r="C123">
        <f>B123-$B$2</f>
        <v>56</v>
      </c>
      <c r="D123">
        <f>B123/$B$2</f>
        <v>19.666666666666668</v>
      </c>
      <c r="E123">
        <f t="shared" si="5"/>
        <v>18.666666666666668</v>
      </c>
      <c r="F123">
        <f t="shared" si="7"/>
        <v>57</v>
      </c>
      <c r="G123">
        <f>B123-B122</f>
        <v>-6</v>
      </c>
      <c r="H123">
        <f>IF(OR(B123=0,B122=0),1,B123/B122)</f>
        <v>0.90769230769230769</v>
      </c>
      <c r="I123">
        <f t="shared" si="6"/>
        <v>-9.2307692307692313E-2</v>
      </c>
      <c r="J123">
        <f t="shared" si="8"/>
        <v>1</v>
      </c>
      <c r="M123">
        <f>($B123-$B$436)*($B123-$B$436)</f>
        <v>7884.5397491983249</v>
      </c>
      <c r="N123">
        <f>($B123-$B$436)*($B122-$B$436)</f>
        <v>7351.7701639448687</v>
      </c>
      <c r="O123">
        <f>($B123-$B$436)*($B121-$B$436)</f>
        <v>6730.2056478158365</v>
      </c>
      <c r="P123">
        <f>($B123-$B$436)*($B120-$B$436)</f>
        <v>6197.4360625623804</v>
      </c>
      <c r="Q123">
        <f>($B123-$B$436)*($B119-$B$436)</f>
        <v>5753.4614081845002</v>
      </c>
      <c r="R123">
        <f>($B123-$B$436)*($B118-$B$436)</f>
        <v>6286.2309934379564</v>
      </c>
    </row>
    <row r="124" spans="1:18" x14ac:dyDescent="0.2">
      <c r="A124" s="22">
        <v>44028</v>
      </c>
      <c r="B124" s="18">
        <v>57</v>
      </c>
      <c r="C124">
        <f>B124-$B$2</f>
        <v>54</v>
      </c>
      <c r="D124">
        <f>B124/$B$2</f>
        <v>19</v>
      </c>
      <c r="E124">
        <f t="shared" si="5"/>
        <v>18</v>
      </c>
      <c r="F124">
        <f t="shared" si="7"/>
        <v>55</v>
      </c>
      <c r="G124">
        <f>B124-B123</f>
        <v>-2</v>
      </c>
      <c r="H124">
        <f>IF(OR(B124=0,B123=0),1,B124/B123)</f>
        <v>0.96610169491525422</v>
      </c>
      <c r="I124">
        <f t="shared" si="6"/>
        <v>-3.3898305084745783E-2</v>
      </c>
      <c r="J124">
        <f t="shared" si="8"/>
        <v>4</v>
      </c>
      <c r="M124">
        <f>($B124-$B$436)*($B124-$B$436)</f>
        <v>8243.7194727006299</v>
      </c>
      <c r="N124">
        <f>($B124-$B$436)*($B123-$B$436)</f>
        <v>8062.129610949477</v>
      </c>
      <c r="O124">
        <f>($B124-$B$436)*($B122-$B$436)</f>
        <v>7517.3600256960208</v>
      </c>
      <c r="P124">
        <f>($B124-$B$436)*($B121-$B$436)</f>
        <v>6881.7955095669886</v>
      </c>
      <c r="Q124">
        <f>($B124-$B$436)*($B120-$B$436)</f>
        <v>6337.0259243135324</v>
      </c>
      <c r="R124">
        <f>($B124-$B$436)*($B119-$B$436)</f>
        <v>5883.0512699356523</v>
      </c>
    </row>
    <row r="125" spans="1:18" x14ac:dyDescent="0.2">
      <c r="A125" s="22">
        <v>44029</v>
      </c>
      <c r="B125" s="18">
        <v>62</v>
      </c>
      <c r="C125">
        <f>B125-$B$2</f>
        <v>59</v>
      </c>
      <c r="D125">
        <f>B125/$B$2</f>
        <v>20.666666666666668</v>
      </c>
      <c r="E125">
        <f t="shared" si="5"/>
        <v>19.666666666666668</v>
      </c>
      <c r="F125">
        <f t="shared" si="7"/>
        <v>60</v>
      </c>
      <c r="G125">
        <f>B125-B124</f>
        <v>5</v>
      </c>
      <c r="H125">
        <f>IF(OR(B125=0,B124=0),1,B125/B124)</f>
        <v>1.0877192982456141</v>
      </c>
      <c r="I125">
        <f t="shared" si="6"/>
        <v>8.7719298245614086E-2</v>
      </c>
      <c r="J125">
        <f t="shared" si="8"/>
        <v>7</v>
      </c>
      <c r="M125">
        <f>($B125-$B$436)*($B125-$B$436)</f>
        <v>7360.7701639448687</v>
      </c>
      <c r="N125">
        <f>($B125-$B$436)*($B124-$B$436)</f>
        <v>7789.7448183227489</v>
      </c>
      <c r="O125">
        <f>($B125-$B$436)*($B123-$B$436)</f>
        <v>7618.1549565715968</v>
      </c>
      <c r="P125">
        <f>($B125-$B$436)*($B122-$B$436)</f>
        <v>7103.3853713181406</v>
      </c>
      <c r="Q125">
        <f>($B125-$B$436)*($B121-$B$436)</f>
        <v>6502.8208551891084</v>
      </c>
      <c r="R125">
        <f>($B125-$B$436)*($B120-$B$436)</f>
        <v>5988.0512699356523</v>
      </c>
    </row>
    <row r="126" spans="1:18" x14ac:dyDescent="0.2">
      <c r="A126" s="22">
        <v>44030</v>
      </c>
      <c r="B126" s="18">
        <v>62</v>
      </c>
      <c r="C126">
        <f>B126-$B$2</f>
        <v>59</v>
      </c>
      <c r="D126">
        <f>B126/$B$2</f>
        <v>20.666666666666668</v>
      </c>
      <c r="E126">
        <f t="shared" si="5"/>
        <v>19.666666666666668</v>
      </c>
      <c r="F126">
        <f t="shared" si="7"/>
        <v>60</v>
      </c>
      <c r="G126">
        <f>B126-B125</f>
        <v>0</v>
      </c>
      <c r="H126">
        <f>IF(OR(B126=0,B125=0),1,B126/B125)</f>
        <v>1</v>
      </c>
      <c r="I126">
        <f t="shared" si="6"/>
        <v>0</v>
      </c>
      <c r="J126">
        <f t="shared" si="8"/>
        <v>-5</v>
      </c>
      <c r="M126">
        <f>($B126-$B$436)*($B126-$B$436)</f>
        <v>7360.7701639448687</v>
      </c>
      <c r="N126">
        <f>($B126-$B$436)*($B125-$B$436)</f>
        <v>7360.7701639448687</v>
      </c>
      <c r="O126">
        <f>($B126-$B$436)*($B124-$B$436)</f>
        <v>7789.7448183227489</v>
      </c>
      <c r="P126">
        <f>($B126-$B$436)*($B123-$B$436)</f>
        <v>7618.1549565715968</v>
      </c>
      <c r="Q126">
        <f>($B126-$B$436)*($B122-$B$436)</f>
        <v>7103.3853713181406</v>
      </c>
      <c r="R126">
        <f>($B126-$B$436)*($B121-$B$436)</f>
        <v>6502.8208551891084</v>
      </c>
    </row>
    <row r="127" spans="1:18" x14ac:dyDescent="0.2">
      <c r="A127" s="22">
        <v>44031</v>
      </c>
      <c r="B127" s="18">
        <v>61</v>
      </c>
      <c r="C127">
        <f>B127-$B$2</f>
        <v>58</v>
      </c>
      <c r="D127">
        <f>B127/$B$2</f>
        <v>20.333333333333332</v>
      </c>
      <c r="E127">
        <f t="shared" si="5"/>
        <v>19.333333333333332</v>
      </c>
      <c r="F127">
        <f t="shared" si="7"/>
        <v>59</v>
      </c>
      <c r="G127">
        <f>B127-B126</f>
        <v>-1</v>
      </c>
      <c r="H127">
        <f>IF(OR(B127=0,B126=0),1,B127/B126)</f>
        <v>0.9838709677419355</v>
      </c>
      <c r="I127">
        <f t="shared" si="6"/>
        <v>-1.6129032258064502E-2</v>
      </c>
      <c r="J127">
        <f t="shared" si="8"/>
        <v>-1</v>
      </c>
      <c r="M127">
        <f>($B127-$B$436)*($B127-$B$436)</f>
        <v>7533.3600256960208</v>
      </c>
      <c r="N127">
        <f>($B127-$B$436)*($B126-$B$436)</f>
        <v>7446.5650948204448</v>
      </c>
      <c r="O127">
        <f>($B127-$B$436)*($B125-$B$436)</f>
        <v>7446.5650948204448</v>
      </c>
      <c r="P127">
        <f>($B127-$B$436)*($B124-$B$436)</f>
        <v>7880.5397491983249</v>
      </c>
      <c r="Q127">
        <f>($B127-$B$436)*($B123-$B$436)</f>
        <v>7706.9498874471728</v>
      </c>
      <c r="R127">
        <f>($B127-$B$436)*($B122-$B$436)</f>
        <v>7186.1803021937167</v>
      </c>
    </row>
    <row r="128" spans="1:18" x14ac:dyDescent="0.2">
      <c r="A128" s="22">
        <v>44032</v>
      </c>
      <c r="B128" s="18">
        <v>60</v>
      </c>
      <c r="C128">
        <f>B128-$B$2</f>
        <v>57</v>
      </c>
      <c r="D128">
        <f>B128/$B$2</f>
        <v>20</v>
      </c>
      <c r="E128">
        <f t="shared" si="5"/>
        <v>19</v>
      </c>
      <c r="F128">
        <f t="shared" si="7"/>
        <v>58</v>
      </c>
      <c r="G128">
        <f>B128-B127</f>
        <v>-1</v>
      </c>
      <c r="H128">
        <f>IF(OR(B128=0,B127=0),1,B128/B127)</f>
        <v>0.98360655737704916</v>
      </c>
      <c r="I128">
        <f t="shared" si="6"/>
        <v>-1.6393442622950838E-2</v>
      </c>
      <c r="J128">
        <f t="shared" si="8"/>
        <v>0</v>
      </c>
      <c r="M128">
        <f>($B128-$B$436)*($B128-$B$436)</f>
        <v>7707.9498874471728</v>
      </c>
      <c r="N128">
        <f>($B128-$B$436)*($B127-$B$436)</f>
        <v>7620.1549565715968</v>
      </c>
      <c r="O128">
        <f>($B128-$B$436)*($B126-$B$436)</f>
        <v>7532.3600256960208</v>
      </c>
      <c r="P128">
        <f>($B128-$B$436)*($B125-$B$436)</f>
        <v>7532.3600256960208</v>
      </c>
      <c r="Q128">
        <f>($B128-$B$436)*($B124-$B$436)</f>
        <v>7971.3346800739009</v>
      </c>
      <c r="R128">
        <f>($B128-$B$436)*($B123-$B$436)</f>
        <v>7795.7448183227489</v>
      </c>
    </row>
    <row r="129" spans="1:18" x14ac:dyDescent="0.2">
      <c r="A129" s="22">
        <v>44033</v>
      </c>
      <c r="B129" s="18">
        <v>57</v>
      </c>
      <c r="C129">
        <f>B129-$B$2</f>
        <v>54</v>
      </c>
      <c r="D129">
        <f>B129/$B$2</f>
        <v>19</v>
      </c>
      <c r="E129">
        <f t="shared" si="5"/>
        <v>18</v>
      </c>
      <c r="F129">
        <f t="shared" si="7"/>
        <v>55</v>
      </c>
      <c r="G129">
        <f>B129-B128</f>
        <v>-3</v>
      </c>
      <c r="H129">
        <f>IF(OR(B129=0,B128=0),1,B129/B128)</f>
        <v>0.95</v>
      </c>
      <c r="I129">
        <f t="shared" si="6"/>
        <v>-5.0000000000000044E-2</v>
      </c>
      <c r="J129">
        <f t="shared" si="8"/>
        <v>-2</v>
      </c>
      <c r="M129">
        <f>($B129-$B$436)*($B129-$B$436)</f>
        <v>8243.7194727006299</v>
      </c>
      <c r="N129">
        <f>($B129-$B$436)*($B128-$B$436)</f>
        <v>7971.3346800739009</v>
      </c>
      <c r="O129">
        <f>($B129-$B$436)*($B127-$B$436)</f>
        <v>7880.5397491983249</v>
      </c>
      <c r="P129">
        <f>($B129-$B$436)*($B126-$B$436)</f>
        <v>7789.7448183227489</v>
      </c>
      <c r="Q129">
        <f>($B129-$B$436)*($B125-$B$436)</f>
        <v>7789.7448183227489</v>
      </c>
      <c r="R129">
        <f>($B129-$B$436)*($B124-$B$436)</f>
        <v>8243.7194727006299</v>
      </c>
    </row>
    <row r="130" spans="1:18" x14ac:dyDescent="0.2">
      <c r="A130" s="22">
        <v>44034</v>
      </c>
      <c r="B130" s="18">
        <v>52</v>
      </c>
      <c r="C130">
        <f>B130-$B$2</f>
        <v>49</v>
      </c>
      <c r="D130">
        <f>B130/$B$2</f>
        <v>17.333333333333332</v>
      </c>
      <c r="E130">
        <f t="shared" si="5"/>
        <v>16.333333333333332</v>
      </c>
      <c r="F130">
        <f t="shared" si="7"/>
        <v>50</v>
      </c>
      <c r="G130">
        <f>B130-B129</f>
        <v>-5</v>
      </c>
      <c r="H130">
        <f>IF(OR(B130=0,B129=0),1,B130/B129)</f>
        <v>0.91228070175438591</v>
      </c>
      <c r="I130">
        <f t="shared" si="6"/>
        <v>-8.7719298245614086E-2</v>
      </c>
      <c r="J130">
        <f t="shared" si="8"/>
        <v>-2</v>
      </c>
      <c r="M130">
        <f>($B130-$B$436)*($B130-$B$436)</f>
        <v>9176.6687814563902</v>
      </c>
      <c r="N130">
        <f>($B130-$B$436)*($B129-$B$436)</f>
        <v>8697.6941270785101</v>
      </c>
      <c r="O130">
        <f>($B130-$B$436)*($B128-$B$436)</f>
        <v>8410.309334451782</v>
      </c>
      <c r="P130">
        <f>($B130-$B$436)*($B127-$B$436)</f>
        <v>8314.514403576206</v>
      </c>
      <c r="Q130">
        <f>($B130-$B$436)*($B126-$B$436)</f>
        <v>8218.7194727006299</v>
      </c>
      <c r="R130">
        <f>($B130-$B$436)*($B125-$B$436)</f>
        <v>8218.7194727006299</v>
      </c>
    </row>
    <row r="131" spans="1:18" x14ac:dyDescent="0.2">
      <c r="A131" s="22">
        <v>44035</v>
      </c>
      <c r="B131" s="18">
        <v>49</v>
      </c>
      <c r="C131">
        <f>B131-$B$2</f>
        <v>46</v>
      </c>
      <c r="D131">
        <f>B131/$B$2</f>
        <v>16.333333333333332</v>
      </c>
      <c r="E131">
        <f t="shared" si="5"/>
        <v>15.333333333333332</v>
      </c>
      <c r="F131">
        <f t="shared" si="7"/>
        <v>47</v>
      </c>
      <c r="G131">
        <f>B131-B130</f>
        <v>-3</v>
      </c>
      <c r="H131">
        <f>IF(OR(B131=0,B130=0),1,B131/B130)</f>
        <v>0.94230769230769229</v>
      </c>
      <c r="I131">
        <f t="shared" si="6"/>
        <v>-5.7692307692307709E-2</v>
      </c>
      <c r="J131">
        <f t="shared" si="8"/>
        <v>2</v>
      </c>
      <c r="M131">
        <f>($B131-$B$436)*($B131-$B$436)</f>
        <v>9760.4383667098464</v>
      </c>
      <c r="N131">
        <f>($B131-$B$436)*($B130-$B$436)</f>
        <v>9464.0535740831183</v>
      </c>
      <c r="O131">
        <f>($B131-$B$436)*($B129-$B$436)</f>
        <v>8970.0789197052381</v>
      </c>
      <c r="P131">
        <f>($B131-$B$436)*($B128-$B$436)</f>
        <v>8673.6941270785101</v>
      </c>
      <c r="Q131">
        <f>($B131-$B$436)*($B127-$B$436)</f>
        <v>8574.899196202934</v>
      </c>
      <c r="R131">
        <f>($B131-$B$436)*($B126-$B$436)</f>
        <v>8476.104265327358</v>
      </c>
    </row>
    <row r="132" spans="1:18" x14ac:dyDescent="0.2">
      <c r="A132" s="22">
        <v>44036</v>
      </c>
      <c r="B132" s="18">
        <v>42</v>
      </c>
      <c r="C132">
        <f>B132-$B$2</f>
        <v>39</v>
      </c>
      <c r="D132">
        <f>B132/$B$2</f>
        <v>14</v>
      </c>
      <c r="E132">
        <f t="shared" ref="E132:E195" si="9">D132-1</f>
        <v>13</v>
      </c>
      <c r="F132">
        <f t="shared" si="7"/>
        <v>40</v>
      </c>
      <c r="G132">
        <f>B132-B131</f>
        <v>-7</v>
      </c>
      <c r="H132">
        <f>IF(OR(B132=0,B131=0),1,B132/B131)</f>
        <v>0.8571428571428571</v>
      </c>
      <c r="I132">
        <f t="shared" ref="I132:I195" si="10">H132-1</f>
        <v>-0.1428571428571429</v>
      </c>
      <c r="J132">
        <f t="shared" si="8"/>
        <v>-4</v>
      </c>
      <c r="M132">
        <f>($B132-$B$436)*($B132-$B$436)</f>
        <v>11192.567398967911</v>
      </c>
      <c r="N132">
        <f>($B132-$B$436)*($B131-$B$436)</f>
        <v>10452.002882838879</v>
      </c>
      <c r="O132">
        <f>($B132-$B$436)*($B130-$B$436)</f>
        <v>10134.61809021215</v>
      </c>
      <c r="P132">
        <f>($B132-$B$436)*($B129-$B$436)</f>
        <v>9605.6434358342703</v>
      </c>
      <c r="Q132">
        <f>($B132-$B$436)*($B128-$B$436)</f>
        <v>9288.2586432075423</v>
      </c>
      <c r="R132">
        <f>($B132-$B$436)*($B127-$B$436)</f>
        <v>9182.4637123319662</v>
      </c>
    </row>
    <row r="133" spans="1:18" x14ac:dyDescent="0.2">
      <c r="A133" s="22">
        <v>44037</v>
      </c>
      <c r="B133" s="18">
        <v>39</v>
      </c>
      <c r="C133">
        <f>B133-$B$2</f>
        <v>36</v>
      </c>
      <c r="D133">
        <f>B133/$B$2</f>
        <v>13</v>
      </c>
      <c r="E133">
        <f t="shared" si="9"/>
        <v>12</v>
      </c>
      <c r="F133">
        <f t="shared" ref="F133:F196" si="11">C133-C$3</f>
        <v>37</v>
      </c>
      <c r="G133">
        <f>B133-B132</f>
        <v>-3</v>
      </c>
      <c r="H133">
        <f>IF(OR(B133=0,B132=0),1,B133/B132)</f>
        <v>0.9285714285714286</v>
      </c>
      <c r="I133">
        <f t="shared" si="10"/>
        <v>-7.1428571428571397E-2</v>
      </c>
      <c r="J133">
        <f t="shared" ref="J133:J196" si="12">G133-G132</f>
        <v>4</v>
      </c>
      <c r="M133">
        <f>($B133-$B$436)*($B133-$B$436)</f>
        <v>11836.336984221367</v>
      </c>
      <c r="N133">
        <f>($B133-$B$436)*($B132-$B$436)</f>
        <v>11509.952191594639</v>
      </c>
      <c r="O133">
        <f>($B133-$B$436)*($B131-$B$436)</f>
        <v>10748.387675465607</v>
      </c>
      <c r="P133">
        <f>($B133-$B$436)*($B130-$B$436)</f>
        <v>10422.002882838879</v>
      </c>
      <c r="Q133">
        <f>($B133-$B$436)*($B129-$B$436)</f>
        <v>9878.0282284609984</v>
      </c>
      <c r="R133">
        <f>($B133-$B$436)*($B128-$B$436)</f>
        <v>9551.6434358342703</v>
      </c>
    </row>
    <row r="134" spans="1:18" x14ac:dyDescent="0.2">
      <c r="A134" s="22">
        <v>44038</v>
      </c>
      <c r="B134" s="18">
        <v>41</v>
      </c>
      <c r="C134">
        <f>B134-$B$2</f>
        <v>38</v>
      </c>
      <c r="D134">
        <f>B134/$B$2</f>
        <v>13.666666666666666</v>
      </c>
      <c r="E134">
        <f t="shared" si="9"/>
        <v>12.666666666666666</v>
      </c>
      <c r="F134">
        <f t="shared" si="11"/>
        <v>39</v>
      </c>
      <c r="G134">
        <f>B134-B133</f>
        <v>2</v>
      </c>
      <c r="H134">
        <f>IF(OR(B134=0,B133=0),1,B134/B133)</f>
        <v>1.0512820512820513</v>
      </c>
      <c r="I134">
        <f t="shared" si="10"/>
        <v>5.1282051282051322E-2</v>
      </c>
      <c r="J134">
        <f t="shared" si="12"/>
        <v>5</v>
      </c>
      <c r="M134">
        <f>($B134-$B$436)*($B134-$B$436)</f>
        <v>11405.157260719063</v>
      </c>
      <c r="N134">
        <f>($B134-$B$436)*($B133-$B$436)</f>
        <v>11618.747122470215</v>
      </c>
      <c r="O134">
        <f>($B134-$B$436)*($B132-$B$436)</f>
        <v>11298.362329843487</v>
      </c>
      <c r="P134">
        <f>($B134-$B$436)*($B131-$B$436)</f>
        <v>10550.797813714455</v>
      </c>
      <c r="Q134">
        <f>($B134-$B$436)*($B130-$B$436)</f>
        <v>10230.413021087727</v>
      </c>
      <c r="R134">
        <f>($B134-$B$436)*($B129-$B$436)</f>
        <v>9696.4383667098464</v>
      </c>
    </row>
    <row r="135" spans="1:18" x14ac:dyDescent="0.2">
      <c r="A135" s="22">
        <v>44039</v>
      </c>
      <c r="B135" s="18">
        <v>37</v>
      </c>
      <c r="C135">
        <f>B135-$B$2</f>
        <v>34</v>
      </c>
      <c r="D135">
        <f>B135/$B$2</f>
        <v>12.333333333333334</v>
      </c>
      <c r="E135">
        <f t="shared" si="9"/>
        <v>11.333333333333334</v>
      </c>
      <c r="F135">
        <f t="shared" si="11"/>
        <v>35</v>
      </c>
      <c r="G135">
        <f>B135-B134</f>
        <v>-4</v>
      </c>
      <c r="H135">
        <f>IF(OR(B135=0,B134=0),1,B135/B134)</f>
        <v>0.90243902439024393</v>
      </c>
      <c r="I135">
        <f t="shared" si="10"/>
        <v>-9.7560975609756073E-2</v>
      </c>
      <c r="J135">
        <f t="shared" si="12"/>
        <v>-6</v>
      </c>
      <c r="M135">
        <f>($B135-$B$436)*($B135-$B$436)</f>
        <v>12275.516707723671</v>
      </c>
      <c r="N135">
        <f>($B135-$B$436)*($B134-$B$436)</f>
        <v>11832.336984221367</v>
      </c>
      <c r="O135">
        <f>($B135-$B$436)*($B133-$B$436)</f>
        <v>12053.926845972519</v>
      </c>
      <c r="P135">
        <f>($B135-$B$436)*($B132-$B$436)</f>
        <v>11721.542053345791</v>
      </c>
      <c r="Q135">
        <f>($B135-$B$436)*($B131-$B$436)</f>
        <v>10945.977537216759</v>
      </c>
      <c r="R135">
        <f>($B135-$B$436)*($B130-$B$436)</f>
        <v>10613.592744590031</v>
      </c>
    </row>
    <row r="136" spans="1:18" x14ac:dyDescent="0.2">
      <c r="A136" s="22">
        <v>44040</v>
      </c>
      <c r="B136" s="18">
        <v>32</v>
      </c>
      <c r="C136">
        <f>B136-$B$2</f>
        <v>29</v>
      </c>
      <c r="D136">
        <f>B136/$B$2</f>
        <v>10.666666666666666</v>
      </c>
      <c r="E136">
        <f t="shared" si="9"/>
        <v>9.6666666666666661</v>
      </c>
      <c r="F136">
        <f t="shared" si="11"/>
        <v>30</v>
      </c>
      <c r="G136">
        <f>B136-B135</f>
        <v>-5</v>
      </c>
      <c r="H136">
        <f>IF(OR(B136=0,B135=0),1,B136/B135)</f>
        <v>0.86486486486486491</v>
      </c>
      <c r="I136">
        <f t="shared" si="10"/>
        <v>-0.13513513513513509</v>
      </c>
      <c r="J136">
        <f t="shared" si="12"/>
        <v>-1</v>
      </c>
      <c r="M136">
        <f>($B136-$B$436)*($B136-$B$436)</f>
        <v>13408.466016479431</v>
      </c>
      <c r="N136">
        <f>($B136-$B$436)*($B135-$B$436)</f>
        <v>12829.491362101551</v>
      </c>
      <c r="O136">
        <f>($B136-$B$436)*($B134-$B$436)</f>
        <v>12366.311638599247</v>
      </c>
      <c r="P136">
        <f>($B136-$B$436)*($B133-$B$436)</f>
        <v>12597.901500350399</v>
      </c>
      <c r="Q136">
        <f>($B136-$B$436)*($B132-$B$436)</f>
        <v>12250.516707723671</v>
      </c>
      <c r="R136">
        <f>($B136-$B$436)*($B131-$B$436)</f>
        <v>11439.952191594639</v>
      </c>
    </row>
    <row r="137" spans="1:18" x14ac:dyDescent="0.2">
      <c r="A137" s="22">
        <v>44041</v>
      </c>
      <c r="B137" s="18">
        <v>32</v>
      </c>
      <c r="C137">
        <f>B137-$B$2</f>
        <v>29</v>
      </c>
      <c r="D137">
        <f>B137/$B$2</f>
        <v>10.666666666666666</v>
      </c>
      <c r="E137">
        <f t="shared" si="9"/>
        <v>9.6666666666666661</v>
      </c>
      <c r="F137">
        <f t="shared" si="11"/>
        <v>30</v>
      </c>
      <c r="G137">
        <f>B137-B136</f>
        <v>0</v>
      </c>
      <c r="H137">
        <f>IF(OR(B137=0,B136=0),1,B137/B136)</f>
        <v>1</v>
      </c>
      <c r="I137">
        <f t="shared" si="10"/>
        <v>0</v>
      </c>
      <c r="J137">
        <f t="shared" si="12"/>
        <v>5</v>
      </c>
      <c r="M137">
        <f>($B137-$B$436)*($B137-$B$436)</f>
        <v>13408.466016479431</v>
      </c>
      <c r="N137">
        <f>($B137-$B$436)*($B136-$B$436)</f>
        <v>13408.466016479431</v>
      </c>
      <c r="O137">
        <f>($B137-$B$436)*($B135-$B$436)</f>
        <v>12829.491362101551</v>
      </c>
      <c r="P137">
        <f>($B137-$B$436)*($B134-$B$436)</f>
        <v>12366.311638599247</v>
      </c>
      <c r="Q137">
        <f>($B137-$B$436)*($B133-$B$436)</f>
        <v>12597.901500350399</v>
      </c>
      <c r="R137">
        <f>($B137-$B$436)*($B132-$B$436)</f>
        <v>12250.516707723671</v>
      </c>
    </row>
    <row r="138" spans="1:18" x14ac:dyDescent="0.2">
      <c r="A138" s="22">
        <v>44042</v>
      </c>
      <c r="B138" s="18">
        <v>36</v>
      </c>
      <c r="C138">
        <f>B138-$B$2</f>
        <v>33</v>
      </c>
      <c r="D138">
        <f>B138/$B$2</f>
        <v>12</v>
      </c>
      <c r="E138">
        <f t="shared" si="9"/>
        <v>11</v>
      </c>
      <c r="F138">
        <f t="shared" si="11"/>
        <v>34</v>
      </c>
      <c r="G138">
        <f>B138-B137</f>
        <v>4</v>
      </c>
      <c r="H138">
        <f>IF(OR(B138=0,B137=0),1,B138/B137)</f>
        <v>1.125</v>
      </c>
      <c r="I138">
        <f t="shared" si="10"/>
        <v>0.125</v>
      </c>
      <c r="J138">
        <f t="shared" si="12"/>
        <v>4</v>
      </c>
      <c r="M138">
        <f>($B138-$B$436)*($B138-$B$436)</f>
        <v>12498.106569474823</v>
      </c>
      <c r="N138">
        <f>($B138-$B$436)*($B137-$B$436)</f>
        <v>12945.286292977127</v>
      </c>
      <c r="O138">
        <f>($B138-$B$436)*($B136-$B$436)</f>
        <v>12945.286292977127</v>
      </c>
      <c r="P138">
        <f>($B138-$B$436)*($B135-$B$436)</f>
        <v>12386.311638599247</v>
      </c>
      <c r="Q138">
        <f>($B138-$B$436)*($B134-$B$436)</f>
        <v>11939.131915096943</v>
      </c>
      <c r="R138">
        <f>($B138-$B$436)*($B133-$B$436)</f>
        <v>12162.721776848095</v>
      </c>
    </row>
    <row r="139" spans="1:18" x14ac:dyDescent="0.2">
      <c r="A139" s="22">
        <v>44043</v>
      </c>
      <c r="B139" s="18">
        <v>43</v>
      </c>
      <c r="C139">
        <f>B139-$B$2</f>
        <v>40</v>
      </c>
      <c r="D139">
        <f>B139/$B$2</f>
        <v>14.333333333333334</v>
      </c>
      <c r="E139">
        <f t="shared" si="9"/>
        <v>13.333333333333334</v>
      </c>
      <c r="F139">
        <f t="shared" si="11"/>
        <v>41</v>
      </c>
      <c r="G139">
        <f>B139-B138</f>
        <v>7</v>
      </c>
      <c r="H139">
        <f>IF(OR(B139=0,B138=0),1,B139/B138)</f>
        <v>1.1944444444444444</v>
      </c>
      <c r="I139">
        <f t="shared" si="10"/>
        <v>0.19444444444444442</v>
      </c>
      <c r="J139">
        <f t="shared" si="12"/>
        <v>3</v>
      </c>
      <c r="M139">
        <f>($B139-$B$436)*($B139-$B$436)</f>
        <v>10981.977537216759</v>
      </c>
      <c r="N139">
        <f>($B139-$B$436)*($B138-$B$436)</f>
        <v>11715.542053345791</v>
      </c>
      <c r="O139">
        <f>($B139-$B$436)*($B137-$B$436)</f>
        <v>12134.721776848095</v>
      </c>
      <c r="P139">
        <f>($B139-$B$436)*($B136-$B$436)</f>
        <v>12134.721776848095</v>
      </c>
      <c r="Q139">
        <f>($B139-$B$436)*($B135-$B$436)</f>
        <v>11610.747122470215</v>
      </c>
      <c r="R139">
        <f>($B139-$B$436)*($B134-$B$436)</f>
        <v>11191.567398967911</v>
      </c>
    </row>
    <row r="140" spans="1:18" x14ac:dyDescent="0.2">
      <c r="A140" s="22">
        <v>44044</v>
      </c>
      <c r="B140" s="18">
        <v>43</v>
      </c>
      <c r="C140">
        <f>B140-$B$2</f>
        <v>40</v>
      </c>
      <c r="D140">
        <f>B140/$B$2</f>
        <v>14.333333333333334</v>
      </c>
      <c r="E140">
        <f t="shared" si="9"/>
        <v>13.333333333333334</v>
      </c>
      <c r="F140">
        <f t="shared" si="11"/>
        <v>41</v>
      </c>
      <c r="G140">
        <f>B140-B139</f>
        <v>0</v>
      </c>
      <c r="H140">
        <f>IF(OR(B140=0,B139=0),1,B140/B139)</f>
        <v>1</v>
      </c>
      <c r="I140">
        <f t="shared" si="10"/>
        <v>0</v>
      </c>
      <c r="J140">
        <f t="shared" si="12"/>
        <v>-7</v>
      </c>
      <c r="M140">
        <f>($B140-$B$436)*($B140-$B$436)</f>
        <v>10981.977537216759</v>
      </c>
      <c r="N140">
        <f>($B140-$B$436)*($B139-$B$436)</f>
        <v>10981.977537216759</v>
      </c>
      <c r="O140">
        <f>($B140-$B$436)*($B138-$B$436)</f>
        <v>11715.542053345791</v>
      </c>
      <c r="P140">
        <f>($B140-$B$436)*($B137-$B$436)</f>
        <v>12134.721776848095</v>
      </c>
      <c r="Q140">
        <f>($B140-$B$436)*($B136-$B$436)</f>
        <v>12134.721776848095</v>
      </c>
      <c r="R140">
        <f>($B140-$B$436)*($B135-$B$436)</f>
        <v>11610.747122470215</v>
      </c>
    </row>
    <row r="141" spans="1:18" x14ac:dyDescent="0.2">
      <c r="A141" s="22">
        <v>44045</v>
      </c>
      <c r="B141" s="18">
        <v>47</v>
      </c>
      <c r="C141">
        <f>B141-$B$2</f>
        <v>44</v>
      </c>
      <c r="D141">
        <f>B141/$B$2</f>
        <v>15.666666666666666</v>
      </c>
      <c r="E141">
        <f t="shared" si="9"/>
        <v>14.666666666666666</v>
      </c>
      <c r="F141">
        <f t="shared" si="11"/>
        <v>45</v>
      </c>
      <c r="G141">
        <f>B141-B140</f>
        <v>4</v>
      </c>
      <c r="H141">
        <f>IF(OR(B141=0,B140=0),1,B141/B140)</f>
        <v>1.0930232558139534</v>
      </c>
      <c r="I141">
        <f t="shared" si="10"/>
        <v>9.3023255813953432E-2</v>
      </c>
      <c r="J141">
        <f t="shared" si="12"/>
        <v>4</v>
      </c>
      <c r="M141">
        <f>($B141-$B$436)*($B141-$B$436)</f>
        <v>10159.61809021215</v>
      </c>
      <c r="N141">
        <f>($B141-$B$436)*($B140-$B$436)</f>
        <v>10562.797813714455</v>
      </c>
      <c r="O141">
        <f>($B141-$B$436)*($B139-$B$436)</f>
        <v>10562.797813714455</v>
      </c>
      <c r="P141">
        <f>($B141-$B$436)*($B138-$B$436)</f>
        <v>11268.362329843487</v>
      </c>
      <c r="Q141">
        <f>($B141-$B$436)*($B137-$B$436)</f>
        <v>11671.542053345791</v>
      </c>
      <c r="R141">
        <f>($B141-$B$436)*($B136-$B$436)</f>
        <v>11671.542053345791</v>
      </c>
    </row>
    <row r="142" spans="1:18" x14ac:dyDescent="0.2">
      <c r="A142" s="22">
        <v>44046</v>
      </c>
      <c r="B142" s="18">
        <v>45</v>
      </c>
      <c r="C142">
        <f>B142-$B$2</f>
        <v>42</v>
      </c>
      <c r="D142">
        <f>B142/$B$2</f>
        <v>15</v>
      </c>
      <c r="E142">
        <f t="shared" si="9"/>
        <v>14</v>
      </c>
      <c r="F142">
        <f t="shared" si="11"/>
        <v>43</v>
      </c>
      <c r="G142">
        <f>B142-B141</f>
        <v>-2</v>
      </c>
      <c r="H142">
        <f>IF(OR(B142=0,B141=0),1,B142/B141)</f>
        <v>0.95744680851063835</v>
      </c>
      <c r="I142">
        <f t="shared" si="10"/>
        <v>-4.2553191489361653E-2</v>
      </c>
      <c r="J142">
        <f t="shared" si="12"/>
        <v>-6</v>
      </c>
      <c r="M142">
        <f>($B142-$B$436)*($B142-$B$436)</f>
        <v>10566.797813714455</v>
      </c>
      <c r="N142">
        <f>($B142-$B$436)*($B141-$B$436)</f>
        <v>10361.207951963303</v>
      </c>
      <c r="O142">
        <f>($B142-$B$436)*($B140-$B$436)</f>
        <v>10772.387675465607</v>
      </c>
      <c r="P142">
        <f>($B142-$B$436)*($B139-$B$436)</f>
        <v>10772.387675465607</v>
      </c>
      <c r="Q142">
        <f>($B142-$B$436)*($B138-$B$436)</f>
        <v>11491.952191594639</v>
      </c>
      <c r="R142">
        <f>($B142-$B$436)*($B137-$B$436)</f>
        <v>11903.131915096943</v>
      </c>
    </row>
    <row r="143" spans="1:18" x14ac:dyDescent="0.2">
      <c r="A143" s="22">
        <v>44047</v>
      </c>
      <c r="B143" s="18">
        <v>36</v>
      </c>
      <c r="C143">
        <f>B143-$B$2</f>
        <v>33</v>
      </c>
      <c r="D143">
        <f>B143/$B$2</f>
        <v>12</v>
      </c>
      <c r="E143">
        <f t="shared" si="9"/>
        <v>11</v>
      </c>
      <c r="F143">
        <f t="shared" si="11"/>
        <v>34</v>
      </c>
      <c r="G143">
        <f>B143-B142</f>
        <v>-9</v>
      </c>
      <c r="H143">
        <f>IF(OR(B143=0,B142=0),1,B143/B142)</f>
        <v>0.8</v>
      </c>
      <c r="I143">
        <f t="shared" si="10"/>
        <v>-0.19999999999999996</v>
      </c>
      <c r="J143">
        <f t="shared" si="12"/>
        <v>-7</v>
      </c>
      <c r="M143">
        <f>($B143-$B$436)*($B143-$B$436)</f>
        <v>12498.106569474823</v>
      </c>
      <c r="N143">
        <f>($B143-$B$436)*($B142-$B$436)</f>
        <v>11491.952191594639</v>
      </c>
      <c r="O143">
        <f>($B143-$B$436)*($B141-$B$436)</f>
        <v>11268.362329843487</v>
      </c>
      <c r="P143">
        <f>($B143-$B$436)*($B140-$B$436)</f>
        <v>11715.542053345791</v>
      </c>
      <c r="Q143">
        <f>($B143-$B$436)*($B139-$B$436)</f>
        <v>11715.542053345791</v>
      </c>
      <c r="R143">
        <f>($B143-$B$436)*($B138-$B$436)</f>
        <v>12498.106569474823</v>
      </c>
    </row>
    <row r="144" spans="1:18" x14ac:dyDescent="0.2">
      <c r="A144" s="22">
        <v>44048</v>
      </c>
      <c r="B144" s="18">
        <v>34</v>
      </c>
      <c r="C144">
        <f>B144-$B$2</f>
        <v>31</v>
      </c>
      <c r="D144">
        <f>B144/$B$2</f>
        <v>11.333333333333334</v>
      </c>
      <c r="E144">
        <f t="shared" si="9"/>
        <v>10.333333333333334</v>
      </c>
      <c r="F144">
        <f t="shared" si="11"/>
        <v>32</v>
      </c>
      <c r="G144">
        <f>B144-B143</f>
        <v>-2</v>
      </c>
      <c r="H144">
        <f>IF(OR(B144=0,B143=0),1,B144/B143)</f>
        <v>0.94444444444444442</v>
      </c>
      <c r="I144">
        <f t="shared" si="10"/>
        <v>-5.555555555555558E-2</v>
      </c>
      <c r="J144">
        <f t="shared" si="12"/>
        <v>7</v>
      </c>
      <c r="M144">
        <f>($B144-$B$436)*($B144-$B$436)</f>
        <v>12949.286292977127</v>
      </c>
      <c r="N144">
        <f>($B144-$B$436)*($B143-$B$436)</f>
        <v>12721.696431225975</v>
      </c>
      <c r="O144">
        <f>($B144-$B$436)*($B142-$B$436)</f>
        <v>11697.542053345791</v>
      </c>
      <c r="P144">
        <f>($B144-$B$436)*($B141-$B$436)</f>
        <v>11469.952191594639</v>
      </c>
      <c r="Q144">
        <f>($B144-$B$436)*($B140-$B$436)</f>
        <v>11925.131915096943</v>
      </c>
      <c r="R144">
        <f>($B144-$B$436)*($B139-$B$436)</f>
        <v>11925.131915096943</v>
      </c>
    </row>
    <row r="145" spans="1:18" x14ac:dyDescent="0.2">
      <c r="A145" s="22">
        <v>44049</v>
      </c>
      <c r="B145" s="18">
        <v>44</v>
      </c>
      <c r="C145">
        <f>B145-$B$2</f>
        <v>41</v>
      </c>
      <c r="D145">
        <f>B145/$B$2</f>
        <v>14.666666666666666</v>
      </c>
      <c r="E145">
        <f t="shared" si="9"/>
        <v>13.666666666666666</v>
      </c>
      <c r="F145">
        <f t="shared" si="11"/>
        <v>42</v>
      </c>
      <c r="G145">
        <f>B145-B144</f>
        <v>10</v>
      </c>
      <c r="H145">
        <f>IF(OR(B145=0,B144=0),1,B145/B144)</f>
        <v>1.2941176470588236</v>
      </c>
      <c r="I145">
        <f t="shared" si="10"/>
        <v>0.29411764705882359</v>
      </c>
      <c r="J145">
        <f t="shared" si="12"/>
        <v>12</v>
      </c>
      <c r="M145">
        <f>($B145-$B$436)*($B145-$B$436)</f>
        <v>10773.387675465607</v>
      </c>
      <c r="N145">
        <f>($B145-$B$436)*($B144-$B$436)</f>
        <v>11811.336984221367</v>
      </c>
      <c r="O145">
        <f>($B145-$B$436)*($B143-$B$436)</f>
        <v>11603.747122470215</v>
      </c>
      <c r="P145">
        <f>($B145-$B$436)*($B142-$B$436)</f>
        <v>10669.592744590031</v>
      </c>
      <c r="Q145">
        <f>($B145-$B$436)*($B141-$B$436)</f>
        <v>10462.002882838879</v>
      </c>
      <c r="R145">
        <f>($B145-$B$436)*($B140-$B$436)</f>
        <v>10877.182606341183</v>
      </c>
    </row>
    <row r="146" spans="1:18" x14ac:dyDescent="0.2">
      <c r="A146" s="22">
        <v>44050</v>
      </c>
      <c r="B146" s="18">
        <v>42</v>
      </c>
      <c r="C146">
        <f>B146-$B$2</f>
        <v>39</v>
      </c>
      <c r="D146">
        <f>B146/$B$2</f>
        <v>14</v>
      </c>
      <c r="E146">
        <f t="shared" si="9"/>
        <v>13</v>
      </c>
      <c r="F146">
        <f t="shared" si="11"/>
        <v>40</v>
      </c>
      <c r="G146">
        <f>B146-B145</f>
        <v>-2</v>
      </c>
      <c r="H146">
        <f>IF(OR(B146=0,B145=0),1,B146/B145)</f>
        <v>0.95454545454545459</v>
      </c>
      <c r="I146">
        <f t="shared" si="10"/>
        <v>-4.5454545454545414E-2</v>
      </c>
      <c r="J146">
        <f t="shared" si="12"/>
        <v>-12</v>
      </c>
      <c r="M146">
        <f>($B146-$B$436)*($B146-$B$436)</f>
        <v>11192.567398967911</v>
      </c>
      <c r="N146">
        <f>($B146-$B$436)*($B145-$B$436)</f>
        <v>10980.977537216759</v>
      </c>
      <c r="O146">
        <f>($B146-$B$436)*($B144-$B$436)</f>
        <v>12038.926845972519</v>
      </c>
      <c r="P146">
        <f>($B146-$B$436)*($B143-$B$436)</f>
        <v>11827.336984221367</v>
      </c>
      <c r="Q146">
        <f>($B146-$B$436)*($B142-$B$436)</f>
        <v>10875.182606341183</v>
      </c>
      <c r="R146">
        <f>($B146-$B$436)*($B141-$B$436)</f>
        <v>10663.592744590031</v>
      </c>
    </row>
    <row r="147" spans="1:18" x14ac:dyDescent="0.2">
      <c r="A147" s="22">
        <v>44051</v>
      </c>
      <c r="B147" s="18">
        <v>43</v>
      </c>
      <c r="C147">
        <f>B147-$B$2</f>
        <v>40</v>
      </c>
      <c r="D147">
        <f>B147/$B$2</f>
        <v>14.333333333333334</v>
      </c>
      <c r="E147">
        <f t="shared" si="9"/>
        <v>13.333333333333334</v>
      </c>
      <c r="F147">
        <f t="shared" si="11"/>
        <v>41</v>
      </c>
      <c r="G147">
        <f>B147-B146</f>
        <v>1</v>
      </c>
      <c r="H147">
        <f>IF(OR(B147=0,B146=0),1,B147/B146)</f>
        <v>1.0238095238095237</v>
      </c>
      <c r="I147">
        <f t="shared" si="10"/>
        <v>2.3809523809523725E-2</v>
      </c>
      <c r="J147">
        <f t="shared" si="12"/>
        <v>3</v>
      </c>
      <c r="M147">
        <f>($B147-$B$436)*($B147-$B$436)</f>
        <v>10981.977537216759</v>
      </c>
      <c r="N147">
        <f>($B147-$B$436)*($B146-$B$436)</f>
        <v>11086.772468092335</v>
      </c>
      <c r="O147">
        <f>($B147-$B$436)*($B145-$B$436)</f>
        <v>10877.182606341183</v>
      </c>
      <c r="P147">
        <f>($B147-$B$436)*($B144-$B$436)</f>
        <v>11925.131915096943</v>
      </c>
      <c r="Q147">
        <f>($B147-$B$436)*($B143-$B$436)</f>
        <v>11715.542053345791</v>
      </c>
      <c r="R147">
        <f>($B147-$B$436)*($B142-$B$436)</f>
        <v>10772.387675465607</v>
      </c>
    </row>
    <row r="148" spans="1:18" x14ac:dyDescent="0.2">
      <c r="A148" s="22">
        <v>44052</v>
      </c>
      <c r="B148" s="18">
        <v>48</v>
      </c>
      <c r="C148">
        <f>B148-$B$2</f>
        <v>45</v>
      </c>
      <c r="D148">
        <f>B148/$B$2</f>
        <v>16</v>
      </c>
      <c r="E148">
        <f t="shared" si="9"/>
        <v>15</v>
      </c>
      <c r="F148">
        <f t="shared" si="11"/>
        <v>46</v>
      </c>
      <c r="G148">
        <f>B148-B147</f>
        <v>5</v>
      </c>
      <c r="H148">
        <f>IF(OR(B148=0,B147=0),1,B148/B147)</f>
        <v>1.1162790697674418</v>
      </c>
      <c r="I148">
        <f t="shared" si="10"/>
        <v>0.11627906976744184</v>
      </c>
      <c r="J148">
        <f t="shared" si="12"/>
        <v>4</v>
      </c>
      <c r="M148">
        <f>($B148-$B$436)*($B148-$B$436)</f>
        <v>9959.0282284609984</v>
      </c>
      <c r="N148">
        <f>($B148-$B$436)*($B147-$B$436)</f>
        <v>10458.002882838879</v>
      </c>
      <c r="O148">
        <f>($B148-$B$436)*($B146-$B$436)</f>
        <v>10557.797813714455</v>
      </c>
      <c r="P148">
        <f>($B148-$B$436)*($B145-$B$436)</f>
        <v>10358.207951963303</v>
      </c>
      <c r="Q148">
        <f>($B148-$B$436)*($B144-$B$436)</f>
        <v>11356.157260719063</v>
      </c>
      <c r="R148">
        <f>($B148-$B$436)*($B143-$B$436)</f>
        <v>11156.567398967911</v>
      </c>
    </row>
    <row r="149" spans="1:18" x14ac:dyDescent="0.2">
      <c r="A149" s="22">
        <v>44053</v>
      </c>
      <c r="B149" s="18">
        <v>50</v>
      </c>
      <c r="C149">
        <f>B149-$B$2</f>
        <v>47</v>
      </c>
      <c r="D149">
        <f>B149/$B$2</f>
        <v>16.666666666666668</v>
      </c>
      <c r="E149">
        <f t="shared" si="9"/>
        <v>15.666666666666668</v>
      </c>
      <c r="F149">
        <f t="shared" si="11"/>
        <v>48</v>
      </c>
      <c r="G149">
        <f>B149-B148</f>
        <v>2</v>
      </c>
      <c r="H149">
        <f>IF(OR(B149=0,B148=0),1,B149/B148)</f>
        <v>1.0416666666666667</v>
      </c>
      <c r="I149">
        <f t="shared" si="10"/>
        <v>4.1666666666666741E-2</v>
      </c>
      <c r="J149">
        <f t="shared" si="12"/>
        <v>-3</v>
      </c>
      <c r="M149">
        <f>($B149-$B$436)*($B149-$B$436)</f>
        <v>9563.8485049586943</v>
      </c>
      <c r="N149">
        <f>($B149-$B$436)*($B148-$B$436)</f>
        <v>9759.4383667098464</v>
      </c>
      <c r="O149">
        <f>($B149-$B$436)*($B147-$B$436)</f>
        <v>10248.413021087727</v>
      </c>
      <c r="P149">
        <f>($B149-$B$436)*($B146-$B$436)</f>
        <v>10346.207951963303</v>
      </c>
      <c r="Q149">
        <f>($B149-$B$436)*($B145-$B$436)</f>
        <v>10150.61809021215</v>
      </c>
      <c r="R149">
        <f>($B149-$B$436)*($B144-$B$436)</f>
        <v>11128.567398967911</v>
      </c>
    </row>
    <row r="150" spans="1:18" x14ac:dyDescent="0.2">
      <c r="A150" s="22">
        <v>44054</v>
      </c>
      <c r="B150" s="18">
        <v>48</v>
      </c>
      <c r="C150">
        <f>B150-$B$2</f>
        <v>45</v>
      </c>
      <c r="D150">
        <f>B150/$B$2</f>
        <v>16</v>
      </c>
      <c r="E150">
        <f t="shared" si="9"/>
        <v>15</v>
      </c>
      <c r="F150">
        <f t="shared" si="11"/>
        <v>46</v>
      </c>
      <c r="G150">
        <f>B150-B149</f>
        <v>-2</v>
      </c>
      <c r="H150">
        <f>IF(OR(B150=0,B149=0),1,B150/B149)</f>
        <v>0.96</v>
      </c>
      <c r="I150">
        <f t="shared" si="10"/>
        <v>-4.0000000000000036E-2</v>
      </c>
      <c r="J150">
        <f t="shared" si="12"/>
        <v>-4</v>
      </c>
      <c r="M150">
        <f>($B150-$B$436)*($B150-$B$436)</f>
        <v>9959.0282284609984</v>
      </c>
      <c r="N150">
        <f>($B150-$B$436)*($B149-$B$436)</f>
        <v>9759.4383667098464</v>
      </c>
      <c r="O150">
        <f>($B150-$B$436)*($B148-$B$436)</f>
        <v>9959.0282284609984</v>
      </c>
      <c r="P150">
        <f>($B150-$B$436)*($B147-$B$436)</f>
        <v>10458.002882838879</v>
      </c>
      <c r="Q150">
        <f>($B150-$B$436)*($B146-$B$436)</f>
        <v>10557.797813714455</v>
      </c>
      <c r="R150">
        <f>($B150-$B$436)*($B145-$B$436)</f>
        <v>10358.207951963303</v>
      </c>
    </row>
    <row r="151" spans="1:18" x14ac:dyDescent="0.2">
      <c r="A151" s="22">
        <v>44055</v>
      </c>
      <c r="B151" s="18">
        <v>52</v>
      </c>
      <c r="C151">
        <f>B151-$B$2</f>
        <v>49</v>
      </c>
      <c r="D151">
        <f>B151/$B$2</f>
        <v>17.333333333333332</v>
      </c>
      <c r="E151">
        <f t="shared" si="9"/>
        <v>16.333333333333332</v>
      </c>
      <c r="F151">
        <f t="shared" si="11"/>
        <v>50</v>
      </c>
      <c r="G151">
        <f>B151-B150</f>
        <v>4</v>
      </c>
      <c r="H151">
        <f>IF(OR(B151=0,B150=0),1,B151/B150)</f>
        <v>1.0833333333333333</v>
      </c>
      <c r="I151">
        <f t="shared" si="10"/>
        <v>8.3333333333333259E-2</v>
      </c>
      <c r="J151">
        <f t="shared" si="12"/>
        <v>6</v>
      </c>
      <c r="M151">
        <f>($B151-$B$436)*($B151-$B$436)</f>
        <v>9176.6687814563902</v>
      </c>
      <c r="N151">
        <f>($B151-$B$436)*($B150-$B$436)</f>
        <v>9559.8485049586943</v>
      </c>
      <c r="O151">
        <f>($B151-$B$436)*($B149-$B$436)</f>
        <v>9368.2586432075423</v>
      </c>
      <c r="P151">
        <f>($B151-$B$436)*($B148-$B$436)</f>
        <v>9559.8485049586943</v>
      </c>
      <c r="Q151">
        <f>($B151-$B$436)*($B147-$B$436)</f>
        <v>10038.823159336574</v>
      </c>
      <c r="R151">
        <f>($B151-$B$436)*($B146-$B$436)</f>
        <v>10134.61809021215</v>
      </c>
    </row>
    <row r="152" spans="1:18" x14ac:dyDescent="0.2">
      <c r="A152" s="22">
        <v>44056</v>
      </c>
      <c r="B152" s="18">
        <v>51</v>
      </c>
      <c r="C152">
        <f>B152-$B$2</f>
        <v>48</v>
      </c>
      <c r="D152">
        <f>B152/$B$2</f>
        <v>17</v>
      </c>
      <c r="E152">
        <f t="shared" si="9"/>
        <v>16</v>
      </c>
      <c r="F152">
        <f t="shared" si="11"/>
        <v>49</v>
      </c>
      <c r="G152">
        <f>B152-B151</f>
        <v>-1</v>
      </c>
      <c r="H152">
        <f>IF(OR(B152=0,B151=0),1,B152/B151)</f>
        <v>0.98076923076923073</v>
      </c>
      <c r="I152">
        <f t="shared" si="10"/>
        <v>-1.9230769230769273E-2</v>
      </c>
      <c r="J152">
        <f t="shared" si="12"/>
        <v>-5</v>
      </c>
      <c r="M152">
        <f>($B152-$B$436)*($B152-$B$436)</f>
        <v>9369.2586432075423</v>
      </c>
      <c r="N152">
        <f>($B152-$B$436)*($B151-$B$436)</f>
        <v>9272.4637123319662</v>
      </c>
      <c r="O152">
        <f>($B152-$B$436)*($B150-$B$436)</f>
        <v>9659.6434358342703</v>
      </c>
      <c r="P152">
        <f>($B152-$B$436)*($B149-$B$436)</f>
        <v>9466.0535740831183</v>
      </c>
      <c r="Q152">
        <f>($B152-$B$436)*($B148-$B$436)</f>
        <v>9659.6434358342703</v>
      </c>
      <c r="R152">
        <f>($B152-$B$436)*($B147-$B$436)</f>
        <v>10143.61809021215</v>
      </c>
    </row>
    <row r="153" spans="1:18" x14ac:dyDescent="0.2">
      <c r="A153" s="22">
        <v>44057</v>
      </c>
      <c r="B153" s="18">
        <v>49</v>
      </c>
      <c r="C153">
        <f>B153-$B$2</f>
        <v>46</v>
      </c>
      <c r="D153">
        <f>B153/$B$2</f>
        <v>16.333333333333332</v>
      </c>
      <c r="E153">
        <f t="shared" si="9"/>
        <v>15.333333333333332</v>
      </c>
      <c r="F153">
        <f t="shared" si="11"/>
        <v>47</v>
      </c>
      <c r="G153">
        <f>B153-B152</f>
        <v>-2</v>
      </c>
      <c r="H153">
        <f>IF(OR(B153=0,B152=0),1,B153/B152)</f>
        <v>0.96078431372549022</v>
      </c>
      <c r="I153">
        <f t="shared" si="10"/>
        <v>-3.9215686274509776E-2</v>
      </c>
      <c r="J153">
        <f t="shared" si="12"/>
        <v>-1</v>
      </c>
      <c r="M153">
        <f>($B153-$B$436)*($B153-$B$436)</f>
        <v>9760.4383667098464</v>
      </c>
      <c r="N153">
        <f>($B153-$B$436)*($B152-$B$436)</f>
        <v>9562.8485049586943</v>
      </c>
      <c r="O153">
        <f>($B153-$B$436)*($B151-$B$436)</f>
        <v>9464.0535740831183</v>
      </c>
      <c r="P153">
        <f>($B153-$B$436)*($B150-$B$436)</f>
        <v>9859.2332975854224</v>
      </c>
      <c r="Q153">
        <f>($B153-$B$436)*($B149-$B$436)</f>
        <v>9661.6434358342703</v>
      </c>
      <c r="R153">
        <f>($B153-$B$436)*($B148-$B$436)</f>
        <v>9859.2332975854224</v>
      </c>
    </row>
    <row r="154" spans="1:18" x14ac:dyDescent="0.2">
      <c r="A154" s="22">
        <v>44058</v>
      </c>
      <c r="B154" s="18">
        <v>50</v>
      </c>
      <c r="C154">
        <f>B154-$B$2</f>
        <v>47</v>
      </c>
      <c r="D154">
        <f>B154/$B$2</f>
        <v>16.666666666666668</v>
      </c>
      <c r="E154">
        <f t="shared" si="9"/>
        <v>15.666666666666668</v>
      </c>
      <c r="F154">
        <f t="shared" si="11"/>
        <v>48</v>
      </c>
      <c r="G154">
        <f>B154-B153</f>
        <v>1</v>
      </c>
      <c r="H154">
        <f>IF(OR(B154=0,B153=0),1,B154/B153)</f>
        <v>1.0204081632653061</v>
      </c>
      <c r="I154">
        <f t="shared" si="10"/>
        <v>2.0408163265306145E-2</v>
      </c>
      <c r="J154">
        <f t="shared" si="12"/>
        <v>3</v>
      </c>
      <c r="M154">
        <f>($B154-$B$436)*($B154-$B$436)</f>
        <v>9563.8485049586943</v>
      </c>
      <c r="N154">
        <f>($B154-$B$436)*($B153-$B$436)</f>
        <v>9661.6434358342703</v>
      </c>
      <c r="O154">
        <f>($B154-$B$436)*($B152-$B$436)</f>
        <v>9466.0535740831183</v>
      </c>
      <c r="P154">
        <f>($B154-$B$436)*($B151-$B$436)</f>
        <v>9368.2586432075423</v>
      </c>
      <c r="Q154">
        <f>($B154-$B$436)*($B150-$B$436)</f>
        <v>9759.4383667098464</v>
      </c>
      <c r="R154">
        <f>($B154-$B$436)*($B149-$B$436)</f>
        <v>9563.8485049586943</v>
      </c>
    </row>
    <row r="155" spans="1:18" x14ac:dyDescent="0.2">
      <c r="A155" s="22">
        <v>44059</v>
      </c>
      <c r="B155" s="18">
        <v>53</v>
      </c>
      <c r="C155">
        <f>B155-$B$2</f>
        <v>50</v>
      </c>
      <c r="D155">
        <f>B155/$B$2</f>
        <v>17.666666666666668</v>
      </c>
      <c r="E155">
        <f t="shared" si="9"/>
        <v>16.666666666666668</v>
      </c>
      <c r="F155">
        <f t="shared" si="11"/>
        <v>51</v>
      </c>
      <c r="G155">
        <f>B155-B154</f>
        <v>3</v>
      </c>
      <c r="H155">
        <f>IF(OR(B155=0,B154=0),1,B155/B154)</f>
        <v>1.06</v>
      </c>
      <c r="I155">
        <f t="shared" si="10"/>
        <v>6.0000000000000053E-2</v>
      </c>
      <c r="J155">
        <f t="shared" si="12"/>
        <v>2</v>
      </c>
      <c r="M155">
        <f>($B155-$B$436)*($B155-$B$436)</f>
        <v>8986.0789197052381</v>
      </c>
      <c r="N155">
        <f>($B155-$B$436)*($B154-$B$436)</f>
        <v>9270.4637123319662</v>
      </c>
      <c r="O155">
        <f>($B155-$B$436)*($B153-$B$436)</f>
        <v>9365.2586432075423</v>
      </c>
      <c r="P155">
        <f>($B155-$B$436)*($B152-$B$436)</f>
        <v>9175.6687814563902</v>
      </c>
      <c r="Q155">
        <f>($B155-$B$436)*($B151-$B$436)</f>
        <v>9080.8738505808142</v>
      </c>
      <c r="R155">
        <f>($B155-$B$436)*($B150-$B$436)</f>
        <v>9460.0535740831183</v>
      </c>
    </row>
    <row r="156" spans="1:18" x14ac:dyDescent="0.2">
      <c r="A156" s="22">
        <v>44060</v>
      </c>
      <c r="B156" s="18">
        <v>45</v>
      </c>
      <c r="C156">
        <f>B156-$B$2</f>
        <v>42</v>
      </c>
      <c r="D156">
        <f>B156/$B$2</f>
        <v>15</v>
      </c>
      <c r="E156">
        <f t="shared" si="9"/>
        <v>14</v>
      </c>
      <c r="F156">
        <f t="shared" si="11"/>
        <v>43</v>
      </c>
      <c r="G156">
        <f>B156-B155</f>
        <v>-8</v>
      </c>
      <c r="H156">
        <f>IF(OR(B156=0,B155=0),1,B156/B155)</f>
        <v>0.84905660377358494</v>
      </c>
      <c r="I156">
        <f t="shared" si="10"/>
        <v>-0.15094339622641506</v>
      </c>
      <c r="J156">
        <f t="shared" si="12"/>
        <v>-11</v>
      </c>
      <c r="M156">
        <f>($B156-$B$436)*($B156-$B$436)</f>
        <v>10566.797813714455</v>
      </c>
      <c r="N156">
        <f>($B156-$B$436)*($B155-$B$436)</f>
        <v>9744.4383667098464</v>
      </c>
      <c r="O156">
        <f>($B156-$B$436)*($B154-$B$436)</f>
        <v>10052.823159336574</v>
      </c>
      <c r="P156">
        <f>($B156-$B$436)*($B153-$B$436)</f>
        <v>10155.61809021215</v>
      </c>
      <c r="Q156">
        <f>($B156-$B$436)*($B152-$B$436)</f>
        <v>9950.0282284609984</v>
      </c>
      <c r="R156">
        <f>($B156-$B$436)*($B151-$B$436)</f>
        <v>9847.2332975854224</v>
      </c>
    </row>
    <row r="157" spans="1:18" x14ac:dyDescent="0.2">
      <c r="A157" s="22">
        <v>44061</v>
      </c>
      <c r="B157" s="18">
        <v>43</v>
      </c>
      <c r="C157">
        <f>B157-$B$2</f>
        <v>40</v>
      </c>
      <c r="D157">
        <f>B157/$B$2</f>
        <v>14.333333333333334</v>
      </c>
      <c r="E157">
        <f t="shared" si="9"/>
        <v>13.333333333333334</v>
      </c>
      <c r="F157">
        <f t="shared" si="11"/>
        <v>41</v>
      </c>
      <c r="G157">
        <f>B157-B156</f>
        <v>-2</v>
      </c>
      <c r="H157">
        <f>IF(OR(B157=0,B156=0),1,B157/B156)</f>
        <v>0.9555555555555556</v>
      </c>
      <c r="I157">
        <f t="shared" si="10"/>
        <v>-4.4444444444444398E-2</v>
      </c>
      <c r="J157">
        <f t="shared" si="12"/>
        <v>6</v>
      </c>
      <c r="M157">
        <f>($B157-$B$436)*($B157-$B$436)</f>
        <v>10981.977537216759</v>
      </c>
      <c r="N157">
        <f>($B157-$B$436)*($B156-$B$436)</f>
        <v>10772.387675465607</v>
      </c>
      <c r="O157">
        <f>($B157-$B$436)*($B155-$B$436)</f>
        <v>9934.0282284609984</v>
      </c>
      <c r="P157">
        <f>($B157-$B$436)*($B154-$B$436)</f>
        <v>10248.413021087727</v>
      </c>
      <c r="Q157">
        <f>($B157-$B$436)*($B153-$B$436)</f>
        <v>10353.207951963303</v>
      </c>
      <c r="R157">
        <f>($B157-$B$436)*($B152-$B$436)</f>
        <v>10143.61809021215</v>
      </c>
    </row>
    <row r="158" spans="1:18" x14ac:dyDescent="0.2">
      <c r="A158" s="22">
        <v>44062</v>
      </c>
      <c r="B158" s="18">
        <v>43</v>
      </c>
      <c r="C158">
        <f>B158-$B$2</f>
        <v>40</v>
      </c>
      <c r="D158">
        <f>B158/$B$2</f>
        <v>14.333333333333334</v>
      </c>
      <c r="E158">
        <f t="shared" si="9"/>
        <v>13.333333333333334</v>
      </c>
      <c r="F158">
        <f t="shared" si="11"/>
        <v>41</v>
      </c>
      <c r="G158">
        <f>B158-B157</f>
        <v>0</v>
      </c>
      <c r="H158">
        <f>IF(OR(B158=0,B157=0),1,B158/B157)</f>
        <v>1</v>
      </c>
      <c r="I158">
        <f t="shared" si="10"/>
        <v>0</v>
      </c>
      <c r="J158">
        <f t="shared" si="12"/>
        <v>2</v>
      </c>
      <c r="M158">
        <f>($B158-$B$436)*($B158-$B$436)</f>
        <v>10981.977537216759</v>
      </c>
      <c r="N158">
        <f>($B158-$B$436)*($B157-$B$436)</f>
        <v>10981.977537216759</v>
      </c>
      <c r="O158">
        <f>($B158-$B$436)*($B156-$B$436)</f>
        <v>10772.387675465607</v>
      </c>
      <c r="P158">
        <f>($B158-$B$436)*($B155-$B$436)</f>
        <v>9934.0282284609984</v>
      </c>
      <c r="Q158">
        <f>($B158-$B$436)*($B154-$B$436)</f>
        <v>10248.413021087727</v>
      </c>
      <c r="R158">
        <f>($B158-$B$436)*($B153-$B$436)</f>
        <v>10353.207951963303</v>
      </c>
    </row>
    <row r="159" spans="1:18" x14ac:dyDescent="0.2">
      <c r="A159" s="22">
        <v>44063</v>
      </c>
      <c r="B159" s="18">
        <v>44</v>
      </c>
      <c r="C159">
        <f>B159-$B$2</f>
        <v>41</v>
      </c>
      <c r="D159">
        <f>B159/$B$2</f>
        <v>14.666666666666666</v>
      </c>
      <c r="E159">
        <f t="shared" si="9"/>
        <v>13.666666666666666</v>
      </c>
      <c r="F159">
        <f t="shared" si="11"/>
        <v>42</v>
      </c>
      <c r="G159">
        <f>B159-B158</f>
        <v>1</v>
      </c>
      <c r="H159">
        <f>IF(OR(B159=0,B158=0),1,B159/B158)</f>
        <v>1.0232558139534884</v>
      </c>
      <c r="I159">
        <f t="shared" si="10"/>
        <v>2.3255813953488413E-2</v>
      </c>
      <c r="J159">
        <f t="shared" si="12"/>
        <v>1</v>
      </c>
      <c r="M159">
        <f>($B159-$B$436)*($B159-$B$436)</f>
        <v>10773.387675465607</v>
      </c>
      <c r="N159">
        <f>($B159-$B$436)*($B158-$B$436)</f>
        <v>10877.182606341183</v>
      </c>
      <c r="O159">
        <f>($B159-$B$436)*($B157-$B$436)</f>
        <v>10877.182606341183</v>
      </c>
      <c r="P159">
        <f>($B159-$B$436)*($B156-$B$436)</f>
        <v>10669.592744590031</v>
      </c>
      <c r="Q159">
        <f>($B159-$B$436)*($B155-$B$436)</f>
        <v>9839.2332975854224</v>
      </c>
      <c r="R159">
        <f>($B159-$B$436)*($B154-$B$436)</f>
        <v>10150.61809021215</v>
      </c>
    </row>
    <row r="160" spans="1:18" x14ac:dyDescent="0.2">
      <c r="A160" s="22">
        <v>44064</v>
      </c>
      <c r="B160" s="18">
        <v>44</v>
      </c>
      <c r="C160">
        <f>B160-$B$2</f>
        <v>41</v>
      </c>
      <c r="D160">
        <f>B160/$B$2</f>
        <v>14.666666666666666</v>
      </c>
      <c r="E160">
        <f t="shared" si="9"/>
        <v>13.666666666666666</v>
      </c>
      <c r="F160">
        <f t="shared" si="11"/>
        <v>42</v>
      </c>
      <c r="G160">
        <f>B160-B159</f>
        <v>0</v>
      </c>
      <c r="H160">
        <f>IF(OR(B160=0,B159=0),1,B160/B159)</f>
        <v>1</v>
      </c>
      <c r="I160">
        <f t="shared" si="10"/>
        <v>0</v>
      </c>
      <c r="J160">
        <f t="shared" si="12"/>
        <v>-1</v>
      </c>
      <c r="M160">
        <f>($B160-$B$436)*($B160-$B$436)</f>
        <v>10773.387675465607</v>
      </c>
      <c r="N160">
        <f>($B160-$B$436)*($B159-$B$436)</f>
        <v>10773.387675465607</v>
      </c>
      <c r="O160">
        <f>($B160-$B$436)*($B158-$B$436)</f>
        <v>10877.182606341183</v>
      </c>
      <c r="P160">
        <f>($B160-$B$436)*($B157-$B$436)</f>
        <v>10877.182606341183</v>
      </c>
      <c r="Q160">
        <f>($B160-$B$436)*($B156-$B$436)</f>
        <v>10669.592744590031</v>
      </c>
      <c r="R160">
        <f>($B160-$B$436)*($B155-$B$436)</f>
        <v>9839.2332975854224</v>
      </c>
    </row>
    <row r="161" spans="1:18" x14ac:dyDescent="0.2">
      <c r="A161" s="22">
        <v>44065</v>
      </c>
      <c r="B161" s="18">
        <v>50</v>
      </c>
      <c r="C161">
        <f>B161-$B$2</f>
        <v>47</v>
      </c>
      <c r="D161">
        <f>B161/$B$2</f>
        <v>16.666666666666668</v>
      </c>
      <c r="E161">
        <f t="shared" si="9"/>
        <v>15.666666666666668</v>
      </c>
      <c r="F161">
        <f t="shared" si="11"/>
        <v>48</v>
      </c>
      <c r="G161">
        <f>B161-B160</f>
        <v>6</v>
      </c>
      <c r="H161">
        <f>IF(OR(B161=0,B160=0),1,B161/B160)</f>
        <v>1.1363636363636365</v>
      </c>
      <c r="I161">
        <f t="shared" si="10"/>
        <v>0.13636363636363646</v>
      </c>
      <c r="J161">
        <f t="shared" si="12"/>
        <v>6</v>
      </c>
      <c r="M161">
        <f>($B161-$B$436)*($B161-$B$436)</f>
        <v>9563.8485049586943</v>
      </c>
      <c r="N161">
        <f>($B161-$B$436)*($B160-$B$436)</f>
        <v>10150.61809021215</v>
      </c>
      <c r="O161">
        <f>($B161-$B$436)*($B159-$B$436)</f>
        <v>10150.61809021215</v>
      </c>
      <c r="P161">
        <f>($B161-$B$436)*($B158-$B$436)</f>
        <v>10248.413021087727</v>
      </c>
      <c r="Q161">
        <f>($B161-$B$436)*($B157-$B$436)</f>
        <v>10248.413021087727</v>
      </c>
      <c r="R161">
        <f>($B161-$B$436)*($B156-$B$436)</f>
        <v>10052.823159336574</v>
      </c>
    </row>
    <row r="162" spans="1:18" x14ac:dyDescent="0.2">
      <c r="A162" s="22">
        <v>44066</v>
      </c>
      <c r="B162" s="18">
        <v>64</v>
      </c>
      <c r="C162">
        <f>B162-$B$2</f>
        <v>61</v>
      </c>
      <c r="D162">
        <f>B162/$B$2</f>
        <v>21.333333333333332</v>
      </c>
      <c r="E162">
        <f t="shared" si="9"/>
        <v>20.333333333333332</v>
      </c>
      <c r="F162">
        <f t="shared" si="11"/>
        <v>62</v>
      </c>
      <c r="G162">
        <f>B162-B161</f>
        <v>14</v>
      </c>
      <c r="H162">
        <f>IF(OR(B162=0,B161=0),1,B162/B161)</f>
        <v>1.28</v>
      </c>
      <c r="I162">
        <f t="shared" si="10"/>
        <v>0.28000000000000003</v>
      </c>
      <c r="J162">
        <f t="shared" si="12"/>
        <v>8</v>
      </c>
      <c r="M162">
        <f>($B162-$B$436)*($B162-$B$436)</f>
        <v>7021.5904404425646</v>
      </c>
      <c r="N162">
        <f>($B162-$B$436)*($B161-$B$436)</f>
        <v>8194.7194727006299</v>
      </c>
      <c r="O162">
        <f>($B162-$B$436)*($B160-$B$436)</f>
        <v>8697.4890579540861</v>
      </c>
      <c r="P162">
        <f>($B162-$B$436)*($B159-$B$436)</f>
        <v>8697.4890579540861</v>
      </c>
      <c r="Q162">
        <f>($B162-$B$436)*($B158-$B$436)</f>
        <v>8781.2839888296621</v>
      </c>
      <c r="R162">
        <f>($B162-$B$436)*($B157-$B$436)</f>
        <v>8781.2839888296621</v>
      </c>
    </row>
    <row r="163" spans="1:18" x14ac:dyDescent="0.2">
      <c r="A163" s="22">
        <v>44067</v>
      </c>
      <c r="B163" s="18">
        <v>73</v>
      </c>
      <c r="C163">
        <f>B163-$B$2</f>
        <v>70</v>
      </c>
      <c r="D163">
        <f>B163/$B$2</f>
        <v>24.333333333333332</v>
      </c>
      <c r="E163">
        <f t="shared" si="9"/>
        <v>23.333333333333332</v>
      </c>
      <c r="F163">
        <f t="shared" si="11"/>
        <v>71</v>
      </c>
      <c r="G163">
        <f>B163-B162</f>
        <v>9</v>
      </c>
      <c r="H163">
        <f>IF(OR(B163=0,B162=0),1,B163/B162)</f>
        <v>1.140625</v>
      </c>
      <c r="I163">
        <f t="shared" si="10"/>
        <v>0.140625</v>
      </c>
      <c r="J163">
        <f t="shared" si="12"/>
        <v>-5</v>
      </c>
      <c r="M163">
        <f>($B163-$B$436)*($B163-$B$436)</f>
        <v>5594.2816846821961</v>
      </c>
      <c r="N163">
        <f>($B163-$B$436)*($B162-$B$436)</f>
        <v>6267.4360625623804</v>
      </c>
      <c r="O163">
        <f>($B163-$B$436)*($B161-$B$436)</f>
        <v>7314.5650948204448</v>
      </c>
      <c r="P163">
        <f>($B163-$B$436)*($B160-$B$436)</f>
        <v>7763.3346800739009</v>
      </c>
      <c r="Q163">
        <f>($B163-$B$436)*($B159-$B$436)</f>
        <v>7763.3346800739009</v>
      </c>
      <c r="R163">
        <f>($B163-$B$436)*($B158-$B$436)</f>
        <v>7838.129610949477</v>
      </c>
    </row>
    <row r="164" spans="1:18" x14ac:dyDescent="0.2">
      <c r="A164" s="22">
        <v>44068</v>
      </c>
      <c r="B164" s="18">
        <v>75</v>
      </c>
      <c r="C164">
        <f>B164-$B$2</f>
        <v>72</v>
      </c>
      <c r="D164">
        <f>B164/$B$2</f>
        <v>25</v>
      </c>
      <c r="E164">
        <f t="shared" si="9"/>
        <v>24</v>
      </c>
      <c r="F164">
        <f t="shared" si="11"/>
        <v>73</v>
      </c>
      <c r="G164">
        <f>B164-B163</f>
        <v>2</v>
      </c>
      <c r="H164">
        <f>IF(OR(B164=0,B163=0),1,B164/B163)</f>
        <v>1.0273972602739727</v>
      </c>
      <c r="I164">
        <f t="shared" si="10"/>
        <v>2.7397260273972712E-2</v>
      </c>
      <c r="J164">
        <f t="shared" si="12"/>
        <v>-7</v>
      </c>
      <c r="M164">
        <f>($B164-$B$436)*($B164-$B$436)</f>
        <v>5299.101961179892</v>
      </c>
      <c r="N164">
        <f>($B164-$B$436)*($B163-$B$436)</f>
        <v>5444.691822931044</v>
      </c>
      <c r="O164">
        <f>($B164-$B$436)*($B162-$B$436)</f>
        <v>6099.8462008112283</v>
      </c>
      <c r="P164">
        <f>($B164-$B$436)*($B161-$B$436)</f>
        <v>7118.9752330692927</v>
      </c>
      <c r="Q164">
        <f>($B164-$B$436)*($B160-$B$436)</f>
        <v>7555.7448183227489</v>
      </c>
      <c r="R164">
        <f>($B164-$B$436)*($B159-$B$436)</f>
        <v>7555.7448183227489</v>
      </c>
    </row>
    <row r="165" spans="1:18" x14ac:dyDescent="0.2">
      <c r="A165" s="22">
        <v>44069</v>
      </c>
      <c r="B165" s="18">
        <v>70</v>
      </c>
      <c r="C165">
        <f>B165-$B$2</f>
        <v>67</v>
      </c>
      <c r="D165">
        <f>B165/$B$2</f>
        <v>23.333333333333332</v>
      </c>
      <c r="E165">
        <f t="shared" si="9"/>
        <v>22.333333333333332</v>
      </c>
      <c r="F165">
        <f t="shared" si="11"/>
        <v>68</v>
      </c>
      <c r="G165">
        <f>B165-B164</f>
        <v>-5</v>
      </c>
      <c r="H165">
        <f>IF(OR(B165=0,B164=0),1,B165/B164)</f>
        <v>0.93333333333333335</v>
      </c>
      <c r="I165">
        <f t="shared" si="10"/>
        <v>-6.6666666666666652E-2</v>
      </c>
      <c r="J165">
        <f t="shared" si="12"/>
        <v>-7</v>
      </c>
      <c r="M165">
        <f>($B165-$B$436)*($B165-$B$436)</f>
        <v>6052.0512699356523</v>
      </c>
      <c r="N165">
        <f>($B165-$B$436)*($B164-$B$436)</f>
        <v>5663.0766155577721</v>
      </c>
      <c r="O165">
        <f>($B165-$B$436)*($B163-$B$436)</f>
        <v>5818.6664773089242</v>
      </c>
      <c r="P165">
        <f>($B165-$B$436)*($B162-$B$436)</f>
        <v>6518.8208551891084</v>
      </c>
      <c r="Q165">
        <f>($B165-$B$436)*($B161-$B$436)</f>
        <v>7607.9498874471728</v>
      </c>
      <c r="R165">
        <f>($B165-$B$436)*($B160-$B$436)</f>
        <v>8074.719472700629</v>
      </c>
    </row>
    <row r="166" spans="1:18" x14ac:dyDescent="0.2">
      <c r="A166" s="22">
        <v>44070</v>
      </c>
      <c r="B166" s="18">
        <v>74</v>
      </c>
      <c r="C166">
        <f>B166-$B$2</f>
        <v>71</v>
      </c>
      <c r="D166">
        <f>B166/$B$2</f>
        <v>24.666666666666668</v>
      </c>
      <c r="E166">
        <f t="shared" si="9"/>
        <v>23.666666666666668</v>
      </c>
      <c r="F166">
        <f t="shared" si="11"/>
        <v>72</v>
      </c>
      <c r="G166">
        <f>B166-B165</f>
        <v>4</v>
      </c>
      <c r="H166">
        <f>IF(OR(B166=0,B165=0),1,B166/B165)</f>
        <v>1.0571428571428572</v>
      </c>
      <c r="I166">
        <f t="shared" si="10"/>
        <v>5.7142857142857162E-2</v>
      </c>
      <c r="J166">
        <f t="shared" si="12"/>
        <v>9</v>
      </c>
      <c r="M166">
        <f>($B166-$B$436)*($B166-$B$436)</f>
        <v>5445.691822931044</v>
      </c>
      <c r="N166">
        <f>($B166-$B$436)*($B165-$B$436)</f>
        <v>5740.8715464333482</v>
      </c>
      <c r="O166">
        <f>($B166-$B$436)*($B164-$B$436)</f>
        <v>5371.896892055468</v>
      </c>
      <c r="P166">
        <f>($B166-$B$436)*($B163-$B$436)</f>
        <v>5519.4867538066201</v>
      </c>
      <c r="Q166">
        <f>($B166-$B$436)*($B162-$B$436)</f>
        <v>6183.6411316868043</v>
      </c>
      <c r="R166">
        <f>($B166-$B$436)*($B161-$B$436)</f>
        <v>7216.7701639448687</v>
      </c>
    </row>
    <row r="167" spans="1:18" x14ac:dyDescent="0.2">
      <c r="A167" s="22">
        <v>44071</v>
      </c>
      <c r="B167" s="18">
        <v>75</v>
      </c>
      <c r="C167">
        <f>B167-$B$2</f>
        <v>72</v>
      </c>
      <c r="D167">
        <f>B167/$B$2</f>
        <v>25</v>
      </c>
      <c r="E167">
        <f t="shared" si="9"/>
        <v>24</v>
      </c>
      <c r="F167">
        <f t="shared" si="11"/>
        <v>73</v>
      </c>
      <c r="G167">
        <f>B167-B166</f>
        <v>1</v>
      </c>
      <c r="H167">
        <f>IF(OR(B167=0,B166=0),1,B167/B166)</f>
        <v>1.0135135135135136</v>
      </c>
      <c r="I167">
        <f t="shared" si="10"/>
        <v>1.3513513513513598E-2</v>
      </c>
      <c r="J167">
        <f t="shared" si="12"/>
        <v>-3</v>
      </c>
      <c r="M167">
        <f>($B167-$B$436)*($B167-$B$436)</f>
        <v>5299.101961179892</v>
      </c>
      <c r="N167">
        <f>($B167-$B$436)*($B166-$B$436)</f>
        <v>5371.896892055468</v>
      </c>
      <c r="O167">
        <f>($B167-$B$436)*($B165-$B$436)</f>
        <v>5663.0766155577721</v>
      </c>
      <c r="P167">
        <f>($B167-$B$436)*($B164-$B$436)</f>
        <v>5299.101961179892</v>
      </c>
      <c r="Q167">
        <f>($B167-$B$436)*($B163-$B$436)</f>
        <v>5444.691822931044</v>
      </c>
      <c r="R167">
        <f>($B167-$B$436)*($B162-$B$436)</f>
        <v>6099.8462008112283</v>
      </c>
    </row>
    <row r="168" spans="1:18" x14ac:dyDescent="0.2">
      <c r="A168" s="22">
        <v>44072</v>
      </c>
      <c r="B168" s="18">
        <v>75</v>
      </c>
      <c r="C168">
        <f>B168-$B$2</f>
        <v>72</v>
      </c>
      <c r="D168">
        <f>B168/$B$2</f>
        <v>25</v>
      </c>
      <c r="E168">
        <f t="shared" si="9"/>
        <v>24</v>
      </c>
      <c r="F168">
        <f t="shared" si="11"/>
        <v>73</v>
      </c>
      <c r="G168">
        <f>B168-B167</f>
        <v>0</v>
      </c>
      <c r="H168">
        <f>IF(OR(B168=0,B167=0),1,B168/B167)</f>
        <v>1</v>
      </c>
      <c r="I168">
        <f t="shared" si="10"/>
        <v>0</v>
      </c>
      <c r="J168">
        <f t="shared" si="12"/>
        <v>-1</v>
      </c>
      <c r="M168">
        <f>($B168-$B$436)*($B168-$B$436)</f>
        <v>5299.101961179892</v>
      </c>
      <c r="N168">
        <f>($B168-$B$436)*($B167-$B$436)</f>
        <v>5299.101961179892</v>
      </c>
      <c r="O168">
        <f>($B168-$B$436)*($B166-$B$436)</f>
        <v>5371.896892055468</v>
      </c>
      <c r="P168">
        <f>($B168-$B$436)*($B165-$B$436)</f>
        <v>5663.0766155577721</v>
      </c>
      <c r="Q168">
        <f>($B168-$B$436)*($B164-$B$436)</f>
        <v>5299.101961179892</v>
      </c>
      <c r="R168">
        <f>($B168-$B$436)*($B163-$B$436)</f>
        <v>5444.691822931044</v>
      </c>
    </row>
    <row r="169" spans="1:18" x14ac:dyDescent="0.2">
      <c r="A169" s="22">
        <v>44073</v>
      </c>
      <c r="B169" s="18">
        <v>76</v>
      </c>
      <c r="C169">
        <f>B169-$B$2</f>
        <v>73</v>
      </c>
      <c r="D169">
        <f>B169/$B$2</f>
        <v>25.333333333333332</v>
      </c>
      <c r="E169">
        <f t="shared" si="9"/>
        <v>24.333333333333332</v>
      </c>
      <c r="F169">
        <f t="shared" si="11"/>
        <v>74</v>
      </c>
      <c r="G169">
        <f>B169-B168</f>
        <v>1</v>
      </c>
      <c r="H169">
        <f>IF(OR(B169=0,B168=0),1,B169/B168)</f>
        <v>1.0133333333333334</v>
      </c>
      <c r="I169">
        <f t="shared" si="10"/>
        <v>1.3333333333333419E-2</v>
      </c>
      <c r="J169">
        <f t="shared" si="12"/>
        <v>1</v>
      </c>
      <c r="M169">
        <f>($B169-$B$436)*($B169-$B$436)</f>
        <v>5154.5120994287399</v>
      </c>
      <c r="N169">
        <f>($B169-$B$436)*($B168-$B$436)</f>
        <v>5226.307030304316</v>
      </c>
      <c r="O169">
        <f>($B169-$B$436)*($B167-$B$436)</f>
        <v>5226.307030304316</v>
      </c>
      <c r="P169">
        <f>($B169-$B$436)*($B166-$B$436)</f>
        <v>5298.101961179892</v>
      </c>
      <c r="Q169">
        <f>($B169-$B$436)*($B165-$B$436)</f>
        <v>5585.2816846821961</v>
      </c>
      <c r="R169">
        <f>($B169-$B$436)*($B164-$B$436)</f>
        <v>5226.307030304316</v>
      </c>
    </row>
    <row r="170" spans="1:18" x14ac:dyDescent="0.2">
      <c r="A170" s="22">
        <v>44074</v>
      </c>
      <c r="B170" s="18">
        <v>79</v>
      </c>
      <c r="C170">
        <f>B170-$B$2</f>
        <v>76</v>
      </c>
      <c r="D170">
        <f>B170/$B$2</f>
        <v>26.333333333333332</v>
      </c>
      <c r="E170">
        <f t="shared" si="9"/>
        <v>25.333333333333332</v>
      </c>
      <c r="F170">
        <f t="shared" si="11"/>
        <v>77</v>
      </c>
      <c r="G170">
        <f>B170-B169</f>
        <v>3</v>
      </c>
      <c r="H170">
        <f>IF(OR(B170=0,B169=0),1,B170/B169)</f>
        <v>1.0394736842105263</v>
      </c>
      <c r="I170">
        <f t="shared" si="10"/>
        <v>3.9473684210526327E-2</v>
      </c>
      <c r="J170">
        <f t="shared" si="12"/>
        <v>2</v>
      </c>
      <c r="M170">
        <f>($B170-$B$436)*($B170-$B$436)</f>
        <v>4732.7425141752838</v>
      </c>
      <c r="N170">
        <f>($B170-$B$436)*($B169-$B$436)</f>
        <v>4939.1273068020118</v>
      </c>
      <c r="O170">
        <f>($B170-$B$436)*($B168-$B$436)</f>
        <v>5007.9222376775879</v>
      </c>
      <c r="P170">
        <f>($B170-$B$436)*($B167-$B$436)</f>
        <v>5007.9222376775879</v>
      </c>
      <c r="Q170">
        <f>($B170-$B$436)*($B166-$B$436)</f>
        <v>5076.7171685531639</v>
      </c>
      <c r="R170">
        <f>($B170-$B$436)*($B165-$B$436)</f>
        <v>5351.896892055468</v>
      </c>
    </row>
    <row r="171" spans="1:18" x14ac:dyDescent="0.2">
      <c r="A171" s="22">
        <v>44075</v>
      </c>
      <c r="B171" s="18">
        <v>81</v>
      </c>
      <c r="C171">
        <f>B171-$B$2</f>
        <v>78</v>
      </c>
      <c r="D171">
        <f>B171/$B$2</f>
        <v>27</v>
      </c>
      <c r="E171">
        <f t="shared" si="9"/>
        <v>26</v>
      </c>
      <c r="F171">
        <f t="shared" si="11"/>
        <v>79</v>
      </c>
      <c r="G171">
        <f>B171-B170</f>
        <v>2</v>
      </c>
      <c r="H171">
        <f>IF(OR(B171=0,B170=0),1,B171/B170)</f>
        <v>1.0253164556962024</v>
      </c>
      <c r="I171">
        <f t="shared" si="10"/>
        <v>2.5316455696202445E-2</v>
      </c>
      <c r="J171">
        <f t="shared" si="12"/>
        <v>-1</v>
      </c>
      <c r="M171">
        <f>($B171-$B$436)*($B171-$B$436)</f>
        <v>4461.5627906729796</v>
      </c>
      <c r="N171">
        <f>($B171-$B$436)*($B170-$B$436)</f>
        <v>4595.1526524241317</v>
      </c>
      <c r="O171">
        <f>($B171-$B$436)*($B169-$B$436)</f>
        <v>4795.5374450508598</v>
      </c>
      <c r="P171">
        <f>($B171-$B$436)*($B168-$B$436)</f>
        <v>4862.3323759264358</v>
      </c>
      <c r="Q171">
        <f>($B171-$B$436)*($B167-$B$436)</f>
        <v>4862.3323759264358</v>
      </c>
      <c r="R171">
        <f>($B171-$B$436)*($B166-$B$436)</f>
        <v>4929.1273068020118</v>
      </c>
    </row>
    <row r="172" spans="1:18" x14ac:dyDescent="0.2">
      <c r="A172" s="22">
        <v>44076</v>
      </c>
      <c r="B172" s="18">
        <v>97</v>
      </c>
      <c r="C172">
        <f>B172-$B$2</f>
        <v>94</v>
      </c>
      <c r="D172">
        <f>B172/$B$2</f>
        <v>32.333333333333336</v>
      </c>
      <c r="E172">
        <f t="shared" si="9"/>
        <v>31.333333333333336</v>
      </c>
      <c r="F172">
        <f t="shared" si="11"/>
        <v>95</v>
      </c>
      <c r="G172">
        <f>B172-B171</f>
        <v>16</v>
      </c>
      <c r="H172">
        <f>IF(OR(B172=0,B171=0),1,B172/B171)</f>
        <v>1.1975308641975309</v>
      </c>
      <c r="I172">
        <f t="shared" si="10"/>
        <v>0.19753086419753085</v>
      </c>
      <c r="J172">
        <f t="shared" si="12"/>
        <v>14</v>
      </c>
      <c r="M172">
        <f>($B172-$B$436)*($B172-$B$436)</f>
        <v>2580.1250026545467</v>
      </c>
      <c r="N172">
        <f>($B172-$B$436)*($B171-$B$436)</f>
        <v>3392.8438966637632</v>
      </c>
      <c r="O172">
        <f>($B172-$B$436)*($B170-$B$436)</f>
        <v>3494.4337584149152</v>
      </c>
      <c r="P172">
        <f>($B172-$B$436)*($B169-$B$436)</f>
        <v>3646.8185510416433</v>
      </c>
      <c r="Q172">
        <f>($B172-$B$436)*($B168-$B$436)</f>
        <v>3697.6134819172194</v>
      </c>
      <c r="R172">
        <f>($B172-$B$436)*($B167-$B$436)</f>
        <v>3697.6134819172194</v>
      </c>
    </row>
    <row r="173" spans="1:18" x14ac:dyDescent="0.2">
      <c r="A173" s="22">
        <v>44077</v>
      </c>
      <c r="B173" s="18">
        <v>98</v>
      </c>
      <c r="C173">
        <f>B173-$B$2</f>
        <v>95</v>
      </c>
      <c r="D173">
        <f>B173/$B$2</f>
        <v>32.666666666666664</v>
      </c>
      <c r="E173">
        <f t="shared" si="9"/>
        <v>31.666666666666664</v>
      </c>
      <c r="F173">
        <f t="shared" si="11"/>
        <v>96</v>
      </c>
      <c r="G173">
        <f>B173-B172</f>
        <v>1</v>
      </c>
      <c r="H173">
        <f>IF(OR(B173=0,B172=0),1,B173/B172)</f>
        <v>1.0103092783505154</v>
      </c>
      <c r="I173">
        <f t="shared" si="10"/>
        <v>1.0309278350515427E-2</v>
      </c>
      <c r="J173">
        <f t="shared" si="12"/>
        <v>-15</v>
      </c>
      <c r="M173">
        <f>($B173-$B$436)*($B173-$B$436)</f>
        <v>2479.5351409033947</v>
      </c>
      <c r="N173">
        <f>($B173-$B$436)*($B172-$B$436)</f>
        <v>2529.3300717789707</v>
      </c>
      <c r="O173">
        <f>($B173-$B$436)*($B171-$B$436)</f>
        <v>3326.0489657881872</v>
      </c>
      <c r="P173">
        <f>($B173-$B$436)*($B170-$B$436)</f>
        <v>3425.6388275393392</v>
      </c>
      <c r="Q173">
        <f>($B173-$B$436)*($B169-$B$436)</f>
        <v>3575.0236201660673</v>
      </c>
      <c r="R173">
        <f>($B173-$B$436)*($B168-$B$436)</f>
        <v>3624.8185510416433</v>
      </c>
    </row>
    <row r="174" spans="1:18" x14ac:dyDescent="0.2">
      <c r="A174" s="22">
        <v>44078</v>
      </c>
      <c r="B174" s="18">
        <v>107</v>
      </c>
      <c r="C174">
        <f>B174-$B$2</f>
        <v>104</v>
      </c>
      <c r="D174">
        <f>B174/$B$2</f>
        <v>35.666666666666664</v>
      </c>
      <c r="E174">
        <f t="shared" si="9"/>
        <v>34.666666666666664</v>
      </c>
      <c r="F174">
        <f t="shared" si="11"/>
        <v>105</v>
      </c>
      <c r="G174">
        <f>B174-B173</f>
        <v>9</v>
      </c>
      <c r="H174">
        <f>IF(OR(B174=0,B173=0),1,B174/B173)</f>
        <v>1.0918367346938775</v>
      </c>
      <c r="I174">
        <f t="shared" si="10"/>
        <v>9.1836734693877542E-2</v>
      </c>
      <c r="J174">
        <f t="shared" si="12"/>
        <v>8</v>
      </c>
      <c r="M174">
        <f>($B174-$B$436)*($B174-$B$436)</f>
        <v>1664.2263851430264</v>
      </c>
      <c r="N174">
        <f>($B174-$B$436)*($B173-$B$436)</f>
        <v>2031.3807630232106</v>
      </c>
      <c r="O174">
        <f>($B174-$B$436)*($B172-$B$436)</f>
        <v>2072.1756938987864</v>
      </c>
      <c r="P174">
        <f>($B174-$B$436)*($B171-$B$436)</f>
        <v>2724.8945879080029</v>
      </c>
      <c r="Q174">
        <f>($B174-$B$436)*($B170-$B$436)</f>
        <v>2806.484449659155</v>
      </c>
      <c r="R174">
        <f>($B174-$B$436)*($B169-$B$436)</f>
        <v>2928.869242285883</v>
      </c>
    </row>
    <row r="175" spans="1:18" x14ac:dyDescent="0.2">
      <c r="A175" s="22">
        <v>44079</v>
      </c>
      <c r="B175" s="18">
        <v>105</v>
      </c>
      <c r="C175">
        <f>B175-$B$2</f>
        <v>102</v>
      </c>
      <c r="D175">
        <f>B175/$B$2</f>
        <v>35</v>
      </c>
      <c r="E175">
        <f t="shared" si="9"/>
        <v>34</v>
      </c>
      <c r="F175">
        <f t="shared" si="11"/>
        <v>103</v>
      </c>
      <c r="G175">
        <f>B175-B174</f>
        <v>-2</v>
      </c>
      <c r="H175">
        <f>IF(OR(B175=0,B174=0),1,B175/B174)</f>
        <v>0.98130841121495327</v>
      </c>
      <c r="I175">
        <f t="shared" si="10"/>
        <v>-1.8691588785046731E-2</v>
      </c>
      <c r="J175">
        <f t="shared" si="12"/>
        <v>-11</v>
      </c>
      <c r="M175">
        <f>($B175-$B$436)*($B175-$B$436)</f>
        <v>1831.4061086453305</v>
      </c>
      <c r="N175">
        <f>($B175-$B$436)*($B174-$B$436)</f>
        <v>1745.8162468941784</v>
      </c>
      <c r="O175">
        <f>($B175-$B$436)*($B173-$B$436)</f>
        <v>2130.9706247743625</v>
      </c>
      <c r="P175">
        <f>($B175-$B$436)*($B172-$B$436)</f>
        <v>2173.7655556499385</v>
      </c>
      <c r="Q175">
        <f>($B175-$B$436)*($B171-$B$436)</f>
        <v>2858.484449659155</v>
      </c>
      <c r="R175">
        <f>($B175-$B$436)*($B170-$B$436)</f>
        <v>2944.074311410307</v>
      </c>
    </row>
    <row r="176" spans="1:18" x14ac:dyDescent="0.2">
      <c r="A176" s="22">
        <v>44080</v>
      </c>
      <c r="B176" s="18">
        <v>101</v>
      </c>
      <c r="C176">
        <f>B176-$B$2</f>
        <v>98</v>
      </c>
      <c r="D176">
        <f>B176/$B$2</f>
        <v>33.666666666666664</v>
      </c>
      <c r="E176">
        <f t="shared" si="9"/>
        <v>32.666666666666664</v>
      </c>
      <c r="F176">
        <f t="shared" si="11"/>
        <v>99</v>
      </c>
      <c r="G176">
        <f>B176-B175</f>
        <v>-4</v>
      </c>
      <c r="H176">
        <f>IF(OR(B176=0,B175=0),1,B176/B175)</f>
        <v>0.96190476190476193</v>
      </c>
      <c r="I176">
        <f t="shared" si="10"/>
        <v>-3.8095238095238071E-2</v>
      </c>
      <c r="J176">
        <f t="shared" si="12"/>
        <v>-2</v>
      </c>
      <c r="M176">
        <f>($B176-$B$436)*($B176-$B$436)</f>
        <v>2189.7655556499385</v>
      </c>
      <c r="N176">
        <f>($B176-$B$436)*($B175-$B$436)</f>
        <v>2002.5858321476346</v>
      </c>
      <c r="O176">
        <f>($B176-$B$436)*($B174-$B$436)</f>
        <v>1908.9959703964826</v>
      </c>
      <c r="P176">
        <f>($B176-$B$436)*($B173-$B$436)</f>
        <v>2330.1503482766666</v>
      </c>
      <c r="Q176">
        <f>($B176-$B$436)*($B172-$B$436)</f>
        <v>2376.9452791522426</v>
      </c>
      <c r="R176">
        <f>($B176-$B$436)*($B171-$B$436)</f>
        <v>3125.6641731614591</v>
      </c>
    </row>
    <row r="177" spans="1:18" x14ac:dyDescent="0.2">
      <c r="A177" s="22">
        <v>44081</v>
      </c>
      <c r="B177" s="18">
        <v>102</v>
      </c>
      <c r="C177">
        <f>B177-$B$2</f>
        <v>99</v>
      </c>
      <c r="D177">
        <f>B177/$B$2</f>
        <v>34</v>
      </c>
      <c r="E177">
        <f t="shared" si="9"/>
        <v>33</v>
      </c>
      <c r="F177">
        <f t="shared" si="11"/>
        <v>100</v>
      </c>
      <c r="G177">
        <f>B177-B176</f>
        <v>1</v>
      </c>
      <c r="H177">
        <f>IF(OR(B177=0,B176=0),1,B177/B176)</f>
        <v>1.0099009900990099</v>
      </c>
      <c r="I177">
        <f t="shared" si="10"/>
        <v>9.9009900990099098E-3</v>
      </c>
      <c r="J177">
        <f t="shared" si="12"/>
        <v>5</v>
      </c>
      <c r="M177">
        <f>($B177-$B$436)*($B177-$B$436)</f>
        <v>2097.1756938987864</v>
      </c>
      <c r="N177">
        <f>($B177-$B$436)*($B176-$B$436)</f>
        <v>2142.9706247743625</v>
      </c>
      <c r="O177">
        <f>($B177-$B$436)*($B175-$B$436)</f>
        <v>1959.7909012720586</v>
      </c>
      <c r="P177">
        <f>($B177-$B$436)*($B174-$B$436)</f>
        <v>1868.2010395209065</v>
      </c>
      <c r="Q177">
        <f>($B177-$B$436)*($B173-$B$436)</f>
        <v>2280.3554174010906</v>
      </c>
      <c r="R177">
        <f>($B177-$B$436)*($B172-$B$436)</f>
        <v>2326.1503482766666</v>
      </c>
    </row>
    <row r="178" spans="1:18" x14ac:dyDescent="0.2">
      <c r="A178" s="22">
        <v>44082</v>
      </c>
      <c r="B178" s="18">
        <v>98</v>
      </c>
      <c r="C178">
        <f>B178-$B$2</f>
        <v>95</v>
      </c>
      <c r="D178">
        <f>B178/$B$2</f>
        <v>32.666666666666664</v>
      </c>
      <c r="E178">
        <f t="shared" si="9"/>
        <v>31.666666666666664</v>
      </c>
      <c r="F178">
        <f t="shared" si="11"/>
        <v>96</v>
      </c>
      <c r="G178">
        <f>B178-B177</f>
        <v>-4</v>
      </c>
      <c r="H178">
        <f>IF(OR(B178=0,B177=0),1,B178/B177)</f>
        <v>0.96078431372549022</v>
      </c>
      <c r="I178">
        <f t="shared" si="10"/>
        <v>-3.9215686274509776E-2</v>
      </c>
      <c r="J178">
        <f t="shared" si="12"/>
        <v>-5</v>
      </c>
      <c r="M178">
        <f>($B178-$B$436)*($B178-$B$436)</f>
        <v>2479.5351409033947</v>
      </c>
      <c r="N178">
        <f>($B178-$B$436)*($B177-$B$436)</f>
        <v>2280.3554174010906</v>
      </c>
      <c r="O178">
        <f>($B178-$B$436)*($B176-$B$436)</f>
        <v>2330.1503482766666</v>
      </c>
      <c r="P178">
        <f>($B178-$B$436)*($B175-$B$436)</f>
        <v>2130.9706247743625</v>
      </c>
      <c r="Q178">
        <f>($B178-$B$436)*($B174-$B$436)</f>
        <v>2031.3807630232106</v>
      </c>
      <c r="R178">
        <f>($B178-$B$436)*($B173-$B$436)</f>
        <v>2479.5351409033947</v>
      </c>
    </row>
    <row r="179" spans="1:18" x14ac:dyDescent="0.2">
      <c r="A179" s="22">
        <v>44083</v>
      </c>
      <c r="B179" s="18">
        <v>101</v>
      </c>
      <c r="C179">
        <f>B179-$B$2</f>
        <v>98</v>
      </c>
      <c r="D179">
        <f>B179/$B$2</f>
        <v>33.666666666666664</v>
      </c>
      <c r="E179">
        <f t="shared" si="9"/>
        <v>32.666666666666664</v>
      </c>
      <c r="F179">
        <f t="shared" si="11"/>
        <v>99</v>
      </c>
      <c r="G179">
        <f>B179-B178</f>
        <v>3</v>
      </c>
      <c r="H179">
        <f>IF(OR(B179=0,B178=0),1,B179/B178)</f>
        <v>1.0306122448979591</v>
      </c>
      <c r="I179">
        <f t="shared" si="10"/>
        <v>3.0612244897959107E-2</v>
      </c>
      <c r="J179">
        <f t="shared" si="12"/>
        <v>7</v>
      </c>
      <c r="M179">
        <f>($B179-$B$436)*($B179-$B$436)</f>
        <v>2189.7655556499385</v>
      </c>
      <c r="N179">
        <f>($B179-$B$436)*($B178-$B$436)</f>
        <v>2330.1503482766666</v>
      </c>
      <c r="O179">
        <f>($B179-$B$436)*($B177-$B$436)</f>
        <v>2142.9706247743625</v>
      </c>
      <c r="P179">
        <f>($B179-$B$436)*($B176-$B$436)</f>
        <v>2189.7655556499385</v>
      </c>
      <c r="Q179">
        <f>($B179-$B$436)*($B175-$B$436)</f>
        <v>2002.5858321476346</v>
      </c>
      <c r="R179">
        <f>($B179-$B$436)*($B174-$B$436)</f>
        <v>1908.9959703964826</v>
      </c>
    </row>
    <row r="180" spans="1:18" x14ac:dyDescent="0.2">
      <c r="A180" s="22">
        <v>44084</v>
      </c>
      <c r="B180" s="18">
        <v>105</v>
      </c>
      <c r="C180">
        <f>B180-$B$2</f>
        <v>102</v>
      </c>
      <c r="D180">
        <f>B180/$B$2</f>
        <v>35</v>
      </c>
      <c r="E180">
        <f t="shared" si="9"/>
        <v>34</v>
      </c>
      <c r="F180">
        <f t="shared" si="11"/>
        <v>103</v>
      </c>
      <c r="G180">
        <f>B180-B179</f>
        <v>4</v>
      </c>
      <c r="H180">
        <f>IF(OR(B180=0,B179=0),1,B180/B179)</f>
        <v>1.0396039603960396</v>
      </c>
      <c r="I180">
        <f t="shared" si="10"/>
        <v>3.9603960396039639E-2</v>
      </c>
      <c r="J180">
        <f t="shared" si="12"/>
        <v>1</v>
      </c>
      <c r="M180">
        <f>($B180-$B$436)*($B180-$B$436)</f>
        <v>1831.4061086453305</v>
      </c>
      <c r="N180">
        <f>($B180-$B$436)*($B179-$B$436)</f>
        <v>2002.5858321476346</v>
      </c>
      <c r="O180">
        <f>($B180-$B$436)*($B178-$B$436)</f>
        <v>2130.9706247743625</v>
      </c>
      <c r="P180">
        <f>($B180-$B$436)*($B177-$B$436)</f>
        <v>1959.7909012720586</v>
      </c>
      <c r="Q180">
        <f>($B180-$B$436)*($B176-$B$436)</f>
        <v>2002.5858321476346</v>
      </c>
      <c r="R180">
        <f>($B180-$B$436)*($B175-$B$436)</f>
        <v>1831.4061086453305</v>
      </c>
    </row>
    <row r="181" spans="1:18" x14ac:dyDescent="0.2">
      <c r="A181" s="22">
        <v>44085</v>
      </c>
      <c r="B181" s="18">
        <v>107</v>
      </c>
      <c r="C181">
        <f>B181-$B$2</f>
        <v>104</v>
      </c>
      <c r="D181">
        <f>B181/$B$2</f>
        <v>35.666666666666664</v>
      </c>
      <c r="E181">
        <f t="shared" si="9"/>
        <v>34.666666666666664</v>
      </c>
      <c r="F181">
        <f t="shared" si="11"/>
        <v>105</v>
      </c>
      <c r="G181">
        <f>B181-B180</f>
        <v>2</v>
      </c>
      <c r="H181">
        <f>IF(OR(B181=0,B180=0),1,B181/B180)</f>
        <v>1.019047619047619</v>
      </c>
      <c r="I181">
        <f t="shared" si="10"/>
        <v>1.904761904761898E-2</v>
      </c>
      <c r="J181">
        <f t="shared" si="12"/>
        <v>-2</v>
      </c>
      <c r="M181">
        <f>($B181-$B$436)*($B181-$B$436)</f>
        <v>1664.2263851430264</v>
      </c>
      <c r="N181">
        <f>($B181-$B$436)*($B180-$B$436)</f>
        <v>1745.8162468941784</v>
      </c>
      <c r="O181">
        <f>($B181-$B$436)*($B179-$B$436)</f>
        <v>1908.9959703964826</v>
      </c>
      <c r="P181">
        <f>($B181-$B$436)*($B178-$B$436)</f>
        <v>2031.3807630232106</v>
      </c>
      <c r="Q181">
        <f>($B181-$B$436)*($B177-$B$436)</f>
        <v>1868.2010395209065</v>
      </c>
      <c r="R181">
        <f>($B181-$B$436)*($B176-$B$436)</f>
        <v>1908.9959703964826</v>
      </c>
    </row>
    <row r="182" spans="1:18" x14ac:dyDescent="0.2">
      <c r="A182" s="22">
        <v>44086</v>
      </c>
      <c r="B182" s="18">
        <v>106</v>
      </c>
      <c r="C182">
        <f>B182-$B$2</f>
        <v>103</v>
      </c>
      <c r="D182">
        <f>B182/$B$2</f>
        <v>35.333333333333336</v>
      </c>
      <c r="E182">
        <f t="shared" si="9"/>
        <v>34.333333333333336</v>
      </c>
      <c r="F182">
        <f t="shared" si="11"/>
        <v>104</v>
      </c>
      <c r="G182">
        <f>B182-B181</f>
        <v>-1</v>
      </c>
      <c r="H182">
        <f>IF(OR(B182=0,B181=0),1,B182/B181)</f>
        <v>0.99065420560747663</v>
      </c>
      <c r="I182">
        <f t="shared" si="10"/>
        <v>-9.3457943925233655E-3</v>
      </c>
      <c r="J182">
        <f t="shared" si="12"/>
        <v>-3</v>
      </c>
      <c r="M182">
        <f>($B182-$B$436)*($B182-$B$436)</f>
        <v>1746.8162468941784</v>
      </c>
      <c r="N182">
        <f>($B182-$B$436)*($B181-$B$436)</f>
        <v>1705.0213160186024</v>
      </c>
      <c r="O182">
        <f>($B182-$B$436)*($B180-$B$436)</f>
        <v>1788.6111777697545</v>
      </c>
      <c r="P182">
        <f>($B182-$B$436)*($B179-$B$436)</f>
        <v>1955.7909012720586</v>
      </c>
      <c r="Q182">
        <f>($B182-$B$436)*($B178-$B$436)</f>
        <v>2081.1756938987864</v>
      </c>
      <c r="R182">
        <f>($B182-$B$436)*($B177-$B$436)</f>
        <v>1913.9959703964826</v>
      </c>
    </row>
    <row r="183" spans="1:18" x14ac:dyDescent="0.2">
      <c r="A183" s="22">
        <v>44087</v>
      </c>
      <c r="B183" s="18">
        <v>111</v>
      </c>
      <c r="C183">
        <f>B183-$B$2</f>
        <v>108</v>
      </c>
      <c r="D183">
        <f>B183/$B$2</f>
        <v>37</v>
      </c>
      <c r="E183">
        <f t="shared" si="9"/>
        <v>36</v>
      </c>
      <c r="F183">
        <f t="shared" si="11"/>
        <v>109</v>
      </c>
      <c r="G183">
        <f>B183-B182</f>
        <v>5</v>
      </c>
      <c r="H183">
        <f>IF(OR(B183=0,B182=0),1,B183/B182)</f>
        <v>1.0471698113207548</v>
      </c>
      <c r="I183">
        <f t="shared" si="10"/>
        <v>4.7169811320754818E-2</v>
      </c>
      <c r="J183">
        <f t="shared" si="12"/>
        <v>6</v>
      </c>
      <c r="M183">
        <f>($B183-$B$436)*($B183-$B$436)</f>
        <v>1353.8669381384182</v>
      </c>
      <c r="N183">
        <f>($B183-$B$436)*($B182-$B$436)</f>
        <v>1537.8415925162983</v>
      </c>
      <c r="O183">
        <f>($B183-$B$436)*($B181-$B$436)</f>
        <v>1501.0466616407223</v>
      </c>
      <c r="P183">
        <f>($B183-$B$436)*($B180-$B$436)</f>
        <v>1574.6365233918743</v>
      </c>
      <c r="Q183">
        <f>($B183-$B$436)*($B179-$B$436)</f>
        <v>1721.8162468941784</v>
      </c>
      <c r="R183">
        <f>($B183-$B$436)*($B178-$B$436)</f>
        <v>1832.2010395209065</v>
      </c>
    </row>
    <row r="184" spans="1:18" x14ac:dyDescent="0.2">
      <c r="A184" s="22">
        <v>44088</v>
      </c>
      <c r="B184" s="18">
        <v>120</v>
      </c>
      <c r="C184">
        <f>B184-$B$2</f>
        <v>117</v>
      </c>
      <c r="D184">
        <f>B184/$B$2</f>
        <v>40</v>
      </c>
      <c r="E184">
        <f t="shared" si="9"/>
        <v>39</v>
      </c>
      <c r="F184">
        <f t="shared" si="11"/>
        <v>118</v>
      </c>
      <c r="G184">
        <f>B184-B183</f>
        <v>9</v>
      </c>
      <c r="H184">
        <f>IF(OR(B184=0,B183=0),1,B184/B183)</f>
        <v>1.0810810810810811</v>
      </c>
      <c r="I184">
        <f t="shared" si="10"/>
        <v>8.1081081081081141E-2</v>
      </c>
      <c r="J184">
        <f t="shared" si="12"/>
        <v>4</v>
      </c>
      <c r="M184">
        <f>($B184-$B$436)*($B184-$B$436)</f>
        <v>772.55818237804965</v>
      </c>
      <c r="N184">
        <f>($B184-$B$436)*($B183-$B$436)</f>
        <v>1022.7125602582339</v>
      </c>
      <c r="O184">
        <f>($B184-$B$436)*($B182-$B$436)</f>
        <v>1161.687214636114</v>
      </c>
      <c r="P184">
        <f>($B184-$B$436)*($B181-$B$436)</f>
        <v>1133.892283760538</v>
      </c>
      <c r="Q184">
        <f>($B184-$B$436)*($B180-$B$436)</f>
        <v>1189.4821455116901</v>
      </c>
      <c r="R184">
        <f>($B184-$B$436)*($B179-$B$436)</f>
        <v>1300.6618690139942</v>
      </c>
    </row>
    <row r="185" spans="1:18" x14ac:dyDescent="0.2">
      <c r="A185" s="22">
        <v>44089</v>
      </c>
      <c r="B185" s="18">
        <v>122</v>
      </c>
      <c r="C185">
        <f>B185-$B$2</f>
        <v>119</v>
      </c>
      <c r="D185">
        <f>B185/$B$2</f>
        <v>40.666666666666664</v>
      </c>
      <c r="E185">
        <f t="shared" si="9"/>
        <v>39.666666666666664</v>
      </c>
      <c r="F185">
        <f t="shared" si="11"/>
        <v>120</v>
      </c>
      <c r="G185">
        <f>B185-B184</f>
        <v>2</v>
      </c>
      <c r="H185">
        <f>IF(OR(B185=0,B184=0),1,B185/B184)</f>
        <v>1.0166666666666666</v>
      </c>
      <c r="I185">
        <f t="shared" si="10"/>
        <v>1.6666666666666607E-2</v>
      </c>
      <c r="J185">
        <f t="shared" si="12"/>
        <v>-7</v>
      </c>
      <c r="M185">
        <f>($B185-$B$436)*($B185-$B$436)</f>
        <v>665.37845887574554</v>
      </c>
      <c r="N185">
        <f>($B185-$B$436)*($B184-$B$436)</f>
        <v>716.96832062689759</v>
      </c>
      <c r="O185">
        <f>($B185-$B$436)*($B183-$B$436)</f>
        <v>949.12269850708185</v>
      </c>
      <c r="P185">
        <f>($B185-$B$436)*($B182-$B$436)</f>
        <v>1078.097352884962</v>
      </c>
      <c r="Q185">
        <f>($B185-$B$436)*($B181-$B$436)</f>
        <v>1052.302422009386</v>
      </c>
      <c r="R185">
        <f>($B185-$B$436)*($B180-$B$436)</f>
        <v>1103.892283760538</v>
      </c>
    </row>
    <row r="186" spans="1:18" x14ac:dyDescent="0.2">
      <c r="A186" s="22">
        <v>44090</v>
      </c>
      <c r="B186" s="18">
        <v>121</v>
      </c>
      <c r="C186">
        <f>B186-$B$2</f>
        <v>118</v>
      </c>
      <c r="D186">
        <f>B186/$B$2</f>
        <v>40.333333333333336</v>
      </c>
      <c r="E186">
        <f t="shared" si="9"/>
        <v>39.333333333333336</v>
      </c>
      <c r="F186">
        <f t="shared" si="11"/>
        <v>119</v>
      </c>
      <c r="G186">
        <f>B186-B185</f>
        <v>-1</v>
      </c>
      <c r="H186">
        <f>IF(OR(B186=0,B185=0),1,B186/B185)</f>
        <v>0.99180327868852458</v>
      </c>
      <c r="I186">
        <f t="shared" si="10"/>
        <v>-8.1967213114754189E-3</v>
      </c>
      <c r="J186">
        <f t="shared" si="12"/>
        <v>-3</v>
      </c>
      <c r="M186">
        <f>($B186-$B$436)*($B186-$B$436)</f>
        <v>717.96832062689759</v>
      </c>
      <c r="N186">
        <f>($B186-$B$436)*($B185-$B$436)</f>
        <v>691.17338975132157</v>
      </c>
      <c r="O186">
        <f>($B186-$B$436)*($B184-$B$436)</f>
        <v>744.76325150247362</v>
      </c>
      <c r="P186">
        <f>($B186-$B$436)*($B183-$B$436)</f>
        <v>985.91762938265788</v>
      </c>
      <c r="Q186">
        <f>($B186-$B$436)*($B182-$B$436)</f>
        <v>1119.892283760538</v>
      </c>
      <c r="R186">
        <f>($B186-$B$436)*($B181-$B$436)</f>
        <v>1093.097352884962</v>
      </c>
    </row>
    <row r="187" spans="1:18" x14ac:dyDescent="0.2">
      <c r="A187" s="22">
        <v>44091</v>
      </c>
      <c r="B187" s="18">
        <v>125</v>
      </c>
      <c r="C187">
        <f>B187-$B$2</f>
        <v>122</v>
      </c>
      <c r="D187">
        <f>B187/$B$2</f>
        <v>41.666666666666664</v>
      </c>
      <c r="E187">
        <f t="shared" si="9"/>
        <v>40.666666666666664</v>
      </c>
      <c r="F187">
        <f t="shared" si="11"/>
        <v>123</v>
      </c>
      <c r="G187">
        <f>B187-B186</f>
        <v>4</v>
      </c>
      <c r="H187">
        <f>IF(OR(B187=0,B186=0),1,B187/B186)</f>
        <v>1.0330578512396693</v>
      </c>
      <c r="I187">
        <f t="shared" si="10"/>
        <v>3.3057851239669311E-2</v>
      </c>
      <c r="J187">
        <f t="shared" si="12"/>
        <v>5</v>
      </c>
      <c r="M187">
        <f>($B187-$B$436)*($B187-$B$436)</f>
        <v>519.60887362228937</v>
      </c>
      <c r="N187">
        <f>($B187-$B$436)*($B186-$B$436)</f>
        <v>610.78859712459348</v>
      </c>
      <c r="O187">
        <f>($B187-$B$436)*($B185-$B$436)</f>
        <v>587.99366624901745</v>
      </c>
      <c r="P187">
        <f>($B187-$B$436)*($B184-$B$436)</f>
        <v>633.58352800016951</v>
      </c>
      <c r="Q187">
        <f>($B187-$B$436)*($B183-$B$436)</f>
        <v>838.73790588035376</v>
      </c>
      <c r="R187">
        <f>($B187-$B$436)*($B182-$B$436)</f>
        <v>952.71256025823391</v>
      </c>
    </row>
    <row r="188" spans="1:18" x14ac:dyDescent="0.2">
      <c r="A188" s="22">
        <v>44092</v>
      </c>
      <c r="B188" s="18">
        <v>123</v>
      </c>
      <c r="C188">
        <f>B188-$B$2</f>
        <v>120</v>
      </c>
      <c r="D188">
        <f>B188/$B$2</f>
        <v>41</v>
      </c>
      <c r="E188">
        <f t="shared" si="9"/>
        <v>40</v>
      </c>
      <c r="F188">
        <f t="shared" si="11"/>
        <v>121</v>
      </c>
      <c r="G188">
        <f>B188-B187</f>
        <v>-2</v>
      </c>
      <c r="H188">
        <f>IF(OR(B188=0,B187=0),1,B188/B187)</f>
        <v>0.98399999999999999</v>
      </c>
      <c r="I188">
        <f t="shared" si="10"/>
        <v>-1.6000000000000014E-2</v>
      </c>
      <c r="J188">
        <f t="shared" si="12"/>
        <v>-6</v>
      </c>
      <c r="M188">
        <f>($B188-$B$436)*($B188-$B$436)</f>
        <v>614.78859712459348</v>
      </c>
      <c r="N188">
        <f>($B188-$B$436)*($B187-$B$436)</f>
        <v>565.19873537344142</v>
      </c>
      <c r="O188">
        <f>($B188-$B$436)*($B186-$B$436)</f>
        <v>664.37845887574554</v>
      </c>
      <c r="P188">
        <f>($B188-$B$436)*($B185-$B$436)</f>
        <v>639.58352800016951</v>
      </c>
      <c r="Q188">
        <f>($B188-$B$436)*($B184-$B$436)</f>
        <v>689.17338975132157</v>
      </c>
      <c r="R188">
        <f>($B188-$B$436)*($B183-$B$436)</f>
        <v>912.32776763150582</v>
      </c>
    </row>
    <row r="189" spans="1:18" x14ac:dyDescent="0.2">
      <c r="A189" s="22">
        <v>44093</v>
      </c>
      <c r="B189" s="18">
        <v>115</v>
      </c>
      <c r="C189">
        <f>B189-$B$2</f>
        <v>112</v>
      </c>
      <c r="D189">
        <f>B189/$B$2</f>
        <v>38.333333333333336</v>
      </c>
      <c r="E189">
        <f t="shared" si="9"/>
        <v>37.333333333333336</v>
      </c>
      <c r="F189">
        <f t="shared" si="11"/>
        <v>113</v>
      </c>
      <c r="G189">
        <f>B189-B188</f>
        <v>-8</v>
      </c>
      <c r="H189">
        <f>IF(OR(B189=0,B188=0),1,B189/B188)</f>
        <v>0.93495934959349591</v>
      </c>
      <c r="I189">
        <f t="shared" si="10"/>
        <v>-6.5040650406504086E-2</v>
      </c>
      <c r="J189">
        <f t="shared" si="12"/>
        <v>-6</v>
      </c>
      <c r="M189">
        <f>($B189-$B$436)*($B189-$B$436)</f>
        <v>1075.5074911338099</v>
      </c>
      <c r="N189">
        <f>($B189-$B$436)*($B188-$B$436)</f>
        <v>813.14804412920171</v>
      </c>
      <c r="O189">
        <f>($B189-$B$436)*($B187-$B$436)</f>
        <v>747.55818237804965</v>
      </c>
      <c r="P189">
        <f>($B189-$B$436)*($B186-$B$436)</f>
        <v>878.73790588035376</v>
      </c>
      <c r="Q189">
        <f>($B189-$B$436)*($B185-$B$436)</f>
        <v>845.94297500477774</v>
      </c>
      <c r="R189">
        <f>($B189-$B$436)*($B184-$B$436)</f>
        <v>911.53283675592979</v>
      </c>
    </row>
    <row r="190" spans="1:18" x14ac:dyDescent="0.2">
      <c r="A190" s="22">
        <v>44094</v>
      </c>
      <c r="B190" s="18">
        <v>114</v>
      </c>
      <c r="C190">
        <f>B190-$B$2</f>
        <v>111</v>
      </c>
      <c r="D190">
        <f>B190/$B$2</f>
        <v>38</v>
      </c>
      <c r="E190">
        <f t="shared" si="9"/>
        <v>37</v>
      </c>
      <c r="F190">
        <f t="shared" si="11"/>
        <v>112</v>
      </c>
      <c r="G190">
        <f>B190-B189</f>
        <v>-1</v>
      </c>
      <c r="H190">
        <f>IF(OR(B190=0,B189=0),1,B190/B189)</f>
        <v>0.99130434782608701</v>
      </c>
      <c r="I190">
        <f t="shared" si="10"/>
        <v>-8.6956521739129933E-3</v>
      </c>
      <c r="J190">
        <f t="shared" si="12"/>
        <v>7</v>
      </c>
      <c r="M190">
        <f>($B190-$B$436)*($B190-$B$436)</f>
        <v>1142.097352884962</v>
      </c>
      <c r="N190">
        <f>($B190-$B$436)*($B189-$B$436)</f>
        <v>1108.302422009386</v>
      </c>
      <c r="O190">
        <f>($B190-$B$436)*($B188-$B$436)</f>
        <v>837.94297500477774</v>
      </c>
      <c r="P190">
        <f>($B190-$B$436)*($B187-$B$436)</f>
        <v>770.35311325362568</v>
      </c>
      <c r="Q190">
        <f>($B190-$B$436)*($B186-$B$436)</f>
        <v>905.53283675592979</v>
      </c>
      <c r="R190">
        <f>($B190-$B$436)*($B185-$B$436)</f>
        <v>871.73790588035376</v>
      </c>
    </row>
    <row r="191" spans="1:18" x14ac:dyDescent="0.2">
      <c r="A191" s="22">
        <v>44095</v>
      </c>
      <c r="B191" s="18">
        <v>112</v>
      </c>
      <c r="C191">
        <f>B191-$B$2</f>
        <v>109</v>
      </c>
      <c r="D191">
        <f>B191/$B$2</f>
        <v>37.333333333333336</v>
      </c>
      <c r="E191">
        <f t="shared" si="9"/>
        <v>36.333333333333336</v>
      </c>
      <c r="F191">
        <f t="shared" si="11"/>
        <v>110</v>
      </c>
      <c r="G191">
        <f>B191-B190</f>
        <v>-2</v>
      </c>
      <c r="H191">
        <f>IF(OR(B191=0,B190=0),1,B191/B190)</f>
        <v>0.98245614035087714</v>
      </c>
      <c r="I191">
        <f t="shared" si="10"/>
        <v>-1.7543859649122862E-2</v>
      </c>
      <c r="J191">
        <f t="shared" si="12"/>
        <v>-1</v>
      </c>
      <c r="M191">
        <f>($B191-$B$436)*($B191-$B$436)</f>
        <v>1281.2770763872661</v>
      </c>
      <c r="N191">
        <f>($B191-$B$436)*($B190-$B$436)</f>
        <v>1209.687214636114</v>
      </c>
      <c r="O191">
        <f>($B191-$B$436)*($B189-$B$436)</f>
        <v>1173.892283760538</v>
      </c>
      <c r="P191">
        <f>($B191-$B$436)*($B188-$B$436)</f>
        <v>887.53283675592979</v>
      </c>
      <c r="Q191">
        <f>($B191-$B$436)*($B187-$B$436)</f>
        <v>815.94297500477774</v>
      </c>
      <c r="R191">
        <f>($B191-$B$436)*($B186-$B$436)</f>
        <v>959.12269850708185</v>
      </c>
    </row>
    <row r="192" spans="1:18" x14ac:dyDescent="0.2">
      <c r="A192" s="22">
        <v>44096</v>
      </c>
      <c r="B192" s="18">
        <v>112</v>
      </c>
      <c r="C192">
        <f>B192-$B$2</f>
        <v>109</v>
      </c>
      <c r="D192">
        <f>B192/$B$2</f>
        <v>37.333333333333336</v>
      </c>
      <c r="E192">
        <f t="shared" si="9"/>
        <v>36.333333333333336</v>
      </c>
      <c r="F192">
        <f t="shared" si="11"/>
        <v>110</v>
      </c>
      <c r="G192">
        <f>B192-B191</f>
        <v>0</v>
      </c>
      <c r="H192">
        <f>IF(OR(B192=0,B191=0),1,B192/B191)</f>
        <v>1</v>
      </c>
      <c r="I192">
        <f t="shared" si="10"/>
        <v>0</v>
      </c>
      <c r="J192">
        <f t="shared" si="12"/>
        <v>2</v>
      </c>
      <c r="M192">
        <f>($B192-$B$436)*($B192-$B$436)</f>
        <v>1281.2770763872661</v>
      </c>
      <c r="N192">
        <f>($B192-$B$436)*($B191-$B$436)</f>
        <v>1281.2770763872661</v>
      </c>
      <c r="O192">
        <f>($B192-$B$436)*($B190-$B$436)</f>
        <v>1209.687214636114</v>
      </c>
      <c r="P192">
        <f>($B192-$B$436)*($B189-$B$436)</f>
        <v>1173.892283760538</v>
      </c>
      <c r="Q192">
        <f>($B192-$B$436)*($B188-$B$436)</f>
        <v>887.53283675592979</v>
      </c>
      <c r="R192">
        <f>($B192-$B$436)*($B187-$B$436)</f>
        <v>815.94297500477774</v>
      </c>
    </row>
    <row r="193" spans="1:18" x14ac:dyDescent="0.2">
      <c r="A193" s="22">
        <v>44097</v>
      </c>
      <c r="B193" s="18">
        <v>111</v>
      </c>
      <c r="C193">
        <f>B193-$B$2</f>
        <v>108</v>
      </c>
      <c r="D193">
        <f>B193/$B$2</f>
        <v>37</v>
      </c>
      <c r="E193">
        <f t="shared" si="9"/>
        <v>36</v>
      </c>
      <c r="F193">
        <f t="shared" si="11"/>
        <v>109</v>
      </c>
      <c r="G193">
        <f>B193-B192</f>
        <v>-1</v>
      </c>
      <c r="H193">
        <f>IF(OR(B193=0,B192=0),1,B193/B192)</f>
        <v>0.9910714285714286</v>
      </c>
      <c r="I193">
        <f t="shared" si="10"/>
        <v>-8.9285714285713969E-3</v>
      </c>
      <c r="J193">
        <f t="shared" si="12"/>
        <v>-1</v>
      </c>
      <c r="M193">
        <f>($B193-$B$436)*($B193-$B$436)</f>
        <v>1353.8669381384182</v>
      </c>
      <c r="N193">
        <f>($B193-$B$436)*($B192-$B$436)</f>
        <v>1317.0720072628421</v>
      </c>
      <c r="O193">
        <f>($B193-$B$436)*($B191-$B$436)</f>
        <v>1317.0720072628421</v>
      </c>
      <c r="P193">
        <f>($B193-$B$436)*($B190-$B$436)</f>
        <v>1243.4821455116901</v>
      </c>
      <c r="Q193">
        <f>($B193-$B$436)*($B189-$B$436)</f>
        <v>1206.687214636114</v>
      </c>
      <c r="R193">
        <f>($B193-$B$436)*($B188-$B$436)</f>
        <v>912.32776763150582</v>
      </c>
    </row>
    <row r="194" spans="1:18" x14ac:dyDescent="0.2">
      <c r="A194" s="22">
        <v>44098</v>
      </c>
      <c r="B194" s="18">
        <v>110</v>
      </c>
      <c r="C194">
        <f>B194-$B$2</f>
        <v>107</v>
      </c>
      <c r="D194">
        <f>B194/$B$2</f>
        <v>36.666666666666664</v>
      </c>
      <c r="E194">
        <f t="shared" si="9"/>
        <v>35.666666666666664</v>
      </c>
      <c r="F194">
        <f t="shared" si="11"/>
        <v>108</v>
      </c>
      <c r="G194">
        <f>B194-B193</f>
        <v>-1</v>
      </c>
      <c r="H194">
        <f>IF(OR(B194=0,B193=0),1,B194/B193)</f>
        <v>0.99099099099099097</v>
      </c>
      <c r="I194">
        <f t="shared" si="10"/>
        <v>-9.009009009009028E-3</v>
      </c>
      <c r="J194">
        <f t="shared" si="12"/>
        <v>0</v>
      </c>
      <c r="M194">
        <f>($B194-$B$436)*($B194-$B$436)</f>
        <v>1428.4567998895702</v>
      </c>
      <c r="N194">
        <f>($B194-$B$436)*($B193-$B$436)</f>
        <v>1390.6618690139942</v>
      </c>
      <c r="O194">
        <f>($B194-$B$436)*($B192-$B$436)</f>
        <v>1352.8669381384182</v>
      </c>
      <c r="P194">
        <f>($B194-$B$436)*($B191-$B$436)</f>
        <v>1352.8669381384182</v>
      </c>
      <c r="Q194">
        <f>($B194-$B$436)*($B190-$B$436)</f>
        <v>1277.2770763872661</v>
      </c>
      <c r="R194">
        <f>($B194-$B$436)*($B189-$B$436)</f>
        <v>1239.4821455116901</v>
      </c>
    </row>
    <row r="195" spans="1:18" x14ac:dyDescent="0.2">
      <c r="A195" s="22">
        <v>44099</v>
      </c>
      <c r="B195" s="18">
        <v>111</v>
      </c>
      <c r="C195">
        <f>B195-$B$2</f>
        <v>108</v>
      </c>
      <c r="D195">
        <f>B195/$B$2</f>
        <v>37</v>
      </c>
      <c r="E195">
        <f t="shared" si="9"/>
        <v>36</v>
      </c>
      <c r="F195">
        <f t="shared" si="11"/>
        <v>109</v>
      </c>
      <c r="G195">
        <f>B195-B194</f>
        <v>1</v>
      </c>
      <c r="H195">
        <f>IF(OR(B195=0,B194=0),1,B195/B194)</f>
        <v>1.009090909090909</v>
      </c>
      <c r="I195">
        <f t="shared" si="10"/>
        <v>9.0909090909090384E-3</v>
      </c>
      <c r="J195">
        <f t="shared" si="12"/>
        <v>2</v>
      </c>
      <c r="M195">
        <f>($B195-$B$436)*($B195-$B$436)</f>
        <v>1353.8669381384182</v>
      </c>
      <c r="N195">
        <f>($B195-$B$436)*($B194-$B$436)</f>
        <v>1390.6618690139942</v>
      </c>
      <c r="O195">
        <f>($B195-$B$436)*($B193-$B$436)</f>
        <v>1353.8669381384182</v>
      </c>
      <c r="P195">
        <f>($B195-$B$436)*($B192-$B$436)</f>
        <v>1317.0720072628421</v>
      </c>
      <c r="Q195">
        <f>($B195-$B$436)*($B191-$B$436)</f>
        <v>1317.0720072628421</v>
      </c>
      <c r="R195">
        <f>($B195-$B$436)*($B190-$B$436)</f>
        <v>1243.4821455116901</v>
      </c>
    </row>
    <row r="196" spans="1:18" x14ac:dyDescent="0.2">
      <c r="A196" s="22">
        <v>44100</v>
      </c>
      <c r="B196" s="18">
        <v>111</v>
      </c>
      <c r="C196">
        <f>B196-$B$2</f>
        <v>108</v>
      </c>
      <c r="D196">
        <f>B196/$B$2</f>
        <v>37</v>
      </c>
      <c r="E196">
        <f t="shared" ref="E196:E259" si="13">D196-1</f>
        <v>36</v>
      </c>
      <c r="F196">
        <f t="shared" si="11"/>
        <v>109</v>
      </c>
      <c r="G196">
        <f>B196-B195</f>
        <v>0</v>
      </c>
      <c r="H196">
        <f>IF(OR(B196=0,B195=0),1,B196/B195)</f>
        <v>1</v>
      </c>
      <c r="I196">
        <f t="shared" ref="I196:I259" si="14">H196-1</f>
        <v>0</v>
      </c>
      <c r="J196">
        <f t="shared" si="12"/>
        <v>-1</v>
      </c>
      <c r="M196">
        <f>($B196-$B$436)*($B196-$B$436)</f>
        <v>1353.8669381384182</v>
      </c>
      <c r="N196">
        <f>($B196-$B$436)*($B195-$B$436)</f>
        <v>1353.8669381384182</v>
      </c>
      <c r="O196">
        <f>($B196-$B$436)*($B194-$B$436)</f>
        <v>1390.6618690139942</v>
      </c>
      <c r="P196">
        <f>($B196-$B$436)*($B193-$B$436)</f>
        <v>1353.8669381384182</v>
      </c>
      <c r="Q196">
        <f>($B196-$B$436)*($B192-$B$436)</f>
        <v>1317.0720072628421</v>
      </c>
      <c r="R196">
        <f>($B196-$B$436)*($B191-$B$436)</f>
        <v>1317.0720072628421</v>
      </c>
    </row>
    <row r="197" spans="1:18" x14ac:dyDescent="0.2">
      <c r="A197" s="22">
        <v>44101</v>
      </c>
      <c r="B197" s="18">
        <v>110</v>
      </c>
      <c r="C197">
        <f>B197-$B$2</f>
        <v>107</v>
      </c>
      <c r="D197">
        <f>B197/$B$2</f>
        <v>36.666666666666664</v>
      </c>
      <c r="E197">
        <f t="shared" si="13"/>
        <v>35.666666666666664</v>
      </c>
      <c r="F197">
        <f t="shared" ref="F197:F260" si="15">C197-C$3</f>
        <v>108</v>
      </c>
      <c r="G197">
        <f>B197-B196</f>
        <v>-1</v>
      </c>
      <c r="H197">
        <f>IF(OR(B197=0,B196=0),1,B197/B196)</f>
        <v>0.99099099099099097</v>
      </c>
      <c r="I197">
        <f t="shared" si="14"/>
        <v>-9.009009009009028E-3</v>
      </c>
      <c r="J197">
        <f t="shared" ref="J197:J260" si="16">G197-G196</f>
        <v>-1</v>
      </c>
      <c r="M197">
        <f>($B197-$B$436)*($B197-$B$436)</f>
        <v>1428.4567998895702</v>
      </c>
      <c r="N197">
        <f>($B197-$B$436)*($B196-$B$436)</f>
        <v>1390.6618690139942</v>
      </c>
      <c r="O197">
        <f>($B197-$B$436)*($B195-$B$436)</f>
        <v>1390.6618690139942</v>
      </c>
      <c r="P197">
        <f>($B197-$B$436)*($B194-$B$436)</f>
        <v>1428.4567998895702</v>
      </c>
      <c r="Q197">
        <f>($B197-$B$436)*($B193-$B$436)</f>
        <v>1390.6618690139942</v>
      </c>
      <c r="R197">
        <f>($B197-$B$436)*($B192-$B$436)</f>
        <v>1352.8669381384182</v>
      </c>
    </row>
    <row r="198" spans="1:18" x14ac:dyDescent="0.2">
      <c r="A198" s="22">
        <v>44102</v>
      </c>
      <c r="B198" s="18">
        <v>110</v>
      </c>
      <c r="C198">
        <f>B198-$B$2</f>
        <v>107</v>
      </c>
      <c r="D198">
        <f>B198/$B$2</f>
        <v>36.666666666666664</v>
      </c>
      <c r="E198">
        <f t="shared" si="13"/>
        <v>35.666666666666664</v>
      </c>
      <c r="F198">
        <f t="shared" si="15"/>
        <v>108</v>
      </c>
      <c r="G198">
        <f>B198-B197</f>
        <v>0</v>
      </c>
      <c r="H198">
        <f>IF(OR(B198=0,B197=0),1,B198/B197)</f>
        <v>1</v>
      </c>
      <c r="I198">
        <f t="shared" si="14"/>
        <v>0</v>
      </c>
      <c r="J198">
        <f t="shared" si="16"/>
        <v>1</v>
      </c>
      <c r="M198">
        <f>($B198-$B$436)*($B198-$B$436)</f>
        <v>1428.4567998895702</v>
      </c>
      <c r="N198">
        <f>($B198-$B$436)*($B197-$B$436)</f>
        <v>1428.4567998895702</v>
      </c>
      <c r="O198">
        <f>($B198-$B$436)*($B196-$B$436)</f>
        <v>1390.6618690139942</v>
      </c>
      <c r="P198">
        <f>($B198-$B$436)*($B195-$B$436)</f>
        <v>1390.6618690139942</v>
      </c>
      <c r="Q198">
        <f>($B198-$B$436)*($B194-$B$436)</f>
        <v>1428.4567998895702</v>
      </c>
      <c r="R198">
        <f>($B198-$B$436)*($B193-$B$436)</f>
        <v>1390.6618690139942</v>
      </c>
    </row>
    <row r="199" spans="1:18" x14ac:dyDescent="0.2">
      <c r="A199" s="22">
        <v>44103</v>
      </c>
      <c r="B199" s="18">
        <v>111</v>
      </c>
      <c r="C199">
        <f>B199-$B$2</f>
        <v>108</v>
      </c>
      <c r="D199">
        <f>B199/$B$2</f>
        <v>37</v>
      </c>
      <c r="E199">
        <f t="shared" si="13"/>
        <v>36</v>
      </c>
      <c r="F199">
        <f t="shared" si="15"/>
        <v>109</v>
      </c>
      <c r="G199">
        <f>B199-B198</f>
        <v>1</v>
      </c>
      <c r="H199">
        <f>IF(OR(B199=0,B198=0),1,B199/B198)</f>
        <v>1.009090909090909</v>
      </c>
      <c r="I199">
        <f t="shared" si="14"/>
        <v>9.0909090909090384E-3</v>
      </c>
      <c r="J199">
        <f t="shared" si="16"/>
        <v>1</v>
      </c>
      <c r="M199">
        <f>($B199-$B$436)*($B199-$B$436)</f>
        <v>1353.8669381384182</v>
      </c>
      <c r="N199">
        <f>($B199-$B$436)*($B198-$B$436)</f>
        <v>1390.6618690139942</v>
      </c>
      <c r="O199">
        <f>($B199-$B$436)*($B197-$B$436)</f>
        <v>1390.6618690139942</v>
      </c>
      <c r="P199">
        <f>($B199-$B$436)*($B196-$B$436)</f>
        <v>1353.8669381384182</v>
      </c>
      <c r="Q199">
        <f>($B199-$B$436)*($B195-$B$436)</f>
        <v>1353.8669381384182</v>
      </c>
      <c r="R199">
        <f>($B199-$B$436)*($B194-$B$436)</f>
        <v>1390.6618690139942</v>
      </c>
    </row>
    <row r="200" spans="1:18" x14ac:dyDescent="0.2">
      <c r="A200" s="22">
        <v>44104</v>
      </c>
      <c r="B200" s="18">
        <v>110</v>
      </c>
      <c r="C200">
        <f>B200-$B$2</f>
        <v>107</v>
      </c>
      <c r="D200">
        <f>B200/$B$2</f>
        <v>36.666666666666664</v>
      </c>
      <c r="E200">
        <f t="shared" si="13"/>
        <v>35.666666666666664</v>
      </c>
      <c r="F200">
        <f t="shared" si="15"/>
        <v>108</v>
      </c>
      <c r="G200">
        <f>B200-B199</f>
        <v>-1</v>
      </c>
      <c r="H200">
        <f>IF(OR(B200=0,B199=0),1,B200/B199)</f>
        <v>0.99099099099099097</v>
      </c>
      <c r="I200">
        <f t="shared" si="14"/>
        <v>-9.009009009009028E-3</v>
      </c>
      <c r="J200">
        <f t="shared" si="16"/>
        <v>-2</v>
      </c>
      <c r="M200">
        <f>($B200-$B$436)*($B200-$B$436)</f>
        <v>1428.4567998895702</v>
      </c>
      <c r="N200">
        <f>($B200-$B$436)*($B199-$B$436)</f>
        <v>1390.6618690139942</v>
      </c>
      <c r="O200">
        <f>($B200-$B$436)*($B198-$B$436)</f>
        <v>1428.4567998895702</v>
      </c>
      <c r="P200">
        <f>($B200-$B$436)*($B197-$B$436)</f>
        <v>1428.4567998895702</v>
      </c>
      <c r="Q200">
        <f>($B200-$B$436)*($B196-$B$436)</f>
        <v>1390.6618690139942</v>
      </c>
      <c r="R200">
        <f>($B200-$B$436)*($B195-$B$436)</f>
        <v>1390.6618690139942</v>
      </c>
    </row>
    <row r="201" spans="1:18" x14ac:dyDescent="0.2">
      <c r="A201" s="22">
        <v>44105</v>
      </c>
      <c r="B201" s="18">
        <v>112</v>
      </c>
      <c r="C201">
        <f>B201-$B$2</f>
        <v>109</v>
      </c>
      <c r="D201">
        <f>B201/$B$2</f>
        <v>37.333333333333336</v>
      </c>
      <c r="E201">
        <f t="shared" si="13"/>
        <v>36.333333333333336</v>
      </c>
      <c r="F201">
        <f t="shared" si="15"/>
        <v>110</v>
      </c>
      <c r="G201">
        <f>B201-B200</f>
        <v>2</v>
      </c>
      <c r="H201">
        <f>IF(OR(B201=0,B200=0),1,B201/B200)</f>
        <v>1.0181818181818181</v>
      </c>
      <c r="I201">
        <f t="shared" si="14"/>
        <v>1.8181818181818077E-2</v>
      </c>
      <c r="J201">
        <f t="shared" si="16"/>
        <v>3</v>
      </c>
      <c r="M201">
        <f>($B201-$B$436)*($B201-$B$436)</f>
        <v>1281.2770763872661</v>
      </c>
      <c r="N201">
        <f>($B201-$B$436)*($B200-$B$436)</f>
        <v>1352.8669381384182</v>
      </c>
      <c r="O201">
        <f>($B201-$B$436)*($B199-$B$436)</f>
        <v>1317.0720072628421</v>
      </c>
      <c r="P201">
        <f>($B201-$B$436)*($B198-$B$436)</f>
        <v>1352.8669381384182</v>
      </c>
      <c r="Q201">
        <f>($B201-$B$436)*($B197-$B$436)</f>
        <v>1352.8669381384182</v>
      </c>
      <c r="R201">
        <f>($B201-$B$436)*($B196-$B$436)</f>
        <v>1317.0720072628421</v>
      </c>
    </row>
    <row r="202" spans="1:18" x14ac:dyDescent="0.2">
      <c r="A202" s="22">
        <v>44106</v>
      </c>
      <c r="B202" s="18">
        <v>112</v>
      </c>
      <c r="C202">
        <f>B202-$B$2</f>
        <v>109</v>
      </c>
      <c r="D202">
        <f>B202/$B$2</f>
        <v>37.333333333333336</v>
      </c>
      <c r="E202">
        <f t="shared" si="13"/>
        <v>36.333333333333336</v>
      </c>
      <c r="F202">
        <f t="shared" si="15"/>
        <v>110</v>
      </c>
      <c r="G202">
        <f>B202-B201</f>
        <v>0</v>
      </c>
      <c r="H202">
        <f>IF(OR(B202=0,B201=0),1,B202/B201)</f>
        <v>1</v>
      </c>
      <c r="I202">
        <f t="shared" si="14"/>
        <v>0</v>
      </c>
      <c r="J202">
        <f t="shared" si="16"/>
        <v>-2</v>
      </c>
      <c r="M202">
        <f>($B202-$B$436)*($B202-$B$436)</f>
        <v>1281.2770763872661</v>
      </c>
      <c r="N202">
        <f>($B202-$B$436)*($B201-$B$436)</f>
        <v>1281.2770763872661</v>
      </c>
      <c r="O202">
        <f>($B202-$B$436)*($B200-$B$436)</f>
        <v>1352.8669381384182</v>
      </c>
      <c r="P202">
        <f>($B202-$B$436)*($B199-$B$436)</f>
        <v>1317.0720072628421</v>
      </c>
      <c r="Q202">
        <f>($B202-$B$436)*($B198-$B$436)</f>
        <v>1352.8669381384182</v>
      </c>
      <c r="R202">
        <f>($B202-$B$436)*($B197-$B$436)</f>
        <v>1352.8669381384182</v>
      </c>
    </row>
    <row r="203" spans="1:18" x14ac:dyDescent="0.2">
      <c r="A203" s="22">
        <v>44107</v>
      </c>
      <c r="B203" s="18">
        <v>111</v>
      </c>
      <c r="C203">
        <f>B203-$B$2</f>
        <v>108</v>
      </c>
      <c r="D203">
        <f>B203/$B$2</f>
        <v>37</v>
      </c>
      <c r="E203">
        <f t="shared" si="13"/>
        <v>36</v>
      </c>
      <c r="F203">
        <f t="shared" si="15"/>
        <v>109</v>
      </c>
      <c r="G203">
        <f>B203-B202</f>
        <v>-1</v>
      </c>
      <c r="H203">
        <f>IF(OR(B203=0,B202=0),1,B203/B202)</f>
        <v>0.9910714285714286</v>
      </c>
      <c r="I203">
        <f t="shared" si="14"/>
        <v>-8.9285714285713969E-3</v>
      </c>
      <c r="J203">
        <f t="shared" si="16"/>
        <v>-1</v>
      </c>
      <c r="M203">
        <f>($B203-$B$436)*($B203-$B$436)</f>
        <v>1353.8669381384182</v>
      </c>
      <c r="N203">
        <f>($B203-$B$436)*($B202-$B$436)</f>
        <v>1317.0720072628421</v>
      </c>
      <c r="O203">
        <f>($B203-$B$436)*($B201-$B$436)</f>
        <v>1317.0720072628421</v>
      </c>
      <c r="P203">
        <f>($B203-$B$436)*($B200-$B$436)</f>
        <v>1390.6618690139942</v>
      </c>
      <c r="Q203">
        <f>($B203-$B$436)*($B199-$B$436)</f>
        <v>1353.8669381384182</v>
      </c>
      <c r="R203">
        <f>($B203-$B$436)*($B198-$B$436)</f>
        <v>1390.6618690139942</v>
      </c>
    </row>
    <row r="204" spans="1:18" x14ac:dyDescent="0.2">
      <c r="A204" s="22">
        <v>44108</v>
      </c>
      <c r="B204" s="18">
        <v>114</v>
      </c>
      <c r="C204">
        <f>B204-$B$2</f>
        <v>111</v>
      </c>
      <c r="D204">
        <f>B204/$B$2</f>
        <v>38</v>
      </c>
      <c r="E204">
        <f t="shared" si="13"/>
        <v>37</v>
      </c>
      <c r="F204">
        <f t="shared" si="15"/>
        <v>112</v>
      </c>
      <c r="G204">
        <f>B204-B203</f>
        <v>3</v>
      </c>
      <c r="H204">
        <f>IF(OR(B204=0,B203=0),1,B204/B203)</f>
        <v>1.027027027027027</v>
      </c>
      <c r="I204">
        <f t="shared" si="14"/>
        <v>2.7027027027026973E-2</v>
      </c>
      <c r="J204">
        <f t="shared" si="16"/>
        <v>4</v>
      </c>
      <c r="M204">
        <f>($B204-$B$436)*($B204-$B$436)</f>
        <v>1142.097352884962</v>
      </c>
      <c r="N204">
        <f>($B204-$B$436)*($B203-$B$436)</f>
        <v>1243.4821455116901</v>
      </c>
      <c r="O204">
        <f>($B204-$B$436)*($B202-$B$436)</f>
        <v>1209.687214636114</v>
      </c>
      <c r="P204">
        <f>($B204-$B$436)*($B201-$B$436)</f>
        <v>1209.687214636114</v>
      </c>
      <c r="Q204">
        <f>($B204-$B$436)*($B200-$B$436)</f>
        <v>1277.2770763872661</v>
      </c>
      <c r="R204">
        <f>($B204-$B$436)*($B199-$B$436)</f>
        <v>1243.4821455116901</v>
      </c>
    </row>
    <row r="205" spans="1:18" x14ac:dyDescent="0.2">
      <c r="A205" s="22">
        <v>44109</v>
      </c>
      <c r="B205" s="18">
        <v>111</v>
      </c>
      <c r="C205">
        <f>B205-$B$2</f>
        <v>108</v>
      </c>
      <c r="D205">
        <f>B205/$B$2</f>
        <v>37</v>
      </c>
      <c r="E205">
        <f t="shared" si="13"/>
        <v>36</v>
      </c>
      <c r="F205">
        <f t="shared" si="15"/>
        <v>109</v>
      </c>
      <c r="G205">
        <f>B205-B204</f>
        <v>-3</v>
      </c>
      <c r="H205">
        <f>IF(OR(B205=0,B204=0),1,B205/B204)</f>
        <v>0.97368421052631582</v>
      </c>
      <c r="I205">
        <f t="shared" si="14"/>
        <v>-2.6315789473684181E-2</v>
      </c>
      <c r="J205">
        <f t="shared" si="16"/>
        <v>-6</v>
      </c>
      <c r="M205">
        <f>($B205-$B$436)*($B205-$B$436)</f>
        <v>1353.8669381384182</v>
      </c>
      <c r="N205">
        <f>($B205-$B$436)*($B204-$B$436)</f>
        <v>1243.4821455116901</v>
      </c>
      <c r="O205">
        <f>($B205-$B$436)*($B203-$B$436)</f>
        <v>1353.8669381384182</v>
      </c>
      <c r="P205">
        <f>($B205-$B$436)*($B202-$B$436)</f>
        <v>1317.0720072628421</v>
      </c>
      <c r="Q205">
        <f>($B205-$B$436)*($B201-$B$436)</f>
        <v>1317.0720072628421</v>
      </c>
      <c r="R205">
        <f>($B205-$B$436)*($B200-$B$436)</f>
        <v>1390.6618690139942</v>
      </c>
    </row>
    <row r="206" spans="1:18" x14ac:dyDescent="0.2">
      <c r="A206" s="22">
        <v>44110</v>
      </c>
      <c r="B206" s="18">
        <v>115</v>
      </c>
      <c r="C206">
        <f>B206-$B$2</f>
        <v>112</v>
      </c>
      <c r="D206">
        <f>B206/$B$2</f>
        <v>38.333333333333336</v>
      </c>
      <c r="E206">
        <f t="shared" si="13"/>
        <v>37.333333333333336</v>
      </c>
      <c r="F206">
        <f t="shared" si="15"/>
        <v>113</v>
      </c>
      <c r="G206">
        <f>B206-B205</f>
        <v>4</v>
      </c>
      <c r="H206">
        <f>IF(OR(B206=0,B205=0),1,B206/B205)</f>
        <v>1.0360360360360361</v>
      </c>
      <c r="I206">
        <f t="shared" si="14"/>
        <v>3.6036036036036112E-2</v>
      </c>
      <c r="J206">
        <f t="shared" si="16"/>
        <v>7</v>
      </c>
      <c r="M206">
        <f>($B206-$B$436)*($B206-$B$436)</f>
        <v>1075.5074911338099</v>
      </c>
      <c r="N206">
        <f>($B206-$B$436)*($B205-$B$436)</f>
        <v>1206.687214636114</v>
      </c>
      <c r="O206">
        <f>($B206-$B$436)*($B204-$B$436)</f>
        <v>1108.302422009386</v>
      </c>
      <c r="P206">
        <f>($B206-$B$436)*($B203-$B$436)</f>
        <v>1206.687214636114</v>
      </c>
      <c r="Q206">
        <f>($B206-$B$436)*($B202-$B$436)</f>
        <v>1173.892283760538</v>
      </c>
      <c r="R206">
        <f>($B206-$B$436)*($B201-$B$436)</f>
        <v>1173.892283760538</v>
      </c>
    </row>
    <row r="207" spans="1:18" x14ac:dyDescent="0.2">
      <c r="A207" s="22">
        <v>44111</v>
      </c>
      <c r="B207" s="18">
        <v>119</v>
      </c>
      <c r="C207">
        <f>B207-$B$2</f>
        <v>116</v>
      </c>
      <c r="D207">
        <f>B207/$B$2</f>
        <v>39.666666666666664</v>
      </c>
      <c r="E207">
        <f t="shared" si="13"/>
        <v>38.666666666666664</v>
      </c>
      <c r="F207">
        <f t="shared" si="15"/>
        <v>117</v>
      </c>
      <c r="G207">
        <f>B207-B206</f>
        <v>4</v>
      </c>
      <c r="H207">
        <f>IF(OR(B207=0,B206=0),1,B207/B206)</f>
        <v>1.0347826086956522</v>
      </c>
      <c r="I207">
        <f t="shared" si="14"/>
        <v>3.4782608695652195E-2</v>
      </c>
      <c r="J207">
        <f t="shared" si="16"/>
        <v>0</v>
      </c>
      <c r="M207">
        <f>($B207-$B$436)*($B207-$B$436)</f>
        <v>829.14804412920171</v>
      </c>
      <c r="N207">
        <f>($B207-$B$436)*($B206-$B$436)</f>
        <v>944.32776763150582</v>
      </c>
      <c r="O207">
        <f>($B207-$B$436)*($B205-$B$436)</f>
        <v>1059.5074911338099</v>
      </c>
      <c r="P207">
        <f>($B207-$B$436)*($B204-$B$436)</f>
        <v>973.12269850708185</v>
      </c>
      <c r="Q207">
        <f>($B207-$B$436)*($B203-$B$436)</f>
        <v>1059.5074911338099</v>
      </c>
      <c r="R207">
        <f>($B207-$B$436)*($B202-$B$436)</f>
        <v>1030.7125602582339</v>
      </c>
    </row>
    <row r="208" spans="1:18" x14ac:dyDescent="0.2">
      <c r="A208" s="22">
        <v>44112</v>
      </c>
      <c r="B208" s="18">
        <v>118</v>
      </c>
      <c r="C208">
        <f>B208-$B$2</f>
        <v>115</v>
      </c>
      <c r="D208">
        <f>B208/$B$2</f>
        <v>39.333333333333336</v>
      </c>
      <c r="E208">
        <f t="shared" si="13"/>
        <v>38.333333333333336</v>
      </c>
      <c r="F208">
        <f t="shared" si="15"/>
        <v>116</v>
      </c>
      <c r="G208">
        <f>B208-B207</f>
        <v>-1</v>
      </c>
      <c r="H208">
        <f>IF(OR(B208=0,B207=0),1,B208/B207)</f>
        <v>0.99159663865546221</v>
      </c>
      <c r="I208">
        <f t="shared" si="14"/>
        <v>-8.4033613445377853E-3</v>
      </c>
      <c r="J208">
        <f t="shared" si="16"/>
        <v>-5</v>
      </c>
      <c r="M208">
        <f>($B208-$B$436)*($B208-$B$436)</f>
        <v>887.73790588035376</v>
      </c>
      <c r="N208">
        <f>($B208-$B$436)*($B207-$B$436)</f>
        <v>857.94297500477774</v>
      </c>
      <c r="O208">
        <f>($B208-$B$436)*($B206-$B$436)</f>
        <v>977.12269850708185</v>
      </c>
      <c r="P208">
        <f>($B208-$B$436)*($B205-$B$436)</f>
        <v>1096.302422009386</v>
      </c>
      <c r="Q208">
        <f>($B208-$B$436)*($B204-$B$436)</f>
        <v>1006.9176293826579</v>
      </c>
      <c r="R208">
        <f>($B208-$B$436)*($B203-$B$436)</f>
        <v>1096.302422009386</v>
      </c>
    </row>
    <row r="209" spans="1:18" x14ac:dyDescent="0.2">
      <c r="A209" s="22">
        <v>44113</v>
      </c>
      <c r="B209" s="18">
        <v>121</v>
      </c>
      <c r="C209">
        <f>B209-$B$2</f>
        <v>118</v>
      </c>
      <c r="D209">
        <f>B209/$B$2</f>
        <v>40.333333333333336</v>
      </c>
      <c r="E209">
        <f t="shared" si="13"/>
        <v>39.333333333333336</v>
      </c>
      <c r="F209">
        <f t="shared" si="15"/>
        <v>119</v>
      </c>
      <c r="G209">
        <f>B209-B208</f>
        <v>3</v>
      </c>
      <c r="H209">
        <f>IF(OR(B209=0,B208=0),1,B209/B208)</f>
        <v>1.0254237288135593</v>
      </c>
      <c r="I209">
        <f t="shared" si="14"/>
        <v>2.5423728813559254E-2</v>
      </c>
      <c r="J209">
        <f t="shared" si="16"/>
        <v>4</v>
      </c>
      <c r="M209">
        <f>($B209-$B$436)*($B209-$B$436)</f>
        <v>717.96832062689759</v>
      </c>
      <c r="N209">
        <f>($B209-$B$436)*($B208-$B$436)</f>
        <v>798.35311325362568</v>
      </c>
      <c r="O209">
        <f>($B209-$B$436)*($B207-$B$436)</f>
        <v>771.55818237804965</v>
      </c>
      <c r="P209">
        <f>($B209-$B$436)*($B206-$B$436)</f>
        <v>878.73790588035376</v>
      </c>
      <c r="Q209">
        <f>($B209-$B$436)*($B205-$B$436)</f>
        <v>985.91762938265788</v>
      </c>
      <c r="R209">
        <f>($B209-$B$436)*($B204-$B$436)</f>
        <v>905.53283675592979</v>
      </c>
    </row>
    <row r="210" spans="1:18" x14ac:dyDescent="0.2">
      <c r="A210" s="22">
        <v>44114</v>
      </c>
      <c r="B210" s="18">
        <v>125</v>
      </c>
      <c r="C210">
        <f>B210-$B$2</f>
        <v>122</v>
      </c>
      <c r="D210">
        <f>B210/$B$2</f>
        <v>41.666666666666664</v>
      </c>
      <c r="E210">
        <f t="shared" si="13"/>
        <v>40.666666666666664</v>
      </c>
      <c r="F210">
        <f t="shared" si="15"/>
        <v>123</v>
      </c>
      <c r="G210">
        <f>B210-B209</f>
        <v>4</v>
      </c>
      <c r="H210">
        <f>IF(OR(B210=0,B209=0),1,B210/B209)</f>
        <v>1.0330578512396693</v>
      </c>
      <c r="I210">
        <f t="shared" si="14"/>
        <v>3.3057851239669311E-2</v>
      </c>
      <c r="J210">
        <f t="shared" si="16"/>
        <v>1</v>
      </c>
      <c r="M210">
        <f>($B210-$B$436)*($B210-$B$436)</f>
        <v>519.60887362228937</v>
      </c>
      <c r="N210">
        <f>($B210-$B$436)*($B209-$B$436)</f>
        <v>610.78859712459348</v>
      </c>
      <c r="O210">
        <f>($B210-$B$436)*($B208-$B$436)</f>
        <v>679.17338975132157</v>
      </c>
      <c r="P210">
        <f>($B210-$B$436)*($B207-$B$436)</f>
        <v>656.37845887574554</v>
      </c>
      <c r="Q210">
        <f>($B210-$B$436)*($B206-$B$436)</f>
        <v>747.55818237804965</v>
      </c>
      <c r="R210">
        <f>($B210-$B$436)*($B205-$B$436)</f>
        <v>838.73790588035376</v>
      </c>
    </row>
    <row r="211" spans="1:18" x14ac:dyDescent="0.2">
      <c r="A211" s="22">
        <v>44115</v>
      </c>
      <c r="B211" s="18">
        <v>127</v>
      </c>
      <c r="C211">
        <f>B211-$B$2</f>
        <v>124</v>
      </c>
      <c r="D211">
        <f>B211/$B$2</f>
        <v>42.333333333333336</v>
      </c>
      <c r="E211">
        <f t="shared" si="13"/>
        <v>41.333333333333336</v>
      </c>
      <c r="F211">
        <f t="shared" si="15"/>
        <v>125</v>
      </c>
      <c r="G211">
        <f>B211-B210</f>
        <v>2</v>
      </c>
      <c r="H211">
        <f>IF(OR(B211=0,B210=0),1,B211/B210)</f>
        <v>1.016</v>
      </c>
      <c r="I211">
        <f t="shared" si="14"/>
        <v>1.6000000000000014E-2</v>
      </c>
      <c r="J211">
        <f t="shared" si="16"/>
        <v>-2</v>
      </c>
      <c r="M211">
        <f>($B211-$B$436)*($B211-$B$436)</f>
        <v>432.4291501199852</v>
      </c>
      <c r="N211">
        <f>($B211-$B$436)*($B210-$B$436)</f>
        <v>474.01901187113725</v>
      </c>
      <c r="O211">
        <f>($B211-$B$436)*($B209-$B$436)</f>
        <v>557.19873537344142</v>
      </c>
      <c r="P211">
        <f>($B211-$B$436)*($B208-$B$436)</f>
        <v>619.58352800016951</v>
      </c>
      <c r="Q211">
        <f>($B211-$B$436)*($B207-$B$436)</f>
        <v>598.78859712459348</v>
      </c>
      <c r="R211">
        <f>($B211-$B$436)*($B206-$B$436)</f>
        <v>681.96832062689759</v>
      </c>
    </row>
    <row r="212" spans="1:18" x14ac:dyDescent="0.2">
      <c r="A212" s="22">
        <v>44116</v>
      </c>
      <c r="B212" s="18">
        <v>129</v>
      </c>
      <c r="C212">
        <f>B212-$B$2</f>
        <v>126</v>
      </c>
      <c r="D212">
        <f>B212/$B$2</f>
        <v>43</v>
      </c>
      <c r="E212">
        <f t="shared" si="13"/>
        <v>42</v>
      </c>
      <c r="F212">
        <f t="shared" si="15"/>
        <v>127</v>
      </c>
      <c r="G212">
        <f>B212-B211</f>
        <v>2</v>
      </c>
      <c r="H212">
        <f>IF(OR(B212=0,B211=0),1,B212/B211)</f>
        <v>1.015748031496063</v>
      </c>
      <c r="I212">
        <f t="shared" si="14"/>
        <v>1.5748031496062964E-2</v>
      </c>
      <c r="J212">
        <f t="shared" si="16"/>
        <v>0</v>
      </c>
      <c r="M212">
        <f>($B212-$B$436)*($B212-$B$436)</f>
        <v>353.24942661768108</v>
      </c>
      <c r="N212">
        <f>($B212-$B$436)*($B211-$B$436)</f>
        <v>390.83928836883314</v>
      </c>
      <c r="O212">
        <f>($B212-$B$436)*($B210-$B$436)</f>
        <v>428.4291501199852</v>
      </c>
      <c r="P212">
        <f>($B212-$B$436)*($B209-$B$436)</f>
        <v>503.60887362228931</v>
      </c>
      <c r="Q212">
        <f>($B212-$B$436)*($B208-$B$436)</f>
        <v>559.99366624901745</v>
      </c>
      <c r="R212">
        <f>($B212-$B$436)*($B207-$B$436)</f>
        <v>541.19873537344142</v>
      </c>
    </row>
    <row r="213" spans="1:18" x14ac:dyDescent="0.2">
      <c r="A213" s="22">
        <v>44117</v>
      </c>
      <c r="B213" s="18">
        <v>128</v>
      </c>
      <c r="C213">
        <f>B213-$B$2</f>
        <v>125</v>
      </c>
      <c r="D213">
        <f>B213/$B$2</f>
        <v>42.666666666666664</v>
      </c>
      <c r="E213">
        <f t="shared" si="13"/>
        <v>41.666666666666664</v>
      </c>
      <c r="F213">
        <f t="shared" si="15"/>
        <v>126</v>
      </c>
      <c r="G213">
        <f>B213-B212</f>
        <v>-1</v>
      </c>
      <c r="H213">
        <f>IF(OR(B213=0,B212=0),1,B213/B212)</f>
        <v>0.99224806201550386</v>
      </c>
      <c r="I213">
        <f t="shared" si="14"/>
        <v>-7.7519379844961378E-3</v>
      </c>
      <c r="J213">
        <f t="shared" si="16"/>
        <v>-3</v>
      </c>
      <c r="M213">
        <f>($B213-$B$436)*($B213-$B$436)</f>
        <v>391.83928836883314</v>
      </c>
      <c r="N213">
        <f>($B213-$B$436)*($B212-$B$436)</f>
        <v>372.04435749325711</v>
      </c>
      <c r="O213">
        <f>($B213-$B$436)*($B211-$B$436)</f>
        <v>411.63421924440917</v>
      </c>
      <c r="P213">
        <f>($B213-$B$436)*($B210-$B$436)</f>
        <v>451.22408099556122</v>
      </c>
      <c r="Q213">
        <f>($B213-$B$436)*($B209-$B$436)</f>
        <v>530.40380449786539</v>
      </c>
      <c r="R213">
        <f>($B213-$B$436)*($B208-$B$436)</f>
        <v>589.78859712459348</v>
      </c>
    </row>
    <row r="214" spans="1:18" x14ac:dyDescent="0.2">
      <c r="A214" s="22">
        <v>44118</v>
      </c>
      <c r="B214" s="18">
        <v>130</v>
      </c>
      <c r="C214">
        <f>B214-$B$2</f>
        <v>127</v>
      </c>
      <c r="D214">
        <f>B214/$B$2</f>
        <v>43.333333333333336</v>
      </c>
      <c r="E214">
        <f t="shared" si="13"/>
        <v>42.333333333333336</v>
      </c>
      <c r="F214">
        <f t="shared" si="15"/>
        <v>128</v>
      </c>
      <c r="G214">
        <f>B214-B213</f>
        <v>2</v>
      </c>
      <c r="H214">
        <f>IF(OR(B214=0,B213=0),1,B214/B213)</f>
        <v>1.015625</v>
      </c>
      <c r="I214">
        <f t="shared" si="14"/>
        <v>1.5625E-2</v>
      </c>
      <c r="J214">
        <f t="shared" si="16"/>
        <v>3</v>
      </c>
      <c r="M214">
        <f>($B214-$B$436)*($B214-$B$436)</f>
        <v>316.65956486652902</v>
      </c>
      <c r="N214">
        <f>($B214-$B$436)*($B213-$B$436)</f>
        <v>352.24942661768108</v>
      </c>
      <c r="O214">
        <f>($B214-$B$436)*($B212-$B$436)</f>
        <v>334.45449574210505</v>
      </c>
      <c r="P214">
        <f>($B214-$B$436)*($B211-$B$436)</f>
        <v>370.04435749325711</v>
      </c>
      <c r="Q214">
        <f>($B214-$B$436)*($B210-$B$436)</f>
        <v>405.63421924440917</v>
      </c>
      <c r="R214">
        <f>($B214-$B$436)*($B209-$B$436)</f>
        <v>476.81394274671328</v>
      </c>
    </row>
    <row r="215" spans="1:18" x14ac:dyDescent="0.2">
      <c r="A215" s="22">
        <v>44119</v>
      </c>
      <c r="B215" s="18">
        <v>134</v>
      </c>
      <c r="C215">
        <f>B215-$B$2</f>
        <v>131</v>
      </c>
      <c r="D215">
        <f>B215/$B$2</f>
        <v>44.666666666666664</v>
      </c>
      <c r="E215">
        <f t="shared" si="13"/>
        <v>43.666666666666664</v>
      </c>
      <c r="F215">
        <f t="shared" si="15"/>
        <v>132</v>
      </c>
      <c r="G215">
        <f>B215-B214</f>
        <v>4</v>
      </c>
      <c r="H215">
        <f>IF(OR(B215=0,B214=0),1,B215/B214)</f>
        <v>1.0307692307692307</v>
      </c>
      <c r="I215">
        <f t="shared" si="14"/>
        <v>3.076923076923066E-2</v>
      </c>
      <c r="J215">
        <f t="shared" si="16"/>
        <v>2</v>
      </c>
      <c r="M215">
        <f>($B215-$B$436)*($B215-$B$436)</f>
        <v>190.30011786192082</v>
      </c>
      <c r="N215">
        <f>($B215-$B$436)*($B214-$B$436)</f>
        <v>245.47984136422494</v>
      </c>
      <c r="O215">
        <f>($B215-$B$436)*($B213-$B$436)</f>
        <v>273.06970311537697</v>
      </c>
      <c r="P215">
        <f>($B215-$B$436)*($B212-$B$436)</f>
        <v>259.27477223980094</v>
      </c>
      <c r="Q215">
        <f>($B215-$B$436)*($B211-$B$436)</f>
        <v>286.864633990953</v>
      </c>
      <c r="R215">
        <f>($B215-$B$436)*($B210-$B$436)</f>
        <v>314.45449574210505</v>
      </c>
    </row>
    <row r="216" spans="1:18" x14ac:dyDescent="0.2">
      <c r="A216" s="22">
        <v>44120</v>
      </c>
      <c r="B216" s="18">
        <v>136</v>
      </c>
      <c r="C216">
        <f>B216-$B$2</f>
        <v>133</v>
      </c>
      <c r="D216">
        <f>B216/$B$2</f>
        <v>45.333333333333336</v>
      </c>
      <c r="E216">
        <f t="shared" si="13"/>
        <v>44.333333333333336</v>
      </c>
      <c r="F216">
        <f t="shared" si="15"/>
        <v>134</v>
      </c>
      <c r="G216">
        <f>B216-B215</f>
        <v>2</v>
      </c>
      <c r="H216">
        <f>IF(OR(B216=0,B215=0),1,B216/B215)</f>
        <v>1.0149253731343284</v>
      </c>
      <c r="I216">
        <f t="shared" si="14"/>
        <v>1.4925373134328401E-2</v>
      </c>
      <c r="J216">
        <f t="shared" si="16"/>
        <v>-2</v>
      </c>
      <c r="M216">
        <f>($B216-$B$436)*($B216-$B$436)</f>
        <v>139.12039435961671</v>
      </c>
      <c r="N216">
        <f>($B216-$B$436)*($B215-$B$436)</f>
        <v>162.71025611076877</v>
      </c>
      <c r="O216">
        <f>($B216-$B$436)*($B214-$B$436)</f>
        <v>209.88997961307288</v>
      </c>
      <c r="P216">
        <f>($B216-$B$436)*($B213-$B$436)</f>
        <v>233.47984136422494</v>
      </c>
      <c r="Q216">
        <f>($B216-$B$436)*($B212-$B$436)</f>
        <v>221.68491048864891</v>
      </c>
      <c r="R216">
        <f>($B216-$B$436)*($B211-$B$436)</f>
        <v>245.27477223980097</v>
      </c>
    </row>
    <row r="217" spans="1:18" x14ac:dyDescent="0.2">
      <c r="A217" s="22">
        <v>44121</v>
      </c>
      <c r="B217" s="18">
        <v>140</v>
      </c>
      <c r="C217">
        <f>B217-$B$2</f>
        <v>137</v>
      </c>
      <c r="D217">
        <f>B217/$B$2</f>
        <v>46.666666666666664</v>
      </c>
      <c r="E217">
        <f t="shared" si="13"/>
        <v>45.666666666666664</v>
      </c>
      <c r="F217">
        <f t="shared" si="15"/>
        <v>138</v>
      </c>
      <c r="G217">
        <f>B217-B216</f>
        <v>4</v>
      </c>
      <c r="H217">
        <f>IF(OR(B217=0,B216=0),1,B217/B216)</f>
        <v>1.0294117647058822</v>
      </c>
      <c r="I217">
        <f t="shared" si="14"/>
        <v>2.9411764705882248E-2</v>
      </c>
      <c r="J217">
        <f t="shared" si="16"/>
        <v>2</v>
      </c>
      <c r="M217">
        <f>($B217-$B$436)*($B217-$B$436)</f>
        <v>60.760947355008469</v>
      </c>
      <c r="N217">
        <f>($B217-$B$436)*($B216-$B$436)</f>
        <v>91.940670857312583</v>
      </c>
      <c r="O217">
        <f>($B217-$B$436)*($B215-$B$436)</f>
        <v>107.53053260846464</v>
      </c>
      <c r="P217">
        <f>($B217-$B$436)*($B214-$B$436)</f>
        <v>138.71025611076877</v>
      </c>
      <c r="Q217">
        <f>($B217-$B$436)*($B213-$B$436)</f>
        <v>154.30011786192082</v>
      </c>
      <c r="R217">
        <f>($B217-$B$436)*($B212-$B$436)</f>
        <v>146.5051869863448</v>
      </c>
    </row>
    <row r="218" spans="1:18" x14ac:dyDescent="0.2">
      <c r="A218" s="22">
        <v>44122</v>
      </c>
      <c r="B218" s="18">
        <v>139</v>
      </c>
      <c r="C218">
        <f>B218-$B$2</f>
        <v>136</v>
      </c>
      <c r="D218">
        <f>B218/$B$2</f>
        <v>46.333333333333336</v>
      </c>
      <c r="E218">
        <f t="shared" si="13"/>
        <v>45.333333333333336</v>
      </c>
      <c r="F218">
        <f t="shared" si="15"/>
        <v>137</v>
      </c>
      <c r="G218">
        <f>B218-B217</f>
        <v>-1</v>
      </c>
      <c r="H218">
        <f>IF(OR(B218=0,B217=0),1,B218/B217)</f>
        <v>0.99285714285714288</v>
      </c>
      <c r="I218">
        <f t="shared" si="14"/>
        <v>-7.1428571428571175E-3</v>
      </c>
      <c r="J218">
        <f t="shared" si="16"/>
        <v>-5</v>
      </c>
      <c r="M218">
        <f>($B218-$B$436)*($B218-$B$436)</f>
        <v>77.350809106160526</v>
      </c>
      <c r="N218">
        <f>($B218-$B$436)*($B217-$B$436)</f>
        <v>68.555878230584497</v>
      </c>
      <c r="O218">
        <f>($B218-$B$436)*($B216-$B$436)</f>
        <v>103.73560173288861</v>
      </c>
      <c r="P218">
        <f>($B218-$B$436)*($B215-$B$436)</f>
        <v>121.32546348404067</v>
      </c>
      <c r="Q218">
        <f>($B218-$B$436)*($B214-$B$436)</f>
        <v>156.5051869863448</v>
      </c>
      <c r="R218">
        <f>($B218-$B$436)*($B213-$B$436)</f>
        <v>174.09504873749685</v>
      </c>
    </row>
    <row r="219" spans="1:18" x14ac:dyDescent="0.2">
      <c r="A219" s="22">
        <v>44123</v>
      </c>
      <c r="B219" s="18">
        <v>141</v>
      </c>
      <c r="C219">
        <f>B219-$B$2</f>
        <v>138</v>
      </c>
      <c r="D219">
        <f>B219/$B$2</f>
        <v>47</v>
      </c>
      <c r="E219">
        <f t="shared" si="13"/>
        <v>46</v>
      </c>
      <c r="F219">
        <f t="shared" si="15"/>
        <v>139</v>
      </c>
      <c r="G219">
        <f>B219-B218</f>
        <v>2</v>
      </c>
      <c r="H219">
        <f>IF(OR(B219=0,B218=0),1,B219/B218)</f>
        <v>1.014388489208633</v>
      </c>
      <c r="I219">
        <f t="shared" si="14"/>
        <v>1.4388489208633004E-2</v>
      </c>
      <c r="J219">
        <f t="shared" si="16"/>
        <v>3</v>
      </c>
      <c r="M219">
        <f>($B219-$B$436)*($B219-$B$436)</f>
        <v>46.171085603856412</v>
      </c>
      <c r="N219">
        <f>($B219-$B$436)*($B218-$B$436)</f>
        <v>59.760947355008469</v>
      </c>
      <c r="O219">
        <f>($B219-$B$436)*($B217-$B$436)</f>
        <v>52.96601647943244</v>
      </c>
      <c r="P219">
        <f>($B219-$B$436)*($B216-$B$436)</f>
        <v>80.145739981736554</v>
      </c>
      <c r="Q219">
        <f>($B219-$B$436)*($B215-$B$436)</f>
        <v>93.735601732888611</v>
      </c>
      <c r="R219">
        <f>($B219-$B$436)*($B214-$B$436)</f>
        <v>120.91532523519273</v>
      </c>
    </row>
    <row r="220" spans="1:18" x14ac:dyDescent="0.2">
      <c r="A220" s="22">
        <v>44124</v>
      </c>
      <c r="B220" s="18">
        <v>142</v>
      </c>
      <c r="C220">
        <f>B220-$B$2</f>
        <v>139</v>
      </c>
      <c r="D220">
        <f>B220/$B$2</f>
        <v>47.333333333333336</v>
      </c>
      <c r="E220">
        <f t="shared" si="13"/>
        <v>46.333333333333336</v>
      </c>
      <c r="F220">
        <f t="shared" si="15"/>
        <v>140</v>
      </c>
      <c r="G220">
        <f>B220-B219</f>
        <v>1</v>
      </c>
      <c r="H220">
        <f>IF(OR(B220=0,B219=0),1,B220/B219)</f>
        <v>1.0070921985815602</v>
      </c>
      <c r="I220">
        <f t="shared" si="14"/>
        <v>7.0921985815601829E-3</v>
      </c>
      <c r="J220">
        <f t="shared" si="16"/>
        <v>-1</v>
      </c>
      <c r="M220">
        <f>($B220-$B$436)*($B220-$B$436)</f>
        <v>33.581223852704355</v>
      </c>
      <c r="N220">
        <f>($B220-$B$436)*($B219-$B$436)</f>
        <v>39.376154728280383</v>
      </c>
      <c r="O220">
        <f>($B220-$B$436)*($B218-$B$436)</f>
        <v>50.96601647943244</v>
      </c>
      <c r="P220">
        <f>($B220-$B$436)*($B217-$B$436)</f>
        <v>45.171085603856412</v>
      </c>
      <c r="Q220">
        <f>($B220-$B$436)*($B216-$B$436)</f>
        <v>68.350809106160526</v>
      </c>
      <c r="R220">
        <f>($B220-$B$436)*($B215-$B$436)</f>
        <v>79.940670857312583</v>
      </c>
    </row>
    <row r="221" spans="1:18" x14ac:dyDescent="0.2">
      <c r="A221" s="22">
        <v>44125</v>
      </c>
      <c r="B221" s="18">
        <v>143</v>
      </c>
      <c r="C221">
        <f>B221-$B$2</f>
        <v>140</v>
      </c>
      <c r="D221">
        <f>B221/$B$2</f>
        <v>47.666666666666664</v>
      </c>
      <c r="E221">
        <f t="shared" si="13"/>
        <v>46.666666666666664</v>
      </c>
      <c r="F221">
        <f t="shared" si="15"/>
        <v>141</v>
      </c>
      <c r="G221">
        <f>B221-B220</f>
        <v>1</v>
      </c>
      <c r="H221">
        <f>IF(OR(B221=0,B220=0),1,B221/B220)</f>
        <v>1.0070422535211268</v>
      </c>
      <c r="I221">
        <f t="shared" si="14"/>
        <v>7.0422535211267512E-3</v>
      </c>
      <c r="J221">
        <f t="shared" si="16"/>
        <v>0</v>
      </c>
      <c r="M221">
        <f>($B221-$B$436)*($B221-$B$436)</f>
        <v>22.991362101552298</v>
      </c>
      <c r="N221">
        <f>($B221-$B$436)*($B220-$B$436)</f>
        <v>27.786292977128326</v>
      </c>
      <c r="O221">
        <f>($B221-$B$436)*($B219-$B$436)</f>
        <v>32.581223852704355</v>
      </c>
      <c r="P221">
        <f>($B221-$B$436)*($B218-$B$436)</f>
        <v>42.171085603856412</v>
      </c>
      <c r="Q221">
        <f>($B221-$B$436)*($B217-$B$436)</f>
        <v>37.376154728280383</v>
      </c>
      <c r="R221">
        <f>($B221-$B$436)*($B216-$B$436)</f>
        <v>56.555878230584497</v>
      </c>
    </row>
    <row r="222" spans="1:18" x14ac:dyDescent="0.2">
      <c r="A222" s="22">
        <v>44126</v>
      </c>
      <c r="B222" s="18">
        <v>145</v>
      </c>
      <c r="C222">
        <f>B222-$B$2</f>
        <v>142</v>
      </c>
      <c r="D222">
        <f>B222/$B$2</f>
        <v>48.333333333333336</v>
      </c>
      <c r="E222">
        <f t="shared" si="13"/>
        <v>47.333333333333336</v>
      </c>
      <c r="F222">
        <f t="shared" si="15"/>
        <v>143</v>
      </c>
      <c r="G222">
        <f>B222-B221</f>
        <v>2</v>
      </c>
      <c r="H222">
        <f>IF(OR(B222=0,B221=0),1,B222/B221)</f>
        <v>1.013986013986014</v>
      </c>
      <c r="I222">
        <f t="shared" si="14"/>
        <v>1.3986013986013957E-2</v>
      </c>
      <c r="J222">
        <f t="shared" si="16"/>
        <v>1</v>
      </c>
      <c r="M222">
        <f>($B222-$B$436)*($B222-$B$436)</f>
        <v>7.8116385992481856</v>
      </c>
      <c r="N222">
        <f>($B222-$B$436)*($B221-$B$436)</f>
        <v>13.401500350400243</v>
      </c>
      <c r="O222">
        <f>($B222-$B$436)*($B220-$B$436)</f>
        <v>16.196431225976269</v>
      </c>
      <c r="P222">
        <f>($B222-$B$436)*($B219-$B$436)</f>
        <v>18.991362101552298</v>
      </c>
      <c r="Q222">
        <f>($B222-$B$436)*($B218-$B$436)</f>
        <v>24.581223852704355</v>
      </c>
      <c r="R222">
        <f>($B222-$B$436)*($B217-$B$436)</f>
        <v>21.786292977128326</v>
      </c>
    </row>
    <row r="223" spans="1:18" x14ac:dyDescent="0.2">
      <c r="A223" s="22">
        <v>44127</v>
      </c>
      <c r="B223" s="18">
        <v>144</v>
      </c>
      <c r="C223">
        <f>B223-$B$2</f>
        <v>141</v>
      </c>
      <c r="D223">
        <f>B223/$B$2</f>
        <v>48</v>
      </c>
      <c r="E223">
        <f t="shared" si="13"/>
        <v>47</v>
      </c>
      <c r="F223">
        <f t="shared" si="15"/>
        <v>142</v>
      </c>
      <c r="G223">
        <f>B223-B222</f>
        <v>-1</v>
      </c>
      <c r="H223">
        <f>IF(OR(B223=0,B222=0),1,B223/B222)</f>
        <v>0.99310344827586206</v>
      </c>
      <c r="I223">
        <f t="shared" si="14"/>
        <v>-6.8965517241379448E-3</v>
      </c>
      <c r="J223">
        <f t="shared" si="16"/>
        <v>-3</v>
      </c>
      <c r="M223">
        <f>($B223-$B$436)*($B223-$B$436)</f>
        <v>14.401500350400243</v>
      </c>
      <c r="N223">
        <f>($B223-$B$436)*($B222-$B$436)</f>
        <v>10.606569474824214</v>
      </c>
      <c r="O223">
        <f>($B223-$B$436)*($B221-$B$436)</f>
        <v>18.196431225976269</v>
      </c>
      <c r="P223">
        <f>($B223-$B$436)*($B220-$B$436)</f>
        <v>21.991362101552298</v>
      </c>
      <c r="Q223">
        <f>($B223-$B$436)*($B219-$B$436)</f>
        <v>25.786292977128326</v>
      </c>
      <c r="R223">
        <f>($B223-$B$436)*($B218-$B$436)</f>
        <v>33.376154728280383</v>
      </c>
    </row>
    <row r="224" spans="1:18" x14ac:dyDescent="0.2">
      <c r="A224" s="22">
        <v>44128</v>
      </c>
      <c r="B224" s="18">
        <v>143</v>
      </c>
      <c r="C224">
        <f>B224-$B$2</f>
        <v>140</v>
      </c>
      <c r="D224">
        <f>B224/$B$2</f>
        <v>47.666666666666664</v>
      </c>
      <c r="E224">
        <f t="shared" si="13"/>
        <v>46.666666666666664</v>
      </c>
      <c r="F224">
        <f t="shared" si="15"/>
        <v>141</v>
      </c>
      <c r="G224">
        <f>B224-B223</f>
        <v>-1</v>
      </c>
      <c r="H224">
        <f>IF(OR(B224=0,B223=0),1,B224/B223)</f>
        <v>0.99305555555555558</v>
      </c>
      <c r="I224">
        <f t="shared" si="14"/>
        <v>-6.9444444444444198E-3</v>
      </c>
      <c r="J224">
        <f t="shared" si="16"/>
        <v>0</v>
      </c>
      <c r="M224">
        <f>($B224-$B$436)*($B224-$B$436)</f>
        <v>22.991362101552298</v>
      </c>
      <c r="N224">
        <f>($B224-$B$436)*($B223-$B$436)</f>
        <v>18.196431225976269</v>
      </c>
      <c r="O224">
        <f>($B224-$B$436)*($B222-$B$436)</f>
        <v>13.401500350400243</v>
      </c>
      <c r="P224">
        <f>($B224-$B$436)*($B221-$B$436)</f>
        <v>22.991362101552298</v>
      </c>
      <c r="Q224">
        <f>($B224-$B$436)*($B220-$B$436)</f>
        <v>27.786292977128326</v>
      </c>
      <c r="R224">
        <f>($B224-$B$436)*($B219-$B$436)</f>
        <v>32.581223852704355</v>
      </c>
    </row>
    <row r="225" spans="1:18" x14ac:dyDescent="0.2">
      <c r="A225" s="22">
        <v>44129</v>
      </c>
      <c r="B225" s="18">
        <v>147</v>
      </c>
      <c r="C225">
        <f>B225-$B$2</f>
        <v>144</v>
      </c>
      <c r="D225">
        <f>B225/$B$2</f>
        <v>49</v>
      </c>
      <c r="E225">
        <f t="shared" si="13"/>
        <v>48</v>
      </c>
      <c r="F225">
        <f t="shared" si="15"/>
        <v>145</v>
      </c>
      <c r="G225">
        <f>B225-B224</f>
        <v>4</v>
      </c>
      <c r="H225">
        <f>IF(OR(B225=0,B224=0),1,B225/B224)</f>
        <v>1.0279720279720279</v>
      </c>
      <c r="I225">
        <f t="shared" si="14"/>
        <v>2.7972027972027913E-2</v>
      </c>
      <c r="J225">
        <f t="shared" si="16"/>
        <v>5</v>
      </c>
      <c r="M225">
        <f>($B225-$B$436)*($B225-$B$436)</f>
        <v>0.63191509694407133</v>
      </c>
      <c r="N225">
        <f>($B225-$B$436)*($B224-$B$436)</f>
        <v>3.8116385992481852</v>
      </c>
      <c r="O225">
        <f>($B225-$B$436)*($B223-$B$436)</f>
        <v>3.0167077236721567</v>
      </c>
      <c r="P225">
        <f>($B225-$B$436)*($B222-$B$436)</f>
        <v>2.2217768480961282</v>
      </c>
      <c r="Q225">
        <f>($B225-$B$436)*($B221-$B$436)</f>
        <v>3.8116385992481852</v>
      </c>
      <c r="R225">
        <f>($B225-$B$436)*($B220-$B$436)</f>
        <v>4.6065694748242141</v>
      </c>
    </row>
    <row r="226" spans="1:18" x14ac:dyDescent="0.2">
      <c r="A226" s="22">
        <v>44130</v>
      </c>
      <c r="B226" s="18">
        <v>148</v>
      </c>
      <c r="C226">
        <f>B226-$B$2</f>
        <v>145</v>
      </c>
      <c r="D226">
        <f>B226/$B$2</f>
        <v>49.333333333333336</v>
      </c>
      <c r="E226">
        <f t="shared" si="13"/>
        <v>48.333333333333336</v>
      </c>
      <c r="F226">
        <f t="shared" si="15"/>
        <v>146</v>
      </c>
      <c r="G226">
        <f>B226-B225</f>
        <v>1</v>
      </c>
      <c r="H226">
        <f>IF(OR(B226=0,B225=0),1,B226/B225)</f>
        <v>1.0068027210884354</v>
      </c>
      <c r="I226">
        <f t="shared" si="14"/>
        <v>6.8027210884353817E-3</v>
      </c>
      <c r="J226">
        <f t="shared" si="16"/>
        <v>-3</v>
      </c>
      <c r="M226">
        <f>($B226-$B$436)*($B226-$B$436)</f>
        <v>4.2053345792014314E-2</v>
      </c>
      <c r="N226">
        <f>($B226-$B$436)*($B225-$B$436)</f>
        <v>-0.16301577863195721</v>
      </c>
      <c r="O226">
        <f>($B226-$B$436)*($B224-$B$436)</f>
        <v>-0.98329227632784322</v>
      </c>
      <c r="P226">
        <f>($B226-$B$436)*($B223-$B$436)</f>
        <v>-0.7782231519038717</v>
      </c>
      <c r="Q226">
        <f>($B226-$B$436)*($B222-$B$436)</f>
        <v>-0.57315402747990019</v>
      </c>
      <c r="R226">
        <f>($B226-$B$436)*($B221-$B$436)</f>
        <v>-0.98329227632784322</v>
      </c>
    </row>
    <row r="227" spans="1:18" x14ac:dyDescent="0.2">
      <c r="A227" s="22">
        <v>44131</v>
      </c>
      <c r="B227" s="18">
        <v>151</v>
      </c>
      <c r="C227">
        <f>B227-$B$2</f>
        <v>148</v>
      </c>
      <c r="D227">
        <f>B227/$B$2</f>
        <v>50.333333333333336</v>
      </c>
      <c r="E227">
        <f t="shared" si="13"/>
        <v>49.333333333333336</v>
      </c>
      <c r="F227">
        <f t="shared" si="15"/>
        <v>149</v>
      </c>
      <c r="G227">
        <f>B227-B226</f>
        <v>3</v>
      </c>
      <c r="H227">
        <f>IF(OR(B227=0,B226=0),1,B227/B226)</f>
        <v>1.0202702702702702</v>
      </c>
      <c r="I227">
        <f t="shared" si="14"/>
        <v>2.0270270270270174E-2</v>
      </c>
      <c r="J227">
        <f t="shared" si="16"/>
        <v>2</v>
      </c>
      <c r="M227">
        <f>($B227-$B$436)*($B227-$B$436)</f>
        <v>10.272468092335844</v>
      </c>
      <c r="N227">
        <f>($B227-$B$436)*($B226-$B$436)</f>
        <v>0.65726071906392891</v>
      </c>
      <c r="O227">
        <f>($B227-$B$436)*($B225-$B$436)</f>
        <v>-2.5478084053600427</v>
      </c>
      <c r="P227">
        <f>($B227-$B$436)*($B224-$B$436)</f>
        <v>-15.368084903055928</v>
      </c>
      <c r="Q227">
        <f>($B227-$B$436)*($B223-$B$436)</f>
        <v>-12.163015778631957</v>
      </c>
      <c r="R227">
        <f>($B227-$B$436)*($B222-$B$436)</f>
        <v>-8.9579466542079853</v>
      </c>
    </row>
    <row r="228" spans="1:18" x14ac:dyDescent="0.2">
      <c r="A228" s="22">
        <v>44132</v>
      </c>
      <c r="B228" s="18">
        <v>161</v>
      </c>
      <c r="C228">
        <f>B228-$B$2</f>
        <v>158</v>
      </c>
      <c r="D228">
        <f>B228/$B$2</f>
        <v>53.666666666666664</v>
      </c>
      <c r="E228">
        <f t="shared" si="13"/>
        <v>52.666666666666664</v>
      </c>
      <c r="F228">
        <f t="shared" si="15"/>
        <v>159</v>
      </c>
      <c r="G228">
        <f>B228-B227</f>
        <v>10</v>
      </c>
      <c r="H228">
        <f>IF(OR(B228=0,B227=0),1,B228/B227)</f>
        <v>1.0662251655629138</v>
      </c>
      <c r="I228">
        <f t="shared" si="14"/>
        <v>6.6225165562913801E-2</v>
      </c>
      <c r="J228">
        <f t="shared" si="16"/>
        <v>7</v>
      </c>
      <c r="M228">
        <f>($B228-$B$436)*($B228-$B$436)</f>
        <v>174.37385058081529</v>
      </c>
      <c r="N228">
        <f>($B228-$B$436)*($B227-$B$436)</f>
        <v>42.323159336575557</v>
      </c>
      <c r="O228">
        <f>($B228-$B$436)*($B226-$B$436)</f>
        <v>2.707951963303644</v>
      </c>
      <c r="P228">
        <f>($B228-$B$436)*($B225-$B$436)</f>
        <v>-10.497117161120327</v>
      </c>
      <c r="Q228">
        <f>($B228-$B$436)*($B224-$B$436)</f>
        <v>-63.317393658816215</v>
      </c>
      <c r="R228">
        <f>($B228-$B$436)*($B223-$B$436)</f>
        <v>-50.112324534392243</v>
      </c>
    </row>
    <row r="229" spans="1:18" x14ac:dyDescent="0.2">
      <c r="A229" s="22">
        <v>44133</v>
      </c>
      <c r="B229" s="18">
        <v>167</v>
      </c>
      <c r="C229">
        <f>B229-$B$2</f>
        <v>164</v>
      </c>
      <c r="D229">
        <f>B229/$B$2</f>
        <v>55.666666666666664</v>
      </c>
      <c r="E229">
        <f t="shared" si="13"/>
        <v>54.666666666666664</v>
      </c>
      <c r="F229">
        <f t="shared" si="15"/>
        <v>165</v>
      </c>
      <c r="G229">
        <f>B229-B228</f>
        <v>6</v>
      </c>
      <c r="H229">
        <f>IF(OR(B229=0,B228=0),1,B229/B228)</f>
        <v>1.0372670807453417</v>
      </c>
      <c r="I229">
        <f t="shared" si="14"/>
        <v>3.7267080745341685E-2</v>
      </c>
      <c r="J229">
        <f t="shared" si="16"/>
        <v>-4</v>
      </c>
      <c r="M229">
        <f>($B229-$B$436)*($B229-$B$436)</f>
        <v>368.83468007390292</v>
      </c>
      <c r="N229">
        <f>($B229-$B$436)*($B228-$B$436)</f>
        <v>253.60426532735912</v>
      </c>
      <c r="O229">
        <f>($B229-$B$436)*($B227-$B$436)</f>
        <v>61.553574083119386</v>
      </c>
      <c r="P229">
        <f>($B229-$B$436)*($B226-$B$436)</f>
        <v>3.9383667098474731</v>
      </c>
      <c r="Q229">
        <f>($B229-$B$436)*($B225-$B$436)</f>
        <v>-15.266702414576498</v>
      </c>
      <c r="R229">
        <f>($B229-$B$436)*($B224-$B$436)</f>
        <v>-92.086978912272386</v>
      </c>
    </row>
    <row r="230" spans="1:18" x14ac:dyDescent="0.2">
      <c r="A230" s="22">
        <v>44134</v>
      </c>
      <c r="B230" s="18">
        <v>170</v>
      </c>
      <c r="C230">
        <f>B230-$B$2</f>
        <v>167</v>
      </c>
      <c r="D230">
        <f>B230/$B$2</f>
        <v>56.666666666666664</v>
      </c>
      <c r="E230">
        <f t="shared" si="13"/>
        <v>55.666666666666664</v>
      </c>
      <c r="F230">
        <f t="shared" si="15"/>
        <v>168</v>
      </c>
      <c r="G230">
        <f>B230-B229</f>
        <v>3</v>
      </c>
      <c r="H230">
        <f>IF(OR(B230=0,B229=0),1,B230/B229)</f>
        <v>1.0179640718562875</v>
      </c>
      <c r="I230">
        <f t="shared" si="14"/>
        <v>1.7964071856287456E-2</v>
      </c>
      <c r="J230">
        <f t="shared" si="16"/>
        <v>-3</v>
      </c>
      <c r="M230">
        <f>($B230-$B$436)*($B230-$B$436)</f>
        <v>493.06509482044675</v>
      </c>
      <c r="N230">
        <f>($B230-$B$436)*($B229-$B$436)</f>
        <v>426.44988744717483</v>
      </c>
      <c r="O230">
        <f>($B230-$B$436)*($B228-$B$436)</f>
        <v>293.219472700631</v>
      </c>
      <c r="P230">
        <f>($B230-$B$436)*($B227-$B$436)</f>
        <v>71.168781456391301</v>
      </c>
      <c r="Q230">
        <f>($B230-$B$436)*($B226-$B$436)</f>
        <v>4.553574083119388</v>
      </c>
      <c r="R230">
        <f>($B230-$B$436)*($B225-$B$436)</f>
        <v>-17.651495041304585</v>
      </c>
    </row>
    <row r="231" spans="1:18" x14ac:dyDescent="0.2">
      <c r="A231" s="22">
        <v>44135</v>
      </c>
      <c r="B231" s="18">
        <v>173</v>
      </c>
      <c r="C231">
        <f>B231-$B$2</f>
        <v>170</v>
      </c>
      <c r="D231">
        <f>B231/$B$2</f>
        <v>57.666666666666664</v>
      </c>
      <c r="E231">
        <f t="shared" si="13"/>
        <v>56.666666666666664</v>
      </c>
      <c r="F231">
        <f t="shared" si="15"/>
        <v>171</v>
      </c>
      <c r="G231">
        <f>B231-B230</f>
        <v>3</v>
      </c>
      <c r="H231">
        <f>IF(OR(B231=0,B230=0),1,B231/B230)</f>
        <v>1.0176470588235293</v>
      </c>
      <c r="I231">
        <f t="shared" si="14"/>
        <v>1.7647058823529349E-2</v>
      </c>
      <c r="J231">
        <f t="shared" si="16"/>
        <v>0</v>
      </c>
      <c r="M231">
        <f>($B231-$B$436)*($B231-$B$436)</f>
        <v>635.29550956699063</v>
      </c>
      <c r="N231">
        <f>($B231-$B$436)*($B230-$B$436)</f>
        <v>559.68030219371872</v>
      </c>
      <c r="O231">
        <f>($B231-$B$436)*($B229-$B$436)</f>
        <v>484.06509482044675</v>
      </c>
      <c r="P231">
        <f>($B231-$B$436)*($B228-$B$436)</f>
        <v>332.83468007390292</v>
      </c>
      <c r="Q231">
        <f>($B231-$B$436)*($B227-$B$436)</f>
        <v>80.783988829663215</v>
      </c>
      <c r="R231">
        <f>($B231-$B$436)*($B226-$B$436)</f>
        <v>5.1687814563913026</v>
      </c>
    </row>
    <row r="232" spans="1:18" x14ac:dyDescent="0.2">
      <c r="A232" s="22">
        <v>44136</v>
      </c>
      <c r="B232" s="18">
        <v>178</v>
      </c>
      <c r="C232">
        <f>B232-$B$2</f>
        <v>175</v>
      </c>
      <c r="D232">
        <f>B232/$B$2</f>
        <v>59.333333333333336</v>
      </c>
      <c r="E232">
        <f t="shared" si="13"/>
        <v>58.333333333333336</v>
      </c>
      <c r="F232">
        <f t="shared" si="15"/>
        <v>176</v>
      </c>
      <c r="G232">
        <f>B232-B231</f>
        <v>5</v>
      </c>
      <c r="H232">
        <f>IF(OR(B232=0,B231=0),1,B232/B231)</f>
        <v>1.0289017341040463</v>
      </c>
      <c r="I232">
        <f t="shared" si="14"/>
        <v>2.8901734104046284E-2</v>
      </c>
      <c r="J232">
        <f t="shared" si="16"/>
        <v>2</v>
      </c>
      <c r="M232">
        <f>($B232-$B$436)*($B232-$B$436)</f>
        <v>912.34620081123035</v>
      </c>
      <c r="N232">
        <f>($B232-$B$436)*($B231-$B$436)</f>
        <v>761.32085518911049</v>
      </c>
      <c r="O232">
        <f>($B232-$B$436)*($B230-$B$436)</f>
        <v>670.70564781583857</v>
      </c>
      <c r="P232">
        <f>($B232-$B$436)*($B229-$B$436)</f>
        <v>580.09044044256666</v>
      </c>
      <c r="Q232">
        <f>($B232-$B$436)*($B228-$B$436)</f>
        <v>398.86002569602277</v>
      </c>
      <c r="R232">
        <f>($B232-$B$436)*($B227-$B$436)</f>
        <v>96.809334451783073</v>
      </c>
    </row>
    <row r="233" spans="1:18" x14ac:dyDescent="0.2">
      <c r="A233" s="22">
        <v>44137</v>
      </c>
      <c r="B233" s="18">
        <v>185</v>
      </c>
      <c r="C233">
        <f>B233-$B$2</f>
        <v>182</v>
      </c>
      <c r="D233">
        <f>B233/$B$2</f>
        <v>61.666666666666664</v>
      </c>
      <c r="E233">
        <f t="shared" si="13"/>
        <v>60.666666666666664</v>
      </c>
      <c r="F233">
        <f t="shared" si="15"/>
        <v>183</v>
      </c>
      <c r="G233">
        <f>B233-B232</f>
        <v>7</v>
      </c>
      <c r="H233">
        <f>IF(OR(B233=0,B232=0),1,B233/B232)</f>
        <v>1.0393258426966292</v>
      </c>
      <c r="I233">
        <f t="shared" si="14"/>
        <v>3.9325842696629199E-2</v>
      </c>
      <c r="J233">
        <f t="shared" si="16"/>
        <v>2</v>
      </c>
      <c r="M233">
        <f>($B233-$B$436)*($B233-$B$436)</f>
        <v>1384.2171685531659</v>
      </c>
      <c r="N233">
        <f>($B233-$B$436)*($B232-$B$436)</f>
        <v>1123.7816846821981</v>
      </c>
      <c r="O233">
        <f>($B233-$B$436)*($B231-$B$436)</f>
        <v>937.75633906007829</v>
      </c>
      <c r="P233">
        <f>($B233-$B$436)*($B230-$B$436)</f>
        <v>826.14113168680638</v>
      </c>
      <c r="Q233">
        <f>($B233-$B$436)*($B229-$B$436)</f>
        <v>714.52592431353446</v>
      </c>
      <c r="R233">
        <f>($B233-$B$436)*($B228-$B$436)</f>
        <v>491.29550956699057</v>
      </c>
    </row>
    <row r="234" spans="1:18" x14ac:dyDescent="0.2">
      <c r="A234" s="22">
        <v>44138</v>
      </c>
      <c r="B234" s="18">
        <v>183</v>
      </c>
      <c r="C234">
        <f>B234-$B$2</f>
        <v>180</v>
      </c>
      <c r="D234">
        <f>B234/$B$2</f>
        <v>61</v>
      </c>
      <c r="E234">
        <f t="shared" si="13"/>
        <v>60</v>
      </c>
      <c r="F234">
        <f t="shared" si="15"/>
        <v>181</v>
      </c>
      <c r="G234">
        <f>B234-B233</f>
        <v>-2</v>
      </c>
      <c r="H234">
        <f>IF(OR(B234=0,B233=0),1,B234/B233)</f>
        <v>0.98918918918918919</v>
      </c>
      <c r="I234">
        <f t="shared" si="14"/>
        <v>-1.0810810810810811E-2</v>
      </c>
      <c r="J234">
        <f t="shared" si="16"/>
        <v>-9</v>
      </c>
      <c r="M234">
        <f>($B234-$B$436)*($B234-$B$436)</f>
        <v>1239.3968920554701</v>
      </c>
      <c r="N234">
        <f>($B234-$B$436)*($B233-$B$436)</f>
        <v>1309.807030304318</v>
      </c>
      <c r="O234">
        <f>($B234-$B$436)*($B232-$B$436)</f>
        <v>1063.3715464333502</v>
      </c>
      <c r="P234">
        <f>($B234-$B$436)*($B231-$B$436)</f>
        <v>887.34620081123035</v>
      </c>
      <c r="Q234">
        <f>($B234-$B$436)*($B230-$B$436)</f>
        <v>781.73099343795843</v>
      </c>
      <c r="R234">
        <f>($B234-$B$436)*($B229-$B$436)</f>
        <v>676.11578606468652</v>
      </c>
    </row>
    <row r="235" spans="1:18" x14ac:dyDescent="0.2">
      <c r="A235" s="22">
        <v>44139</v>
      </c>
      <c r="B235" s="18">
        <v>187</v>
      </c>
      <c r="C235">
        <f>B235-$B$2</f>
        <v>184</v>
      </c>
      <c r="D235">
        <f>B235/$B$2</f>
        <v>62.333333333333336</v>
      </c>
      <c r="E235">
        <f t="shared" si="13"/>
        <v>61.333333333333336</v>
      </c>
      <c r="F235">
        <f t="shared" si="15"/>
        <v>185</v>
      </c>
      <c r="G235">
        <f>B235-B234</f>
        <v>4</v>
      </c>
      <c r="H235">
        <f>IF(OR(B235=0,B234=0),1,B235/B234)</f>
        <v>1.0218579234972678</v>
      </c>
      <c r="I235">
        <f t="shared" si="14"/>
        <v>2.1857923497267784E-2</v>
      </c>
      <c r="J235">
        <f t="shared" si="16"/>
        <v>6</v>
      </c>
      <c r="M235">
        <f>($B235-$B$436)*($B235-$B$436)</f>
        <v>1537.0374450508618</v>
      </c>
      <c r="N235">
        <f>($B235-$B$436)*($B234-$B$436)</f>
        <v>1380.2171685531659</v>
      </c>
      <c r="O235">
        <f>($B235-$B$436)*($B233-$B$436)</f>
        <v>1458.6273068020139</v>
      </c>
      <c r="P235">
        <f>($B235-$B$436)*($B232-$B$436)</f>
        <v>1184.1918229310461</v>
      </c>
      <c r="Q235">
        <f>($B235-$B$436)*($B231-$B$436)</f>
        <v>988.16647730892623</v>
      </c>
      <c r="R235">
        <f>($B235-$B$436)*($B230-$B$436)</f>
        <v>870.55126993565432</v>
      </c>
    </row>
    <row r="236" spans="1:18" x14ac:dyDescent="0.2">
      <c r="A236" s="22">
        <v>44140</v>
      </c>
      <c r="B236" s="18">
        <v>189</v>
      </c>
      <c r="C236">
        <f>B236-$B$2</f>
        <v>186</v>
      </c>
      <c r="D236">
        <f>B236/$B$2</f>
        <v>63</v>
      </c>
      <c r="E236">
        <f t="shared" si="13"/>
        <v>62</v>
      </c>
      <c r="F236">
        <f t="shared" si="15"/>
        <v>187</v>
      </c>
      <c r="G236">
        <f>B236-B235</f>
        <v>2</v>
      </c>
      <c r="H236">
        <f>IF(OR(B236=0,B235=0),1,B236/B235)</f>
        <v>1.0106951871657754</v>
      </c>
      <c r="I236">
        <f t="shared" si="14"/>
        <v>1.0695187165775444E-2</v>
      </c>
      <c r="J236">
        <f t="shared" si="16"/>
        <v>-2</v>
      </c>
      <c r="M236">
        <f>($B236-$B$436)*($B236-$B$436)</f>
        <v>1697.8577215485577</v>
      </c>
      <c r="N236">
        <f>($B236-$B$436)*($B235-$B$436)</f>
        <v>1615.4475832997098</v>
      </c>
      <c r="O236">
        <f>($B236-$B$436)*($B234-$B$436)</f>
        <v>1450.6273068020139</v>
      </c>
      <c r="P236">
        <f>($B236-$B$436)*($B233-$B$436)</f>
        <v>1533.0374450508618</v>
      </c>
      <c r="Q236">
        <f>($B236-$B$436)*($B232-$B$436)</f>
        <v>1244.601961179894</v>
      </c>
      <c r="R236">
        <f>($B236-$B$436)*($B231-$B$436)</f>
        <v>1038.5766155577742</v>
      </c>
    </row>
    <row r="237" spans="1:18" x14ac:dyDescent="0.2">
      <c r="A237" s="22">
        <v>44141</v>
      </c>
      <c r="B237" s="18">
        <v>188</v>
      </c>
      <c r="C237">
        <f>B237-$B$2</f>
        <v>185</v>
      </c>
      <c r="D237">
        <f>B237/$B$2</f>
        <v>62.666666666666664</v>
      </c>
      <c r="E237">
        <f t="shared" si="13"/>
        <v>61.666666666666664</v>
      </c>
      <c r="F237">
        <f t="shared" si="15"/>
        <v>186</v>
      </c>
      <c r="G237">
        <f>B237-B236</f>
        <v>-1</v>
      </c>
      <c r="H237">
        <f>IF(OR(B237=0,B236=0),1,B237/B236)</f>
        <v>0.99470899470899465</v>
      </c>
      <c r="I237">
        <f t="shared" si="14"/>
        <v>-5.2910052910053462E-3</v>
      </c>
      <c r="J237">
        <f t="shared" si="16"/>
        <v>-3</v>
      </c>
      <c r="M237">
        <f>($B237-$B$436)*($B237-$B$436)</f>
        <v>1616.4475832997098</v>
      </c>
      <c r="N237">
        <f>($B237-$B$436)*($B236-$B$436)</f>
        <v>1656.6526524241337</v>
      </c>
      <c r="O237">
        <f>($B237-$B$436)*($B235-$B$436)</f>
        <v>1576.2425141752858</v>
      </c>
      <c r="P237">
        <f>($B237-$B$436)*($B234-$B$436)</f>
        <v>1415.4222376775899</v>
      </c>
      <c r="Q237">
        <f>($B237-$B$436)*($B233-$B$436)</f>
        <v>1495.8323759264379</v>
      </c>
      <c r="R237">
        <f>($B237-$B$436)*($B232-$B$436)</f>
        <v>1214.3968920554701</v>
      </c>
    </row>
    <row r="238" spans="1:18" x14ac:dyDescent="0.2">
      <c r="A238" s="22">
        <v>44142</v>
      </c>
      <c r="B238" s="18">
        <v>190</v>
      </c>
      <c r="C238">
        <f>B238-$B$2</f>
        <v>187</v>
      </c>
      <c r="D238">
        <f>B238/$B$2</f>
        <v>63.333333333333336</v>
      </c>
      <c r="E238">
        <f t="shared" si="13"/>
        <v>62.333333333333336</v>
      </c>
      <c r="F238">
        <f t="shared" si="15"/>
        <v>188</v>
      </c>
      <c r="G238">
        <f>B238-B237</f>
        <v>2</v>
      </c>
      <c r="H238">
        <f>IF(OR(B238=0,B237=0),1,B238/B237)</f>
        <v>1.0106382978723405</v>
      </c>
      <c r="I238">
        <f t="shared" si="14"/>
        <v>1.0638297872340496E-2</v>
      </c>
      <c r="J238">
        <f t="shared" si="16"/>
        <v>3</v>
      </c>
      <c r="M238">
        <f>($B238-$B$436)*($B238-$B$436)</f>
        <v>1781.2678597974057</v>
      </c>
      <c r="N238">
        <f>($B238-$B$436)*($B237-$B$436)</f>
        <v>1696.8577215485577</v>
      </c>
      <c r="O238">
        <f>($B238-$B$436)*($B236-$B$436)</f>
        <v>1739.0627906729817</v>
      </c>
      <c r="P238">
        <f>($B238-$B$436)*($B235-$B$436)</f>
        <v>1654.6526524241337</v>
      </c>
      <c r="Q238">
        <f>($B238-$B$436)*($B234-$B$436)</f>
        <v>1485.8323759264379</v>
      </c>
      <c r="R238">
        <f>($B238-$B$436)*($B233-$B$436)</f>
        <v>1570.2425141752858</v>
      </c>
    </row>
    <row r="239" spans="1:18" x14ac:dyDescent="0.2">
      <c r="A239" s="22">
        <v>44143</v>
      </c>
      <c r="B239" s="18">
        <v>188</v>
      </c>
      <c r="C239">
        <f>B239-$B$2</f>
        <v>185</v>
      </c>
      <c r="D239">
        <f>B239/$B$2</f>
        <v>62.666666666666664</v>
      </c>
      <c r="E239">
        <f t="shared" si="13"/>
        <v>61.666666666666664</v>
      </c>
      <c r="F239">
        <f t="shared" si="15"/>
        <v>186</v>
      </c>
      <c r="G239">
        <f>B239-B238</f>
        <v>-2</v>
      </c>
      <c r="H239">
        <f>IF(OR(B239=0,B238=0),1,B239/B238)</f>
        <v>0.98947368421052628</v>
      </c>
      <c r="I239">
        <f t="shared" si="14"/>
        <v>-1.0526315789473717E-2</v>
      </c>
      <c r="J239">
        <f t="shared" si="16"/>
        <v>-4</v>
      </c>
      <c r="M239">
        <f>($B239-$B$436)*($B239-$B$436)</f>
        <v>1616.4475832997098</v>
      </c>
      <c r="N239">
        <f>($B239-$B$436)*($B238-$B$436)</f>
        <v>1696.8577215485577</v>
      </c>
      <c r="O239">
        <f>($B239-$B$436)*($B237-$B$436)</f>
        <v>1616.4475832997098</v>
      </c>
      <c r="P239">
        <f>($B239-$B$436)*($B236-$B$436)</f>
        <v>1656.6526524241337</v>
      </c>
      <c r="Q239">
        <f>($B239-$B$436)*($B235-$B$436)</f>
        <v>1576.2425141752858</v>
      </c>
      <c r="R239">
        <f>($B239-$B$436)*($B234-$B$436)</f>
        <v>1415.4222376775899</v>
      </c>
    </row>
    <row r="240" spans="1:18" x14ac:dyDescent="0.2">
      <c r="A240" s="22">
        <v>44144</v>
      </c>
      <c r="B240" s="18">
        <v>191</v>
      </c>
      <c r="C240">
        <f>B240-$B$2</f>
        <v>188</v>
      </c>
      <c r="D240">
        <f>B240/$B$2</f>
        <v>63.666666666666664</v>
      </c>
      <c r="E240">
        <f t="shared" si="13"/>
        <v>62.666666666666664</v>
      </c>
      <c r="F240">
        <f t="shared" si="15"/>
        <v>189</v>
      </c>
      <c r="G240">
        <f>B240-B239</f>
        <v>3</v>
      </c>
      <c r="H240">
        <f>IF(OR(B240=0,B239=0),1,B240/B239)</f>
        <v>1.0159574468085106</v>
      </c>
      <c r="I240">
        <f t="shared" si="14"/>
        <v>1.5957446808510634E-2</v>
      </c>
      <c r="J240">
        <f t="shared" si="16"/>
        <v>5</v>
      </c>
      <c r="M240">
        <f>($B240-$B$436)*($B240-$B$436)</f>
        <v>1866.6779980462536</v>
      </c>
      <c r="N240">
        <f>($B240-$B$436)*($B239-$B$436)</f>
        <v>1737.0627906729817</v>
      </c>
      <c r="O240">
        <f>($B240-$B$436)*($B238-$B$436)</f>
        <v>1823.4729289218296</v>
      </c>
      <c r="P240">
        <f>($B240-$B$436)*($B237-$B$436)</f>
        <v>1737.0627906729817</v>
      </c>
      <c r="Q240">
        <f>($B240-$B$436)*($B236-$B$436)</f>
        <v>1780.2678597974057</v>
      </c>
      <c r="R240">
        <f>($B240-$B$436)*($B235-$B$436)</f>
        <v>1693.8577215485577</v>
      </c>
    </row>
    <row r="241" spans="1:18" x14ac:dyDescent="0.2">
      <c r="A241" s="22">
        <v>44145</v>
      </c>
      <c r="B241" s="18">
        <v>191</v>
      </c>
      <c r="C241">
        <f>B241-$B$2</f>
        <v>188</v>
      </c>
      <c r="D241">
        <f>B241/$B$2</f>
        <v>63.666666666666664</v>
      </c>
      <c r="E241">
        <f t="shared" si="13"/>
        <v>62.666666666666664</v>
      </c>
      <c r="F241">
        <f t="shared" si="15"/>
        <v>189</v>
      </c>
      <c r="G241">
        <f>B241-B240</f>
        <v>0</v>
      </c>
      <c r="H241">
        <f>IF(OR(B241=0,B240=0),1,B241/B240)</f>
        <v>1</v>
      </c>
      <c r="I241">
        <f t="shared" si="14"/>
        <v>0</v>
      </c>
      <c r="J241">
        <f t="shared" si="16"/>
        <v>-3</v>
      </c>
      <c r="M241">
        <f>($B241-$B$436)*($B241-$B$436)</f>
        <v>1866.6779980462536</v>
      </c>
      <c r="N241">
        <f>($B241-$B$436)*($B240-$B$436)</f>
        <v>1866.6779980462536</v>
      </c>
      <c r="O241">
        <f>($B241-$B$436)*($B239-$B$436)</f>
        <v>1737.0627906729817</v>
      </c>
      <c r="P241">
        <f>($B241-$B$436)*($B238-$B$436)</f>
        <v>1823.4729289218296</v>
      </c>
      <c r="Q241">
        <f>($B241-$B$436)*($B237-$B$436)</f>
        <v>1737.0627906729817</v>
      </c>
      <c r="R241">
        <f>($B241-$B$436)*($B236-$B$436)</f>
        <v>1780.2678597974057</v>
      </c>
    </row>
    <row r="242" spans="1:18" x14ac:dyDescent="0.2">
      <c r="A242" s="22">
        <v>44146</v>
      </c>
      <c r="B242" s="18">
        <v>195</v>
      </c>
      <c r="C242">
        <f>B242-$B$2</f>
        <v>192</v>
      </c>
      <c r="D242">
        <f>B242/$B$2</f>
        <v>65</v>
      </c>
      <c r="E242">
        <f t="shared" si="13"/>
        <v>64</v>
      </c>
      <c r="F242">
        <f t="shared" si="15"/>
        <v>193</v>
      </c>
      <c r="G242">
        <f>B242-B241</f>
        <v>4</v>
      </c>
      <c r="H242">
        <f>IF(OR(B242=0,B241=0),1,B242/B241)</f>
        <v>1.0209424083769634</v>
      </c>
      <c r="I242">
        <f t="shared" si="14"/>
        <v>2.0942408376963373E-2</v>
      </c>
      <c r="J242">
        <f t="shared" si="16"/>
        <v>4</v>
      </c>
      <c r="M242">
        <f>($B242-$B$436)*($B242-$B$436)</f>
        <v>2228.3185510416452</v>
      </c>
      <c r="N242">
        <f>($B242-$B$436)*($B241-$B$436)</f>
        <v>2039.4982745439495</v>
      </c>
      <c r="O242">
        <f>($B242-$B$436)*($B240-$B$436)</f>
        <v>2039.4982745439495</v>
      </c>
      <c r="P242">
        <f>($B242-$B$436)*($B239-$B$436)</f>
        <v>1897.8830671706776</v>
      </c>
      <c r="Q242">
        <f>($B242-$B$436)*($B238-$B$436)</f>
        <v>1992.2932054195255</v>
      </c>
      <c r="R242">
        <f>($B242-$B$436)*($B237-$B$436)</f>
        <v>1897.8830671706776</v>
      </c>
    </row>
    <row r="243" spans="1:18" x14ac:dyDescent="0.2">
      <c r="A243" s="22">
        <v>44147</v>
      </c>
      <c r="B243" s="18">
        <v>197</v>
      </c>
      <c r="C243">
        <f>B243-$B$2</f>
        <v>194</v>
      </c>
      <c r="D243">
        <f>B243/$B$2</f>
        <v>65.666666666666671</v>
      </c>
      <c r="E243">
        <f t="shared" si="13"/>
        <v>64.666666666666671</v>
      </c>
      <c r="F243">
        <f t="shared" si="15"/>
        <v>195</v>
      </c>
      <c r="G243">
        <f>B243-B242</f>
        <v>2</v>
      </c>
      <c r="H243">
        <f>IF(OR(B243=0,B242=0),1,B243/B242)</f>
        <v>1.0102564102564102</v>
      </c>
      <c r="I243">
        <f t="shared" si="14"/>
        <v>1.025641025641022E-2</v>
      </c>
      <c r="J243">
        <f t="shared" si="16"/>
        <v>-2</v>
      </c>
      <c r="M243">
        <f>($B243-$B$436)*($B243-$B$436)</f>
        <v>2421.138827539341</v>
      </c>
      <c r="N243">
        <f>($B243-$B$436)*($B242-$B$436)</f>
        <v>2322.7286892904931</v>
      </c>
      <c r="O243">
        <f>($B243-$B$436)*($B241-$B$436)</f>
        <v>2125.9084127927972</v>
      </c>
      <c r="P243">
        <f>($B243-$B$436)*($B240-$B$436)</f>
        <v>2125.9084127927972</v>
      </c>
      <c r="Q243">
        <f>($B243-$B$436)*($B239-$B$436)</f>
        <v>1978.2932054195255</v>
      </c>
      <c r="R243">
        <f>($B243-$B$436)*($B238-$B$436)</f>
        <v>2076.7033436683732</v>
      </c>
    </row>
    <row r="244" spans="1:18" x14ac:dyDescent="0.2">
      <c r="A244" s="22">
        <v>44148</v>
      </c>
      <c r="B244" s="18">
        <v>205</v>
      </c>
      <c r="C244">
        <f>B244-$B$2</f>
        <v>202</v>
      </c>
      <c r="D244">
        <f>B244/$B$2</f>
        <v>68.333333333333329</v>
      </c>
      <c r="E244">
        <f t="shared" si="13"/>
        <v>67.333333333333329</v>
      </c>
      <c r="F244">
        <f t="shared" si="15"/>
        <v>203</v>
      </c>
      <c r="G244">
        <f>B244-B243</f>
        <v>8</v>
      </c>
      <c r="H244">
        <f>IF(OR(B244=0,B243=0),1,B244/B243)</f>
        <v>1.0406091370558375</v>
      </c>
      <c r="I244">
        <f t="shared" si="14"/>
        <v>4.0609137055837463E-2</v>
      </c>
      <c r="J244">
        <f t="shared" si="16"/>
        <v>6</v>
      </c>
      <c r="M244">
        <f>($B244-$B$436)*($B244-$B$436)</f>
        <v>3272.4199335301246</v>
      </c>
      <c r="N244">
        <f>($B244-$B$436)*($B243-$B$436)</f>
        <v>2814.7793805347328</v>
      </c>
      <c r="O244">
        <f>($B244-$B$436)*($B242-$B$436)</f>
        <v>2700.3692422858849</v>
      </c>
      <c r="P244">
        <f>($B244-$B$436)*($B241-$B$436)</f>
        <v>2471.548965788189</v>
      </c>
      <c r="Q244">
        <f>($B244-$B$436)*($B240-$B$436)</f>
        <v>2471.548965788189</v>
      </c>
      <c r="R244">
        <f>($B244-$B$436)*($B239-$B$436)</f>
        <v>2299.9337584149171</v>
      </c>
    </row>
    <row r="245" spans="1:18" x14ac:dyDescent="0.2">
      <c r="A245" s="22">
        <v>44149</v>
      </c>
      <c r="B245" s="18">
        <v>211</v>
      </c>
      <c r="C245">
        <f>B245-$B$2</f>
        <v>208</v>
      </c>
      <c r="D245">
        <f>B245/$B$2</f>
        <v>70.333333333333329</v>
      </c>
      <c r="E245">
        <f t="shared" si="13"/>
        <v>69.333333333333329</v>
      </c>
      <c r="F245">
        <f t="shared" si="15"/>
        <v>209</v>
      </c>
      <c r="G245">
        <f>B245-B244</f>
        <v>6</v>
      </c>
      <c r="H245">
        <f>IF(OR(B245=0,B244=0),1,B245/B244)</f>
        <v>1.0292682926829269</v>
      </c>
      <c r="I245">
        <f t="shared" si="14"/>
        <v>2.9268292682926855E-2</v>
      </c>
      <c r="J245">
        <f t="shared" si="16"/>
        <v>-2</v>
      </c>
      <c r="M245">
        <f>($B245-$B$436)*($B245-$B$436)</f>
        <v>3994.8807630232122</v>
      </c>
      <c r="N245">
        <f>($B245-$B$436)*($B244-$B$436)</f>
        <v>3615.6503482766684</v>
      </c>
      <c r="O245">
        <f>($B245-$B$436)*($B243-$B$436)</f>
        <v>3110.0097952812766</v>
      </c>
      <c r="P245">
        <f>($B245-$B$436)*($B242-$B$436)</f>
        <v>2983.5996570324287</v>
      </c>
      <c r="Q245">
        <f>($B245-$B$436)*($B241-$B$436)</f>
        <v>2730.7793805347328</v>
      </c>
      <c r="R245">
        <f>($B245-$B$436)*($B240-$B$436)</f>
        <v>2730.7793805347328</v>
      </c>
    </row>
    <row r="246" spans="1:18" x14ac:dyDescent="0.2">
      <c r="A246" s="22">
        <v>44150</v>
      </c>
      <c r="B246" s="18">
        <v>215</v>
      </c>
      <c r="C246">
        <f>B246-$B$2</f>
        <v>212</v>
      </c>
      <c r="D246">
        <f>B246/$B$2</f>
        <v>71.666666666666671</v>
      </c>
      <c r="E246">
        <f t="shared" si="13"/>
        <v>70.666666666666671</v>
      </c>
      <c r="F246">
        <f t="shared" si="15"/>
        <v>213</v>
      </c>
      <c r="G246">
        <f>B246-B245</f>
        <v>4</v>
      </c>
      <c r="H246">
        <f>IF(OR(B246=0,B245=0),1,B246/B245)</f>
        <v>1.018957345971564</v>
      </c>
      <c r="I246">
        <f t="shared" si="14"/>
        <v>1.8957345971563955E-2</v>
      </c>
      <c r="J246">
        <f t="shared" si="16"/>
        <v>-2</v>
      </c>
      <c r="M246">
        <f>($B246-$B$436)*($B246-$B$436)</f>
        <v>4516.521316018604</v>
      </c>
      <c r="N246">
        <f>($B246-$B$436)*($B245-$B$436)</f>
        <v>4247.7010395209081</v>
      </c>
      <c r="O246">
        <f>($B246-$B$436)*($B244-$B$436)</f>
        <v>3844.4706247743643</v>
      </c>
      <c r="P246">
        <f>($B246-$B$436)*($B243-$B$436)</f>
        <v>3306.8300717789725</v>
      </c>
      <c r="Q246">
        <f>($B246-$B$436)*($B242-$B$436)</f>
        <v>3172.4199335301246</v>
      </c>
      <c r="R246">
        <f>($B246-$B$436)*($B241-$B$436)</f>
        <v>2903.5996570324287</v>
      </c>
    </row>
    <row r="247" spans="1:18" x14ac:dyDescent="0.2">
      <c r="A247" s="22">
        <v>44151</v>
      </c>
      <c r="B247" s="18">
        <v>217</v>
      </c>
      <c r="C247">
        <f>B247-$B$2</f>
        <v>214</v>
      </c>
      <c r="D247">
        <f>B247/$B$2</f>
        <v>72.333333333333329</v>
      </c>
      <c r="E247">
        <f t="shared" si="13"/>
        <v>71.333333333333329</v>
      </c>
      <c r="F247">
        <f t="shared" si="15"/>
        <v>215</v>
      </c>
      <c r="G247">
        <f>B247-B246</f>
        <v>2</v>
      </c>
      <c r="H247">
        <f>IF(OR(B247=0,B246=0),1,B247/B246)</f>
        <v>1.0093023255813953</v>
      </c>
      <c r="I247">
        <f t="shared" si="14"/>
        <v>9.302325581395321E-3</v>
      </c>
      <c r="J247">
        <f t="shared" si="16"/>
        <v>-2</v>
      </c>
      <c r="M247">
        <f>($B247-$B$436)*($B247-$B$436)</f>
        <v>4789.3415925162999</v>
      </c>
      <c r="N247">
        <f>($B247-$B$436)*($B246-$B$436)</f>
        <v>4650.931454267452</v>
      </c>
      <c r="O247">
        <f>($B247-$B$436)*($B245-$B$436)</f>
        <v>4374.1111777697561</v>
      </c>
      <c r="P247">
        <f>($B247-$B$436)*($B244-$B$436)</f>
        <v>3958.8807630232122</v>
      </c>
      <c r="Q247">
        <f>($B247-$B$436)*($B243-$B$436)</f>
        <v>3405.2402100278205</v>
      </c>
      <c r="R247">
        <f>($B247-$B$436)*($B242-$B$436)</f>
        <v>3266.8300717789725</v>
      </c>
    </row>
    <row r="248" spans="1:18" x14ac:dyDescent="0.2">
      <c r="A248" s="22">
        <v>44152</v>
      </c>
      <c r="B248" s="18">
        <v>216</v>
      </c>
      <c r="C248">
        <f>B248-$B$2</f>
        <v>213</v>
      </c>
      <c r="D248">
        <f>B248/$B$2</f>
        <v>72</v>
      </c>
      <c r="E248">
        <f t="shared" si="13"/>
        <v>71</v>
      </c>
      <c r="F248">
        <f t="shared" si="15"/>
        <v>214</v>
      </c>
      <c r="G248">
        <f>B248-B247</f>
        <v>-1</v>
      </c>
      <c r="H248">
        <f>IF(OR(B248=0,B247=0),1,B248/B247)</f>
        <v>0.99539170506912444</v>
      </c>
      <c r="I248">
        <f t="shared" si="14"/>
        <v>-4.6082949308755561E-3</v>
      </c>
      <c r="J248">
        <f t="shared" si="16"/>
        <v>-3</v>
      </c>
      <c r="M248">
        <f>($B248-$B$436)*($B248-$B$436)</f>
        <v>4651.931454267452</v>
      </c>
      <c r="N248">
        <f>($B248-$B$436)*($B247-$B$436)</f>
        <v>4720.1365233918759</v>
      </c>
      <c r="O248">
        <f>($B248-$B$436)*($B246-$B$436)</f>
        <v>4583.726385143028</v>
      </c>
      <c r="P248">
        <f>($B248-$B$436)*($B245-$B$436)</f>
        <v>4310.9061086453321</v>
      </c>
      <c r="Q248">
        <f>($B248-$B$436)*($B244-$B$436)</f>
        <v>3901.6756938987883</v>
      </c>
      <c r="R248">
        <f>($B248-$B$436)*($B243-$B$436)</f>
        <v>3356.0351409033965</v>
      </c>
    </row>
    <row r="249" spans="1:18" x14ac:dyDescent="0.2">
      <c r="A249" s="22">
        <v>44153</v>
      </c>
      <c r="B249" s="18">
        <v>216</v>
      </c>
      <c r="C249">
        <f>B249-$B$2</f>
        <v>213</v>
      </c>
      <c r="D249">
        <f>B249/$B$2</f>
        <v>72</v>
      </c>
      <c r="E249">
        <f t="shared" si="13"/>
        <v>71</v>
      </c>
      <c r="F249">
        <f t="shared" si="15"/>
        <v>214</v>
      </c>
      <c r="G249">
        <f>B249-B248</f>
        <v>0</v>
      </c>
      <c r="H249">
        <f>IF(OR(B249=0,B248=0),1,B249/B248)</f>
        <v>1</v>
      </c>
      <c r="I249">
        <f t="shared" si="14"/>
        <v>0</v>
      </c>
      <c r="J249">
        <f t="shared" si="16"/>
        <v>1</v>
      </c>
      <c r="M249">
        <f>($B249-$B$436)*($B249-$B$436)</f>
        <v>4651.931454267452</v>
      </c>
      <c r="N249">
        <f>($B249-$B$436)*($B248-$B$436)</f>
        <v>4651.931454267452</v>
      </c>
      <c r="O249">
        <f>($B249-$B$436)*($B247-$B$436)</f>
        <v>4720.1365233918759</v>
      </c>
      <c r="P249">
        <f>($B249-$B$436)*($B246-$B$436)</f>
        <v>4583.726385143028</v>
      </c>
      <c r="Q249">
        <f>($B249-$B$436)*($B245-$B$436)</f>
        <v>4310.9061086453321</v>
      </c>
      <c r="R249">
        <f>($B249-$B$436)*($B244-$B$436)</f>
        <v>3901.6756938987883</v>
      </c>
    </row>
    <row r="250" spans="1:18" x14ac:dyDescent="0.2">
      <c r="A250" s="22">
        <v>44154</v>
      </c>
      <c r="B250" s="18">
        <v>218</v>
      </c>
      <c r="C250">
        <f>B250-$B$2</f>
        <v>215</v>
      </c>
      <c r="D250">
        <f>B250/$B$2</f>
        <v>72.666666666666671</v>
      </c>
      <c r="E250">
        <f t="shared" si="13"/>
        <v>71.666666666666671</v>
      </c>
      <c r="F250">
        <f t="shared" si="15"/>
        <v>216</v>
      </c>
      <c r="G250">
        <f>B250-B249</f>
        <v>2</v>
      </c>
      <c r="H250">
        <f>IF(OR(B250=0,B249=0),1,B250/B249)</f>
        <v>1.0092592592592593</v>
      </c>
      <c r="I250">
        <f t="shared" si="14"/>
        <v>9.2592592592593004E-3</v>
      </c>
      <c r="J250">
        <f t="shared" si="16"/>
        <v>2</v>
      </c>
      <c r="M250">
        <f>($B250-$B$436)*($B250-$B$436)</f>
        <v>4928.7517307651478</v>
      </c>
      <c r="N250">
        <f>($B250-$B$436)*($B249-$B$436)</f>
        <v>4788.3415925162999</v>
      </c>
      <c r="O250">
        <f>($B250-$B$436)*($B248-$B$436)</f>
        <v>4788.3415925162999</v>
      </c>
      <c r="P250">
        <f>($B250-$B$436)*($B247-$B$436)</f>
        <v>4858.5466616407239</v>
      </c>
      <c r="Q250">
        <f>($B250-$B$436)*($B246-$B$436)</f>
        <v>4718.1365233918759</v>
      </c>
      <c r="R250">
        <f>($B250-$B$436)*($B245-$B$436)</f>
        <v>4437.31624689418</v>
      </c>
    </row>
    <row r="251" spans="1:18" x14ac:dyDescent="0.2">
      <c r="A251" s="22">
        <v>44155</v>
      </c>
      <c r="B251" s="18">
        <v>220</v>
      </c>
      <c r="C251">
        <f>B251-$B$2</f>
        <v>217</v>
      </c>
      <c r="D251">
        <f>B251/$B$2</f>
        <v>73.333333333333329</v>
      </c>
      <c r="E251">
        <f t="shared" si="13"/>
        <v>72.333333333333329</v>
      </c>
      <c r="F251">
        <f t="shared" si="15"/>
        <v>218</v>
      </c>
      <c r="G251">
        <f>B251-B250</f>
        <v>2</v>
      </c>
      <c r="H251">
        <f>IF(OR(B251=0,B250=0),1,B251/B250)</f>
        <v>1.0091743119266054</v>
      </c>
      <c r="I251">
        <f t="shared" si="14"/>
        <v>9.1743119266054496E-3</v>
      </c>
      <c r="J251">
        <f t="shared" si="16"/>
        <v>0</v>
      </c>
      <c r="M251">
        <f>($B251-$B$436)*($B251-$B$436)</f>
        <v>5213.5720072628437</v>
      </c>
      <c r="N251">
        <f>($B251-$B$436)*($B250-$B$436)</f>
        <v>5069.1618690139958</v>
      </c>
      <c r="O251">
        <f>($B251-$B$436)*($B249-$B$436)</f>
        <v>4924.7517307651478</v>
      </c>
      <c r="P251">
        <f>($B251-$B$436)*($B248-$B$436)</f>
        <v>4924.7517307651478</v>
      </c>
      <c r="Q251">
        <f>($B251-$B$436)*($B247-$B$436)</f>
        <v>4996.9567998895718</v>
      </c>
      <c r="R251">
        <f>($B251-$B$436)*($B246-$B$436)</f>
        <v>4852.5466616407239</v>
      </c>
    </row>
    <row r="252" spans="1:18" x14ac:dyDescent="0.2">
      <c r="A252" s="22">
        <v>44156</v>
      </c>
      <c r="B252" s="18">
        <v>225</v>
      </c>
      <c r="C252">
        <f>B252-$B$2</f>
        <v>222</v>
      </c>
      <c r="D252">
        <f>B252/$B$2</f>
        <v>75</v>
      </c>
      <c r="E252">
        <f t="shared" si="13"/>
        <v>74</v>
      </c>
      <c r="F252">
        <f t="shared" si="15"/>
        <v>223</v>
      </c>
      <c r="G252">
        <f>B252-B251</f>
        <v>5</v>
      </c>
      <c r="H252">
        <f>IF(OR(B252=0,B251=0),1,B252/B251)</f>
        <v>1.0227272727272727</v>
      </c>
      <c r="I252">
        <f t="shared" si="14"/>
        <v>2.2727272727272707E-2</v>
      </c>
      <c r="J252">
        <f t="shared" si="16"/>
        <v>3</v>
      </c>
      <c r="M252">
        <f>($B252-$B$436)*($B252-$B$436)</f>
        <v>5960.6226985070834</v>
      </c>
      <c r="N252">
        <f>($B252-$B$436)*($B251-$B$436)</f>
        <v>5574.5973528849636</v>
      </c>
      <c r="O252">
        <f>($B252-$B$436)*($B250-$B$436)</f>
        <v>5420.1872146361156</v>
      </c>
      <c r="P252">
        <f>($B252-$B$436)*($B249-$B$436)</f>
        <v>5265.7770763872677</v>
      </c>
      <c r="Q252">
        <f>($B252-$B$436)*($B248-$B$436)</f>
        <v>5265.7770763872677</v>
      </c>
      <c r="R252">
        <f>($B252-$B$436)*($B247-$B$436)</f>
        <v>5342.9821455116917</v>
      </c>
    </row>
    <row r="253" spans="1:18" x14ac:dyDescent="0.2">
      <c r="A253" s="22">
        <v>44157</v>
      </c>
      <c r="B253" s="18">
        <v>231</v>
      </c>
      <c r="C253">
        <f>B253-$B$2</f>
        <v>228</v>
      </c>
      <c r="D253">
        <f>B253/$B$2</f>
        <v>77</v>
      </c>
      <c r="E253">
        <f t="shared" si="13"/>
        <v>76</v>
      </c>
      <c r="F253">
        <f t="shared" si="15"/>
        <v>229</v>
      </c>
      <c r="G253">
        <f>B253-B252</f>
        <v>6</v>
      </c>
      <c r="H253">
        <f>IF(OR(B253=0,B252=0),1,B253/B252)</f>
        <v>1.0266666666666666</v>
      </c>
      <c r="I253">
        <f t="shared" si="14"/>
        <v>2.6666666666666616E-2</v>
      </c>
      <c r="J253">
        <f t="shared" si="16"/>
        <v>1</v>
      </c>
      <c r="M253">
        <f>($B253-$B$436)*($B253-$B$436)</f>
        <v>6923.0835280001711</v>
      </c>
      <c r="N253">
        <f>($B253-$B$436)*($B252-$B$436)</f>
        <v>6423.8531132536273</v>
      </c>
      <c r="O253">
        <f>($B253-$B$436)*($B251-$B$436)</f>
        <v>6007.8277676315074</v>
      </c>
      <c r="P253">
        <f>($B253-$B$436)*($B250-$B$436)</f>
        <v>5841.4176293826595</v>
      </c>
      <c r="Q253">
        <f>($B253-$B$436)*($B249-$B$436)</f>
        <v>5675.0074911338115</v>
      </c>
      <c r="R253">
        <f>($B253-$B$436)*($B248-$B$436)</f>
        <v>5675.0074911338115</v>
      </c>
    </row>
    <row r="254" spans="1:18" x14ac:dyDescent="0.2">
      <c r="A254" s="22">
        <v>44158</v>
      </c>
      <c r="B254" s="18">
        <v>234</v>
      </c>
      <c r="C254">
        <f>B254-$B$2</f>
        <v>231</v>
      </c>
      <c r="D254">
        <f>B254/$B$2</f>
        <v>78</v>
      </c>
      <c r="E254">
        <f t="shared" si="13"/>
        <v>77</v>
      </c>
      <c r="F254">
        <f t="shared" si="15"/>
        <v>232</v>
      </c>
      <c r="G254">
        <f>B254-B253</f>
        <v>3</v>
      </c>
      <c r="H254">
        <f>IF(OR(B254=0,B253=0),1,B254/B253)</f>
        <v>1.0129870129870129</v>
      </c>
      <c r="I254">
        <f t="shared" si="14"/>
        <v>1.298701298701288E-2</v>
      </c>
      <c r="J254">
        <f t="shared" si="16"/>
        <v>-3</v>
      </c>
      <c r="M254">
        <f>($B254-$B$436)*($B254-$B$436)</f>
        <v>7431.3139427467149</v>
      </c>
      <c r="N254">
        <f>($B254-$B$436)*($B253-$B$436)</f>
        <v>7172.698735373443</v>
      </c>
      <c r="O254">
        <f>($B254-$B$436)*($B252-$B$436)</f>
        <v>6655.4683206268992</v>
      </c>
      <c r="P254">
        <f>($B254-$B$436)*($B251-$B$436)</f>
        <v>6224.4429750047793</v>
      </c>
      <c r="Q254">
        <f>($B254-$B$436)*($B250-$B$436)</f>
        <v>6052.0328367559314</v>
      </c>
      <c r="R254">
        <f>($B254-$B$436)*($B249-$B$436)</f>
        <v>5879.6226985070834</v>
      </c>
    </row>
    <row r="255" spans="1:18" x14ac:dyDescent="0.2">
      <c r="A255" s="22">
        <v>44159</v>
      </c>
      <c r="B255" s="18">
        <v>237</v>
      </c>
      <c r="C255">
        <f>B255-$B$2</f>
        <v>234</v>
      </c>
      <c r="D255">
        <f>B255/$B$2</f>
        <v>79</v>
      </c>
      <c r="E255">
        <f t="shared" si="13"/>
        <v>78</v>
      </c>
      <c r="F255">
        <f t="shared" si="15"/>
        <v>235</v>
      </c>
      <c r="G255">
        <f>B255-B254</f>
        <v>3</v>
      </c>
      <c r="H255">
        <f>IF(OR(B255=0,B254=0),1,B255/B254)</f>
        <v>1.0128205128205128</v>
      </c>
      <c r="I255">
        <f t="shared" si="14"/>
        <v>1.2820512820512775E-2</v>
      </c>
      <c r="J255">
        <f t="shared" si="16"/>
        <v>0</v>
      </c>
      <c r="M255">
        <f>($B255-$B$436)*($B255-$B$436)</f>
        <v>7957.5443574932588</v>
      </c>
      <c r="N255">
        <f>($B255-$B$436)*($B254-$B$436)</f>
        <v>7689.9291501199868</v>
      </c>
      <c r="O255">
        <f>($B255-$B$436)*($B253-$B$436)</f>
        <v>7422.3139427467149</v>
      </c>
      <c r="P255">
        <f>($B255-$B$436)*($B252-$B$436)</f>
        <v>6887.0835280001711</v>
      </c>
      <c r="Q255">
        <f>($B255-$B$436)*($B251-$B$436)</f>
        <v>6441.0581823780512</v>
      </c>
      <c r="R255">
        <f>($B255-$B$436)*($B250-$B$436)</f>
        <v>6262.6480441292033</v>
      </c>
    </row>
    <row r="256" spans="1:18" x14ac:dyDescent="0.2">
      <c r="A256" s="22">
        <v>44160</v>
      </c>
      <c r="B256" s="18">
        <v>240</v>
      </c>
      <c r="C256">
        <f>B256-$B$2</f>
        <v>237</v>
      </c>
      <c r="D256">
        <f>B256/$B$2</f>
        <v>80</v>
      </c>
      <c r="E256">
        <f t="shared" si="13"/>
        <v>79</v>
      </c>
      <c r="F256">
        <f t="shared" si="15"/>
        <v>238</v>
      </c>
      <c r="G256">
        <f>B256-B255</f>
        <v>3</v>
      </c>
      <c r="H256">
        <f>IF(OR(B256=0,B255=0),1,B256/B255)</f>
        <v>1.0126582278481013</v>
      </c>
      <c r="I256">
        <f t="shared" si="14"/>
        <v>1.2658227848101333E-2</v>
      </c>
      <c r="J256">
        <f t="shared" si="16"/>
        <v>0</v>
      </c>
      <c r="M256">
        <f>($B256-$B$436)*($B256-$B$436)</f>
        <v>8501.7747722398035</v>
      </c>
      <c r="N256">
        <f>($B256-$B$436)*($B255-$B$436)</f>
        <v>8225.1595648665316</v>
      </c>
      <c r="O256">
        <f>($B256-$B$436)*($B254-$B$436)</f>
        <v>7948.5443574932588</v>
      </c>
      <c r="P256">
        <f>($B256-$B$436)*($B253-$B$436)</f>
        <v>7671.9291501199868</v>
      </c>
      <c r="Q256">
        <f>($B256-$B$436)*($B252-$B$436)</f>
        <v>7118.698735373443</v>
      </c>
      <c r="R256">
        <f>($B256-$B$436)*($B251-$B$436)</f>
        <v>6657.6733897513232</v>
      </c>
    </row>
    <row r="257" spans="1:18" x14ac:dyDescent="0.2">
      <c r="A257" s="22">
        <v>44161</v>
      </c>
      <c r="B257" s="18">
        <v>242</v>
      </c>
      <c r="C257">
        <f>B257-$B$2</f>
        <v>239</v>
      </c>
      <c r="D257">
        <f>B257/$B$2</f>
        <v>80.666666666666671</v>
      </c>
      <c r="E257">
        <f t="shared" si="13"/>
        <v>79.666666666666671</v>
      </c>
      <c r="F257">
        <f t="shared" si="15"/>
        <v>240</v>
      </c>
      <c r="G257">
        <f>B257-B256</f>
        <v>2</v>
      </c>
      <c r="H257">
        <f>IF(OR(B257=0,B256=0),1,B257/B256)</f>
        <v>1.0083333333333333</v>
      </c>
      <c r="I257">
        <f t="shared" si="14"/>
        <v>8.3333333333333037E-3</v>
      </c>
      <c r="J257">
        <f t="shared" si="16"/>
        <v>-1</v>
      </c>
      <c r="M257">
        <f>($B257-$B$436)*($B257-$B$436)</f>
        <v>8874.5950487374994</v>
      </c>
      <c r="N257">
        <f>($B257-$B$436)*($B256-$B$436)</f>
        <v>8686.1849104886514</v>
      </c>
      <c r="O257">
        <f>($B257-$B$436)*($B255-$B$436)</f>
        <v>8403.5697031153795</v>
      </c>
      <c r="P257">
        <f>($B257-$B$436)*($B254-$B$436)</f>
        <v>8120.9544957421067</v>
      </c>
      <c r="Q257">
        <f>($B257-$B$436)*($B253-$B$436)</f>
        <v>7838.3392883688348</v>
      </c>
      <c r="R257">
        <f>($B257-$B$436)*($B252-$B$436)</f>
        <v>7273.108873622291</v>
      </c>
    </row>
    <row r="258" spans="1:18" x14ac:dyDescent="0.2">
      <c r="A258" s="22">
        <v>44162</v>
      </c>
      <c r="B258" s="18">
        <v>245</v>
      </c>
      <c r="C258">
        <f>B258-$B$2</f>
        <v>242</v>
      </c>
      <c r="D258">
        <f>B258/$B$2</f>
        <v>81.666666666666671</v>
      </c>
      <c r="E258">
        <f t="shared" si="13"/>
        <v>80.666666666666671</v>
      </c>
      <c r="F258">
        <f t="shared" si="15"/>
        <v>243</v>
      </c>
      <c r="G258">
        <f>B258-B257</f>
        <v>3</v>
      </c>
      <c r="H258">
        <f>IF(OR(B258=0,B257=0),1,B258/B257)</f>
        <v>1.0123966942148761</v>
      </c>
      <c r="I258">
        <f t="shared" si="14"/>
        <v>1.2396694214876103E-2</v>
      </c>
      <c r="J258">
        <f t="shared" si="16"/>
        <v>1</v>
      </c>
      <c r="M258">
        <f>($B258-$B$436)*($B258-$B$436)</f>
        <v>9448.8254634840432</v>
      </c>
      <c r="N258">
        <f>($B258-$B$436)*($B257-$B$436)</f>
        <v>9157.2102561107713</v>
      </c>
      <c r="O258">
        <f>($B258-$B$436)*($B256-$B$436)</f>
        <v>8962.8001178619234</v>
      </c>
      <c r="P258">
        <f>($B258-$B$436)*($B255-$B$436)</f>
        <v>8671.1849104886514</v>
      </c>
      <c r="Q258">
        <f>($B258-$B$436)*($B254-$B$436)</f>
        <v>8379.5697031153795</v>
      </c>
      <c r="R258">
        <f>($B258-$B$436)*($B253-$B$436)</f>
        <v>8087.9544957421067</v>
      </c>
    </row>
    <row r="259" spans="1:18" x14ac:dyDescent="0.2">
      <c r="A259" s="22">
        <v>44163</v>
      </c>
      <c r="B259" s="18">
        <v>248</v>
      </c>
      <c r="C259">
        <f>B259-$B$2</f>
        <v>245</v>
      </c>
      <c r="D259">
        <f>B259/$B$2</f>
        <v>82.666666666666671</v>
      </c>
      <c r="E259">
        <f t="shared" si="13"/>
        <v>81.666666666666671</v>
      </c>
      <c r="F259">
        <f t="shared" si="15"/>
        <v>246</v>
      </c>
      <c r="G259">
        <f>B259-B258</f>
        <v>3</v>
      </c>
      <c r="H259">
        <f>IF(OR(B259=0,B258=0),1,B259/B258)</f>
        <v>1.0122448979591836</v>
      </c>
      <c r="I259">
        <f t="shared" si="14"/>
        <v>1.2244897959183598E-2</v>
      </c>
      <c r="J259">
        <f t="shared" si="16"/>
        <v>0</v>
      </c>
      <c r="M259">
        <f>($B259-$B$436)*($B259-$B$436)</f>
        <v>10041.055878230587</v>
      </c>
      <c r="N259">
        <f>($B259-$B$436)*($B258-$B$436)</f>
        <v>9740.4406708573151</v>
      </c>
      <c r="O259">
        <f>($B259-$B$436)*($B257-$B$436)</f>
        <v>9439.8254634840432</v>
      </c>
      <c r="P259">
        <f>($B259-$B$436)*($B256-$B$436)</f>
        <v>9239.4153252351953</v>
      </c>
      <c r="Q259">
        <f>($B259-$B$436)*($B255-$B$436)</f>
        <v>8938.8001178619234</v>
      </c>
      <c r="R259">
        <f>($B259-$B$436)*($B254-$B$436)</f>
        <v>8638.1849104886514</v>
      </c>
    </row>
    <row r="260" spans="1:18" x14ac:dyDescent="0.2">
      <c r="A260" s="22">
        <v>44164</v>
      </c>
      <c r="B260" s="18">
        <v>251</v>
      </c>
      <c r="C260">
        <f>B260-$B$2</f>
        <v>248</v>
      </c>
      <c r="D260">
        <f>B260/$B$2</f>
        <v>83.666666666666671</v>
      </c>
      <c r="E260">
        <f t="shared" ref="E260:E323" si="17">D260-1</f>
        <v>82.666666666666671</v>
      </c>
      <c r="F260">
        <f t="shared" si="15"/>
        <v>249</v>
      </c>
      <c r="G260">
        <f>B260-B259</f>
        <v>3</v>
      </c>
      <c r="H260">
        <f>IF(OR(B260=0,B259=0),1,B260/B259)</f>
        <v>1.0120967741935485</v>
      </c>
      <c r="I260">
        <f t="shared" ref="I260:I323" si="18">H260-1</f>
        <v>1.2096774193548487E-2</v>
      </c>
      <c r="J260">
        <f t="shared" si="16"/>
        <v>0</v>
      </c>
      <c r="M260">
        <f>($B260-$B$436)*($B260-$B$436)</f>
        <v>10651.286292977131</v>
      </c>
      <c r="N260">
        <f>($B260-$B$436)*($B259-$B$436)</f>
        <v>10341.671085603859</v>
      </c>
      <c r="O260">
        <f>($B260-$B$436)*($B258-$B$436)</f>
        <v>10032.055878230587</v>
      </c>
      <c r="P260">
        <f>($B260-$B$436)*($B257-$B$436)</f>
        <v>9722.4406708573151</v>
      </c>
      <c r="Q260">
        <f>($B260-$B$436)*($B256-$B$436)</f>
        <v>9516.0305326084672</v>
      </c>
      <c r="R260">
        <f>($B260-$B$436)*($B255-$B$436)</f>
        <v>9206.4153252351953</v>
      </c>
    </row>
    <row r="261" spans="1:18" x14ac:dyDescent="0.2">
      <c r="A261" s="22">
        <v>44165</v>
      </c>
      <c r="B261" s="18">
        <v>254</v>
      </c>
      <c r="C261">
        <f>B261-$B$2</f>
        <v>251</v>
      </c>
      <c r="D261">
        <f>B261/$B$2</f>
        <v>84.666666666666671</v>
      </c>
      <c r="E261">
        <f t="shared" si="17"/>
        <v>83.666666666666671</v>
      </c>
      <c r="F261">
        <f t="shared" ref="F261:F324" si="19">C261-C$3</f>
        <v>252</v>
      </c>
      <c r="G261">
        <f>B261-B260</f>
        <v>3</v>
      </c>
      <c r="H261">
        <f>IF(OR(B261=0,B260=0),1,B261/B260)</f>
        <v>1.0119521912350598</v>
      </c>
      <c r="I261">
        <f t="shared" si="18"/>
        <v>1.195219123505975E-2</v>
      </c>
      <c r="J261">
        <f t="shared" ref="J261:J324" si="20">G261-G260</f>
        <v>0</v>
      </c>
      <c r="M261">
        <f>($B261-$B$436)*($B261-$B$436)</f>
        <v>11279.516707723675</v>
      </c>
      <c r="N261">
        <f>($B261-$B$436)*($B260-$B$436)</f>
        <v>10960.901500350403</v>
      </c>
      <c r="O261">
        <f>($B261-$B$436)*($B259-$B$436)</f>
        <v>10642.286292977131</v>
      </c>
      <c r="P261">
        <f>($B261-$B$436)*($B258-$B$436)</f>
        <v>10323.671085603859</v>
      </c>
      <c r="Q261">
        <f>($B261-$B$436)*($B257-$B$436)</f>
        <v>10005.055878230587</v>
      </c>
      <c r="R261">
        <f>($B261-$B$436)*($B256-$B$436)</f>
        <v>9792.6457399817391</v>
      </c>
    </row>
    <row r="262" spans="1:18" x14ac:dyDescent="0.2">
      <c r="A262" s="22">
        <v>44166</v>
      </c>
      <c r="B262" s="18">
        <v>255</v>
      </c>
      <c r="C262">
        <f>B262-$B$2</f>
        <v>252</v>
      </c>
      <c r="D262">
        <f>B262/$B$2</f>
        <v>85</v>
      </c>
      <c r="E262">
        <f t="shared" si="17"/>
        <v>84</v>
      </c>
      <c r="F262">
        <f t="shared" si="19"/>
        <v>253</v>
      </c>
      <c r="G262">
        <f>B262-B261</f>
        <v>1</v>
      </c>
      <c r="H262">
        <f>IF(OR(B262=0,B261=0),1,B262/B261)</f>
        <v>1.0039370078740157</v>
      </c>
      <c r="I262">
        <f t="shared" si="18"/>
        <v>3.937007874015741E-3</v>
      </c>
      <c r="J262">
        <f t="shared" si="20"/>
        <v>-2</v>
      </c>
      <c r="M262">
        <f>($B262-$B$436)*($B262-$B$436)</f>
        <v>11492.926845972523</v>
      </c>
      <c r="N262">
        <f>($B262-$B$436)*($B261-$B$436)</f>
        <v>11385.721776848099</v>
      </c>
      <c r="O262">
        <f>($B262-$B$436)*($B260-$B$436)</f>
        <v>11064.106569474827</v>
      </c>
      <c r="P262">
        <f>($B262-$B$436)*($B259-$B$436)</f>
        <v>10742.491362101555</v>
      </c>
      <c r="Q262">
        <f>($B262-$B$436)*($B258-$B$436)</f>
        <v>10420.876154728283</v>
      </c>
      <c r="R262">
        <f>($B262-$B$436)*($B257-$B$436)</f>
        <v>10099.260947355011</v>
      </c>
    </row>
    <row r="263" spans="1:18" x14ac:dyDescent="0.2">
      <c r="A263" s="22">
        <v>44167</v>
      </c>
      <c r="B263" s="18">
        <v>263</v>
      </c>
      <c r="C263">
        <f>B263-$B$2</f>
        <v>260</v>
      </c>
      <c r="D263">
        <f>B263/$B$2</f>
        <v>87.666666666666671</v>
      </c>
      <c r="E263">
        <f t="shared" si="17"/>
        <v>86.666666666666671</v>
      </c>
      <c r="F263">
        <f t="shared" si="19"/>
        <v>261</v>
      </c>
      <c r="G263">
        <f>B263-B262</f>
        <v>8</v>
      </c>
      <c r="H263">
        <f>IF(OR(B263=0,B262=0),1,B263/B262)</f>
        <v>1.031372549019608</v>
      </c>
      <c r="I263">
        <f t="shared" si="18"/>
        <v>3.1372549019607954E-2</v>
      </c>
      <c r="J263">
        <f t="shared" si="20"/>
        <v>7</v>
      </c>
      <c r="M263">
        <f>($B263-$B$436)*($B263-$B$436)</f>
        <v>13272.207951963306</v>
      </c>
      <c r="N263">
        <f>($B263-$B$436)*($B262-$B$436)</f>
        <v>12350.567398967914</v>
      </c>
      <c r="O263">
        <f>($B263-$B$436)*($B261-$B$436)</f>
        <v>12235.36232984349</v>
      </c>
      <c r="P263">
        <f>($B263-$B$436)*($B260-$B$436)</f>
        <v>11889.747122470219</v>
      </c>
      <c r="Q263">
        <f>($B263-$B$436)*($B259-$B$436)</f>
        <v>11544.131915096947</v>
      </c>
      <c r="R263">
        <f>($B263-$B$436)*($B258-$B$436)</f>
        <v>11198.516707723675</v>
      </c>
    </row>
    <row r="264" spans="1:18" x14ac:dyDescent="0.2">
      <c r="A264" s="22">
        <v>44168</v>
      </c>
      <c r="B264" s="18">
        <v>260</v>
      </c>
      <c r="C264">
        <f>B264-$B$2</f>
        <v>257</v>
      </c>
      <c r="D264">
        <f>B264/$B$2</f>
        <v>86.666666666666671</v>
      </c>
      <c r="E264">
        <f t="shared" si="17"/>
        <v>85.666666666666671</v>
      </c>
      <c r="F264">
        <f t="shared" si="19"/>
        <v>258</v>
      </c>
      <c r="G264">
        <f>B264-B263</f>
        <v>-3</v>
      </c>
      <c r="H264">
        <f>IF(OR(B264=0,B263=0),1,B264/B263)</f>
        <v>0.98859315589353614</v>
      </c>
      <c r="I264">
        <f t="shared" si="18"/>
        <v>-1.1406844106463865E-2</v>
      </c>
      <c r="J264">
        <f t="shared" si="20"/>
        <v>-11</v>
      </c>
      <c r="M264">
        <f>($B264-$B$436)*($B264-$B$436)</f>
        <v>12589.977537216762</v>
      </c>
      <c r="N264">
        <f>($B264-$B$436)*($B263-$B$436)</f>
        <v>12926.592744590034</v>
      </c>
      <c r="O264">
        <f>($B264-$B$436)*($B262-$B$436)</f>
        <v>12028.952191594642</v>
      </c>
      <c r="P264">
        <f>($B264-$B$436)*($B261-$B$436)</f>
        <v>11916.747122470219</v>
      </c>
      <c r="Q264">
        <f>($B264-$B$436)*($B260-$B$436)</f>
        <v>11580.131915096947</v>
      </c>
      <c r="R264">
        <f>($B264-$B$436)*($B259-$B$436)</f>
        <v>11243.516707723675</v>
      </c>
    </row>
    <row r="265" spans="1:18" x14ac:dyDescent="0.2">
      <c r="A265" s="22">
        <v>44169</v>
      </c>
      <c r="B265" s="18">
        <v>266</v>
      </c>
      <c r="C265">
        <f>B265-$B$2</f>
        <v>263</v>
      </c>
      <c r="D265">
        <f>B265/$B$2</f>
        <v>88.666666666666671</v>
      </c>
      <c r="E265">
        <f t="shared" si="17"/>
        <v>87.666666666666671</v>
      </c>
      <c r="F265">
        <f t="shared" si="19"/>
        <v>264</v>
      </c>
      <c r="G265">
        <f>B265-B264</f>
        <v>6</v>
      </c>
      <c r="H265">
        <f>IF(OR(B265=0,B264=0),1,B265/B264)</f>
        <v>1.023076923076923</v>
      </c>
      <c r="I265">
        <f t="shared" si="18"/>
        <v>2.3076923076922995E-2</v>
      </c>
      <c r="J265">
        <f t="shared" si="20"/>
        <v>9</v>
      </c>
      <c r="M265">
        <f>($B265-$B$436)*($B265-$B$436)</f>
        <v>13972.43836670985</v>
      </c>
      <c r="N265">
        <f>($B265-$B$436)*($B264-$B$436)</f>
        <v>13263.207951963306</v>
      </c>
      <c r="O265">
        <f>($B265-$B$436)*($B263-$B$436)</f>
        <v>13617.823159336578</v>
      </c>
      <c r="P265">
        <f>($B265-$B$436)*($B262-$B$436)</f>
        <v>12672.182606341186</v>
      </c>
      <c r="Q265">
        <f>($B265-$B$436)*($B261-$B$436)</f>
        <v>12553.977537216762</v>
      </c>
      <c r="R265">
        <f>($B265-$B$436)*($B260-$B$436)</f>
        <v>12199.36232984349</v>
      </c>
    </row>
    <row r="266" spans="1:18" x14ac:dyDescent="0.2">
      <c r="A266" s="22">
        <v>44170</v>
      </c>
      <c r="B266" s="18">
        <v>269</v>
      </c>
      <c r="C266">
        <f>B266-$B$2</f>
        <v>266</v>
      </c>
      <c r="D266">
        <f>B266/$B$2</f>
        <v>89.666666666666671</v>
      </c>
      <c r="E266">
        <f t="shared" si="17"/>
        <v>88.666666666666671</v>
      </c>
      <c r="F266">
        <f t="shared" si="19"/>
        <v>267</v>
      </c>
      <c r="G266">
        <f>B266-B265</f>
        <v>3</v>
      </c>
      <c r="H266">
        <f>IF(OR(B266=0,B265=0),1,B266/B265)</f>
        <v>1.0112781954887218</v>
      </c>
      <c r="I266">
        <f t="shared" si="18"/>
        <v>1.1278195488721776E-2</v>
      </c>
      <c r="J266">
        <f t="shared" si="20"/>
        <v>-3</v>
      </c>
      <c r="M266">
        <f>($B266-$B$436)*($B266-$B$436)</f>
        <v>14690.668781456394</v>
      </c>
      <c r="N266">
        <f>($B266-$B$436)*($B265-$B$436)</f>
        <v>14327.053574083122</v>
      </c>
      <c r="O266">
        <f>($B266-$B$436)*($B264-$B$436)</f>
        <v>13599.823159336578</v>
      </c>
      <c r="P266">
        <f>($B266-$B$436)*($B263-$B$436)</f>
        <v>13963.43836670985</v>
      </c>
      <c r="Q266">
        <f>($B266-$B$436)*($B262-$B$436)</f>
        <v>12993.797813714458</v>
      </c>
      <c r="R266">
        <f>($B266-$B$436)*($B261-$B$436)</f>
        <v>12872.592744590034</v>
      </c>
    </row>
    <row r="267" spans="1:18" x14ac:dyDescent="0.2">
      <c r="A267" s="22">
        <v>44171</v>
      </c>
      <c r="B267" s="18">
        <v>271</v>
      </c>
      <c r="C267">
        <f>B267-$B$2</f>
        <v>268</v>
      </c>
      <c r="D267">
        <f>B267/$B$2</f>
        <v>90.333333333333329</v>
      </c>
      <c r="E267">
        <f t="shared" si="17"/>
        <v>89.333333333333329</v>
      </c>
      <c r="F267">
        <f t="shared" si="19"/>
        <v>269</v>
      </c>
      <c r="G267">
        <f>B267-B266</f>
        <v>2</v>
      </c>
      <c r="H267">
        <f>IF(OR(B267=0,B266=0),1,B267/B266)</f>
        <v>1.0074349442379182</v>
      </c>
      <c r="I267">
        <f t="shared" si="18"/>
        <v>7.4349442379182396E-3</v>
      </c>
      <c r="J267">
        <f t="shared" si="20"/>
        <v>-1</v>
      </c>
      <c r="M267">
        <f>($B267-$B$436)*($B267-$B$436)</f>
        <v>15179.48905795409</v>
      </c>
      <c r="N267">
        <f>($B267-$B$436)*($B266-$B$436)</f>
        <v>14933.078919705242</v>
      </c>
      <c r="O267">
        <f>($B267-$B$436)*($B265-$B$436)</f>
        <v>14563.46371233197</v>
      </c>
      <c r="P267">
        <f>($B267-$B$436)*($B264-$B$436)</f>
        <v>13824.233297585426</v>
      </c>
      <c r="Q267">
        <f>($B267-$B$436)*($B263-$B$436)</f>
        <v>14193.848504958698</v>
      </c>
      <c r="R267">
        <f>($B267-$B$436)*($B262-$B$436)</f>
        <v>13208.207951963306</v>
      </c>
    </row>
    <row r="268" spans="1:18" x14ac:dyDescent="0.2">
      <c r="A268" s="22">
        <v>44172</v>
      </c>
      <c r="B268" s="18">
        <v>274</v>
      </c>
      <c r="C268">
        <f>B268-$B$2</f>
        <v>271</v>
      </c>
      <c r="D268">
        <f>B268/$B$2</f>
        <v>91.333333333333329</v>
      </c>
      <c r="E268">
        <f t="shared" si="17"/>
        <v>90.333333333333329</v>
      </c>
      <c r="F268">
        <f t="shared" si="19"/>
        <v>272</v>
      </c>
      <c r="G268">
        <f>B268-B267</f>
        <v>3</v>
      </c>
      <c r="H268">
        <f>IF(OR(B268=0,B267=0),1,B268/B267)</f>
        <v>1.0110701107011071</v>
      </c>
      <c r="I268">
        <f t="shared" si="18"/>
        <v>1.1070110701107083E-2</v>
      </c>
      <c r="J268">
        <f t="shared" si="20"/>
        <v>1</v>
      </c>
      <c r="M268">
        <f>($B268-$B$436)*($B268-$B$436)</f>
        <v>15927.719472700634</v>
      </c>
      <c r="N268">
        <f>($B268-$B$436)*($B267-$B$436)</f>
        <v>15549.104265327362</v>
      </c>
      <c r="O268">
        <f>($B268-$B$436)*($B266-$B$436)</f>
        <v>15296.694127078514</v>
      </c>
      <c r="P268">
        <f>($B268-$B$436)*($B265-$B$436)</f>
        <v>14918.078919705242</v>
      </c>
      <c r="Q268">
        <f>($B268-$B$436)*($B264-$B$436)</f>
        <v>14160.848504958698</v>
      </c>
      <c r="R268">
        <f>($B268-$B$436)*($B263-$B$436)</f>
        <v>14539.46371233197</v>
      </c>
    </row>
    <row r="269" spans="1:18" x14ac:dyDescent="0.2">
      <c r="A269" s="22">
        <v>44173</v>
      </c>
      <c r="B269" s="18">
        <v>278</v>
      </c>
      <c r="C269">
        <f>B269-$B$2</f>
        <v>275</v>
      </c>
      <c r="D269">
        <f>B269/$B$2</f>
        <v>92.666666666666671</v>
      </c>
      <c r="E269">
        <f t="shared" si="17"/>
        <v>91.666666666666671</v>
      </c>
      <c r="F269">
        <f t="shared" si="19"/>
        <v>276</v>
      </c>
      <c r="G269">
        <f>B269-B268</f>
        <v>4</v>
      </c>
      <c r="H269">
        <f>IF(OR(B269=0,B268=0),1,B269/B268)</f>
        <v>1.0145985401459854</v>
      </c>
      <c r="I269">
        <f t="shared" si="18"/>
        <v>1.4598540145985384E-2</v>
      </c>
      <c r="J269">
        <f t="shared" si="20"/>
        <v>1</v>
      </c>
      <c r="M269">
        <f>($B269-$B$436)*($B269-$B$436)</f>
        <v>16953.360025696024</v>
      </c>
      <c r="N269">
        <f>($B269-$B$436)*($B268-$B$436)</f>
        <v>16432.539749198328</v>
      </c>
      <c r="O269">
        <f>($B269-$B$436)*($B267-$B$436)</f>
        <v>16041.924541825058</v>
      </c>
      <c r="P269">
        <f>($B269-$B$436)*($B266-$B$436)</f>
        <v>15781.51440357621</v>
      </c>
      <c r="Q269">
        <f>($B269-$B$436)*($B265-$B$436)</f>
        <v>15390.899196202938</v>
      </c>
      <c r="R269">
        <f>($B269-$B$436)*($B264-$B$436)</f>
        <v>14609.668781456394</v>
      </c>
    </row>
    <row r="270" spans="1:18" x14ac:dyDescent="0.2">
      <c r="A270" s="22">
        <v>44174</v>
      </c>
      <c r="B270" s="18">
        <v>281</v>
      </c>
      <c r="C270">
        <f>B270-$B$2</f>
        <v>278</v>
      </c>
      <c r="D270">
        <f>B270/$B$2</f>
        <v>93.666666666666671</v>
      </c>
      <c r="E270">
        <f t="shared" si="17"/>
        <v>92.666666666666671</v>
      </c>
      <c r="F270">
        <f t="shared" si="19"/>
        <v>279</v>
      </c>
      <c r="G270">
        <f>B270-B269</f>
        <v>3</v>
      </c>
      <c r="H270">
        <f>IF(OR(B270=0,B269=0),1,B270/B269)</f>
        <v>1.0107913669064748</v>
      </c>
      <c r="I270">
        <f t="shared" si="18"/>
        <v>1.0791366906474753E-2</v>
      </c>
      <c r="J270">
        <f t="shared" si="20"/>
        <v>-1</v>
      </c>
      <c r="M270">
        <f>($B270-$B$436)*($B270-$B$436)</f>
        <v>17743.590440442567</v>
      </c>
      <c r="N270">
        <f>($B270-$B$436)*($B269-$B$436)</f>
        <v>17343.975233069297</v>
      </c>
      <c r="O270">
        <f>($B270-$B$436)*($B268-$B$436)</f>
        <v>16811.154956571601</v>
      </c>
      <c r="P270">
        <f>($B270-$B$436)*($B267-$B$436)</f>
        <v>16411.539749198328</v>
      </c>
      <c r="Q270">
        <f>($B270-$B$436)*($B266-$B$436)</f>
        <v>16145.129610949482</v>
      </c>
      <c r="R270">
        <f>($B270-$B$436)*($B265-$B$436)</f>
        <v>15745.51440357621</v>
      </c>
    </row>
    <row r="271" spans="1:18" x14ac:dyDescent="0.2">
      <c r="A271" s="22">
        <v>44175</v>
      </c>
      <c r="B271" s="18">
        <v>283</v>
      </c>
      <c r="C271">
        <f>B271-$B$2</f>
        <v>280</v>
      </c>
      <c r="D271">
        <f>B271/$B$2</f>
        <v>94.333333333333329</v>
      </c>
      <c r="E271">
        <f t="shared" si="17"/>
        <v>93.333333333333329</v>
      </c>
      <c r="F271">
        <f t="shared" si="19"/>
        <v>281</v>
      </c>
      <c r="G271">
        <f>B271-B270</f>
        <v>2</v>
      </c>
      <c r="H271">
        <f>IF(OR(B271=0,B270=0),1,B271/B270)</f>
        <v>1.0071174377224199</v>
      </c>
      <c r="I271">
        <f t="shared" si="18"/>
        <v>7.1174377224199059E-3</v>
      </c>
      <c r="J271">
        <f t="shared" si="20"/>
        <v>-1</v>
      </c>
      <c r="M271">
        <f>($B271-$B$436)*($B271-$B$436)</f>
        <v>18280.410716940263</v>
      </c>
      <c r="N271">
        <f>($B271-$B$436)*($B270-$B$436)</f>
        <v>18010.000578691415</v>
      </c>
      <c r="O271">
        <f>($B271-$B$436)*($B269-$B$436)</f>
        <v>17604.385371318145</v>
      </c>
      <c r="P271">
        <f>($B271-$B$436)*($B268-$B$436)</f>
        <v>17063.565094820449</v>
      </c>
      <c r="Q271">
        <f>($B271-$B$436)*($B267-$B$436)</f>
        <v>16657.949887447176</v>
      </c>
      <c r="R271">
        <f>($B271-$B$436)*($B266-$B$436)</f>
        <v>16387.539749198328</v>
      </c>
    </row>
    <row r="272" spans="1:18" x14ac:dyDescent="0.2">
      <c r="A272" s="22">
        <v>44176</v>
      </c>
      <c r="B272" s="18">
        <v>288</v>
      </c>
      <c r="C272">
        <f>B272-$B$2</f>
        <v>285</v>
      </c>
      <c r="D272">
        <f>B272/$B$2</f>
        <v>96</v>
      </c>
      <c r="E272">
        <f t="shared" si="17"/>
        <v>95</v>
      </c>
      <c r="F272">
        <f t="shared" si="19"/>
        <v>286</v>
      </c>
      <c r="G272">
        <f>B272-B271</f>
        <v>5</v>
      </c>
      <c r="H272">
        <f>IF(OR(B272=0,B271=0),1,B272/B271)</f>
        <v>1.0176678445229681</v>
      </c>
      <c r="I272">
        <f t="shared" si="18"/>
        <v>1.7667844522968101E-2</v>
      </c>
      <c r="J272">
        <f t="shared" si="20"/>
        <v>3</v>
      </c>
      <c r="M272">
        <f>($B272-$B$436)*($B272-$B$436)</f>
        <v>19657.461408184503</v>
      </c>
      <c r="N272">
        <f>($B272-$B$436)*($B271-$B$436)</f>
        <v>18956.436062562385</v>
      </c>
      <c r="O272">
        <f>($B272-$B$436)*($B270-$B$436)</f>
        <v>18676.025924313537</v>
      </c>
      <c r="P272">
        <f>($B272-$B$436)*($B269-$B$436)</f>
        <v>18255.410716940263</v>
      </c>
      <c r="Q272">
        <f>($B272-$B$436)*($B268-$B$436)</f>
        <v>17694.590440442567</v>
      </c>
      <c r="R272">
        <f>($B272-$B$436)*($B267-$B$436)</f>
        <v>17273.975233069297</v>
      </c>
    </row>
    <row r="273" spans="1:18" x14ac:dyDescent="0.2">
      <c r="A273" s="22">
        <v>44177</v>
      </c>
      <c r="B273" s="18">
        <v>290</v>
      </c>
      <c r="C273">
        <f>B273-$B$2</f>
        <v>287</v>
      </c>
      <c r="D273">
        <f>B273/$B$2</f>
        <v>96.666666666666671</v>
      </c>
      <c r="E273">
        <f t="shared" si="17"/>
        <v>95.666666666666671</v>
      </c>
      <c r="F273">
        <f t="shared" si="19"/>
        <v>288</v>
      </c>
      <c r="G273">
        <f>B273-B272</f>
        <v>2</v>
      </c>
      <c r="H273">
        <f>IF(OR(B273=0,B272=0),1,B273/B272)</f>
        <v>1.0069444444444444</v>
      </c>
      <c r="I273">
        <f t="shared" si="18"/>
        <v>6.9444444444444198E-3</v>
      </c>
      <c r="J273">
        <f t="shared" si="20"/>
        <v>-3</v>
      </c>
      <c r="M273">
        <f>($B273-$B$436)*($B273-$B$436)</f>
        <v>20222.281684682199</v>
      </c>
      <c r="N273">
        <f>($B273-$B$436)*($B272-$B$436)</f>
        <v>19937.871546433351</v>
      </c>
      <c r="O273">
        <f>($B273-$B$436)*($B271-$B$436)</f>
        <v>19226.846200811233</v>
      </c>
      <c r="P273">
        <f>($B273-$B$436)*($B270-$B$436)</f>
        <v>18942.436062562385</v>
      </c>
      <c r="Q273">
        <f>($B273-$B$436)*($B269-$B$436)</f>
        <v>18515.820855189111</v>
      </c>
      <c r="R273">
        <f>($B273-$B$436)*($B268-$B$436)</f>
        <v>17947.000578691415</v>
      </c>
    </row>
    <row r="274" spans="1:18" x14ac:dyDescent="0.2">
      <c r="A274" s="22">
        <v>44178</v>
      </c>
      <c r="B274" s="18">
        <v>291</v>
      </c>
      <c r="C274">
        <f>B274-$B$2</f>
        <v>288</v>
      </c>
      <c r="D274">
        <f>B274/$B$2</f>
        <v>97</v>
      </c>
      <c r="E274">
        <f t="shared" si="17"/>
        <v>96</v>
      </c>
      <c r="F274">
        <f t="shared" si="19"/>
        <v>289</v>
      </c>
      <c r="G274">
        <f>B274-B273</f>
        <v>1</v>
      </c>
      <c r="H274">
        <f>IF(OR(B274=0,B273=0),1,B274/B273)</f>
        <v>1.0034482758620689</v>
      </c>
      <c r="I274">
        <f t="shared" si="18"/>
        <v>3.4482758620688614E-3</v>
      </c>
      <c r="J274">
        <f t="shared" si="20"/>
        <v>-1</v>
      </c>
      <c r="M274">
        <f>($B274-$B$436)*($B274-$B$436)</f>
        <v>20507.691822931047</v>
      </c>
      <c r="N274">
        <f>($B274-$B$436)*($B273-$B$436)</f>
        <v>20364.486753806625</v>
      </c>
      <c r="O274">
        <f>($B274-$B$436)*($B272-$B$436)</f>
        <v>20078.076615557777</v>
      </c>
      <c r="P274">
        <f>($B274-$B$436)*($B271-$B$436)</f>
        <v>19362.051269935655</v>
      </c>
      <c r="Q274">
        <f>($B274-$B$436)*($B270-$B$436)</f>
        <v>19075.641131686807</v>
      </c>
      <c r="R274">
        <f>($B274-$B$436)*($B269-$B$436)</f>
        <v>18646.025924313537</v>
      </c>
    </row>
    <row r="275" spans="1:18" x14ac:dyDescent="0.2">
      <c r="A275" s="22">
        <v>44179</v>
      </c>
      <c r="B275" s="18">
        <v>295</v>
      </c>
      <c r="C275">
        <f>B275-$B$2</f>
        <v>292</v>
      </c>
      <c r="D275">
        <f>B275/$B$2</f>
        <v>98.333333333333329</v>
      </c>
      <c r="E275">
        <f t="shared" si="17"/>
        <v>97.333333333333329</v>
      </c>
      <c r="F275">
        <f t="shared" si="19"/>
        <v>293</v>
      </c>
      <c r="G275">
        <f>B275-B274</f>
        <v>4</v>
      </c>
      <c r="H275">
        <f>IF(OR(B275=0,B274=0),1,B275/B274)</f>
        <v>1.0137457044673539</v>
      </c>
      <c r="I275">
        <f t="shared" si="18"/>
        <v>1.3745704467353903E-2</v>
      </c>
      <c r="J275">
        <f t="shared" si="20"/>
        <v>3</v>
      </c>
      <c r="M275">
        <f>($B275-$B$436)*($B275-$B$436)</f>
        <v>21669.332375926439</v>
      </c>
      <c r="N275">
        <f>($B275-$B$436)*($B274-$B$436)</f>
        <v>21080.512099428743</v>
      </c>
      <c r="O275">
        <f>($B275-$B$436)*($B273-$B$436)</f>
        <v>20933.307030304321</v>
      </c>
      <c r="P275">
        <f>($B275-$B$436)*($B272-$B$436)</f>
        <v>20638.896892055473</v>
      </c>
      <c r="Q275">
        <f>($B275-$B$436)*($B271-$B$436)</f>
        <v>19902.871546433351</v>
      </c>
      <c r="R275">
        <f>($B275-$B$436)*($B270-$B$436)</f>
        <v>19608.461408184503</v>
      </c>
    </row>
    <row r="276" spans="1:18" x14ac:dyDescent="0.2">
      <c r="A276" s="22">
        <v>44180</v>
      </c>
      <c r="B276" s="18">
        <v>296</v>
      </c>
      <c r="C276">
        <f>B276-$B$2</f>
        <v>293</v>
      </c>
      <c r="D276">
        <f>B276/$B$2</f>
        <v>98.666666666666671</v>
      </c>
      <c r="E276">
        <f t="shared" si="17"/>
        <v>97.666666666666671</v>
      </c>
      <c r="F276">
        <f t="shared" si="19"/>
        <v>294</v>
      </c>
      <c r="G276">
        <f>B276-B275</f>
        <v>1</v>
      </c>
      <c r="H276">
        <f>IF(OR(B276=0,B275=0),1,B276/B275)</f>
        <v>1.0033898305084745</v>
      </c>
      <c r="I276">
        <f t="shared" si="18"/>
        <v>3.3898305084745228E-3</v>
      </c>
      <c r="J276">
        <f t="shared" si="20"/>
        <v>-3</v>
      </c>
      <c r="M276">
        <f>($B276-$B$436)*($B276-$B$436)</f>
        <v>21964.742514175286</v>
      </c>
      <c r="N276">
        <f>($B276-$B$436)*($B275-$B$436)</f>
        <v>21816.537445050864</v>
      </c>
      <c r="O276">
        <f>($B276-$B$436)*($B274-$B$436)</f>
        <v>21223.717168553168</v>
      </c>
      <c r="P276">
        <f>($B276-$B$436)*($B273-$B$436)</f>
        <v>21075.512099428743</v>
      </c>
      <c r="Q276">
        <f>($B276-$B$436)*($B272-$B$436)</f>
        <v>20779.101961179895</v>
      </c>
      <c r="R276">
        <f>($B276-$B$436)*($B271-$B$436)</f>
        <v>20038.076615557777</v>
      </c>
    </row>
    <row r="277" spans="1:18" x14ac:dyDescent="0.2">
      <c r="A277" s="22">
        <v>44181</v>
      </c>
      <c r="B277" s="18">
        <v>301</v>
      </c>
      <c r="C277">
        <f>B277-$B$2</f>
        <v>298</v>
      </c>
      <c r="D277">
        <f>B277/$B$2</f>
        <v>100.33333333333333</v>
      </c>
      <c r="E277">
        <f t="shared" si="17"/>
        <v>99.333333333333329</v>
      </c>
      <c r="F277">
        <f t="shared" si="19"/>
        <v>299</v>
      </c>
      <c r="G277">
        <f>B277-B276</f>
        <v>5</v>
      </c>
      <c r="H277">
        <f>IF(OR(B277=0,B276=0),1,B277/B276)</f>
        <v>1.0168918918918919</v>
      </c>
      <c r="I277">
        <f t="shared" si="18"/>
        <v>1.6891891891891886E-2</v>
      </c>
      <c r="J277">
        <f t="shared" si="20"/>
        <v>4</v>
      </c>
      <c r="M277">
        <f>($B277-$B$436)*($B277-$B$436)</f>
        <v>23471.793205419526</v>
      </c>
      <c r="N277">
        <f>($B277-$B$436)*($B276-$B$436)</f>
        <v>22705.767859797408</v>
      </c>
      <c r="O277">
        <f>($B277-$B$436)*($B275-$B$436)</f>
        <v>22552.562790672982</v>
      </c>
      <c r="P277">
        <f>($B277-$B$436)*($B274-$B$436)</f>
        <v>21939.742514175286</v>
      </c>
      <c r="Q277">
        <f>($B277-$B$436)*($B273-$B$436)</f>
        <v>21786.537445050864</v>
      </c>
      <c r="R277">
        <f>($B277-$B$436)*($B272-$B$436)</f>
        <v>21480.127306802016</v>
      </c>
    </row>
    <row r="278" spans="1:18" x14ac:dyDescent="0.2">
      <c r="A278" s="22">
        <v>44182</v>
      </c>
      <c r="B278" s="18">
        <v>300</v>
      </c>
      <c r="C278">
        <f>B278-$B$2</f>
        <v>297</v>
      </c>
      <c r="D278">
        <f>B278/$B$2</f>
        <v>100</v>
      </c>
      <c r="E278">
        <f t="shared" si="17"/>
        <v>99</v>
      </c>
      <c r="F278">
        <f t="shared" si="19"/>
        <v>298</v>
      </c>
      <c r="G278">
        <f>B278-B277</f>
        <v>-1</v>
      </c>
      <c r="H278">
        <f>IF(OR(B278=0,B277=0),1,B278/B277)</f>
        <v>0.99667774086378735</v>
      </c>
      <c r="I278">
        <f t="shared" si="18"/>
        <v>-3.3222591362126463E-3</v>
      </c>
      <c r="J278">
        <f t="shared" si="20"/>
        <v>-6</v>
      </c>
      <c r="M278">
        <f>($B278-$B$436)*($B278-$B$436)</f>
        <v>23166.383067170678</v>
      </c>
      <c r="N278">
        <f>($B278-$B$436)*($B277-$B$436)</f>
        <v>23318.588136295104</v>
      </c>
      <c r="O278">
        <f>($B278-$B$436)*($B276-$B$436)</f>
        <v>22557.562790672982</v>
      </c>
      <c r="P278">
        <f>($B278-$B$436)*($B275-$B$436)</f>
        <v>22405.35772154856</v>
      </c>
      <c r="Q278">
        <f>($B278-$B$436)*($B274-$B$436)</f>
        <v>21796.537445050864</v>
      </c>
      <c r="R278">
        <f>($B278-$B$436)*($B273-$B$436)</f>
        <v>21644.332375926439</v>
      </c>
    </row>
    <row r="279" spans="1:18" x14ac:dyDescent="0.2">
      <c r="A279" s="22">
        <v>44183</v>
      </c>
      <c r="B279" s="18">
        <v>302</v>
      </c>
      <c r="C279">
        <f>B279-$B$2</f>
        <v>299</v>
      </c>
      <c r="D279">
        <f>B279/$B$2</f>
        <v>100.66666666666667</v>
      </c>
      <c r="E279">
        <f t="shared" si="17"/>
        <v>99.666666666666671</v>
      </c>
      <c r="F279">
        <f t="shared" si="19"/>
        <v>300</v>
      </c>
      <c r="G279">
        <f>B279-B278</f>
        <v>2</v>
      </c>
      <c r="H279">
        <f>IF(OR(B279=0,B278=0),1,B279/B278)</f>
        <v>1.0066666666666666</v>
      </c>
      <c r="I279">
        <f t="shared" si="18"/>
        <v>6.6666666666665986E-3</v>
      </c>
      <c r="J279">
        <f t="shared" si="20"/>
        <v>3</v>
      </c>
      <c r="M279">
        <f>($B279-$B$436)*($B279-$B$436)</f>
        <v>23779.203343668374</v>
      </c>
      <c r="N279">
        <f>($B279-$B$436)*($B278-$B$436)</f>
        <v>23470.793205419526</v>
      </c>
      <c r="O279">
        <f>($B279-$B$436)*($B277-$B$436)</f>
        <v>23624.998274543952</v>
      </c>
      <c r="P279">
        <f>($B279-$B$436)*($B276-$B$436)</f>
        <v>22853.97292892183</v>
      </c>
      <c r="Q279">
        <f>($B279-$B$436)*($B275-$B$436)</f>
        <v>22699.767859797408</v>
      </c>
      <c r="R279">
        <f>($B279-$B$436)*($B274-$B$436)</f>
        <v>22082.947583299712</v>
      </c>
    </row>
    <row r="280" spans="1:18" x14ac:dyDescent="0.2">
      <c r="A280" s="22">
        <v>44184</v>
      </c>
      <c r="B280" s="18">
        <v>305</v>
      </c>
      <c r="C280">
        <f>B280-$B$2</f>
        <v>302</v>
      </c>
      <c r="D280">
        <f>B280/$B$2</f>
        <v>101.66666666666667</v>
      </c>
      <c r="E280">
        <f t="shared" si="17"/>
        <v>100.66666666666667</v>
      </c>
      <c r="F280">
        <f t="shared" si="19"/>
        <v>303</v>
      </c>
      <c r="G280">
        <f>B280-B279</f>
        <v>3</v>
      </c>
      <c r="H280">
        <f>IF(OR(B280=0,B279=0),1,B280/B279)</f>
        <v>1.009933774834437</v>
      </c>
      <c r="I280">
        <f t="shared" si="18"/>
        <v>9.9337748344370258E-3</v>
      </c>
      <c r="J280">
        <f t="shared" si="20"/>
        <v>1</v>
      </c>
      <c r="M280">
        <f>($B280-$B$436)*($B280-$B$436)</f>
        <v>24713.433758414918</v>
      </c>
      <c r="N280">
        <f>($B280-$B$436)*($B279-$B$436)</f>
        <v>24241.818551041648</v>
      </c>
      <c r="O280">
        <f>($B280-$B$436)*($B278-$B$436)</f>
        <v>23927.4084127928</v>
      </c>
      <c r="P280">
        <f>($B280-$B$436)*($B277-$B$436)</f>
        <v>24084.613481917222</v>
      </c>
      <c r="Q280">
        <f>($B280-$B$436)*($B276-$B$436)</f>
        <v>23298.588136295104</v>
      </c>
      <c r="R280">
        <f>($B280-$B$436)*($B275-$B$436)</f>
        <v>23141.383067170678</v>
      </c>
    </row>
    <row r="281" spans="1:18" x14ac:dyDescent="0.2">
      <c r="A281" s="22">
        <v>44185</v>
      </c>
      <c r="B281" s="18">
        <v>307</v>
      </c>
      <c r="C281">
        <f>B281-$B$2</f>
        <v>304</v>
      </c>
      <c r="D281">
        <f>B281/$B$2</f>
        <v>102.33333333333333</v>
      </c>
      <c r="E281">
        <f t="shared" si="17"/>
        <v>101.33333333333333</v>
      </c>
      <c r="F281">
        <f t="shared" si="19"/>
        <v>305</v>
      </c>
      <c r="G281">
        <f>B281-B280</f>
        <v>2</v>
      </c>
      <c r="H281">
        <f>IF(OR(B281=0,B280=0),1,B281/B280)</f>
        <v>1.0065573770491802</v>
      </c>
      <c r="I281">
        <f t="shared" si="18"/>
        <v>6.5573770491802463E-3</v>
      </c>
      <c r="J281">
        <f t="shared" si="20"/>
        <v>-1</v>
      </c>
      <c r="M281">
        <f>($B281-$B$436)*($B281-$B$436)</f>
        <v>25346.254034912614</v>
      </c>
      <c r="N281">
        <f>($B281-$B$436)*($B280-$B$436)</f>
        <v>25027.843896663766</v>
      </c>
      <c r="O281">
        <f>($B281-$B$436)*($B279-$B$436)</f>
        <v>24550.228689290496</v>
      </c>
      <c r="P281">
        <f>($B281-$B$436)*($B278-$B$436)</f>
        <v>24231.818551041648</v>
      </c>
      <c r="Q281">
        <f>($B281-$B$436)*($B277-$B$436)</f>
        <v>24391.02362016607</v>
      </c>
      <c r="R281">
        <f>($B281-$B$436)*($B276-$B$436)</f>
        <v>23594.998274543952</v>
      </c>
    </row>
    <row r="282" spans="1:18" x14ac:dyDescent="0.2">
      <c r="A282" s="22">
        <v>44186</v>
      </c>
      <c r="B282" s="18">
        <v>305</v>
      </c>
      <c r="C282">
        <f>B282-$B$2</f>
        <v>302</v>
      </c>
      <c r="D282">
        <f>B282/$B$2</f>
        <v>101.66666666666667</v>
      </c>
      <c r="E282">
        <f t="shared" si="17"/>
        <v>100.66666666666667</v>
      </c>
      <c r="F282">
        <f t="shared" si="19"/>
        <v>303</v>
      </c>
      <c r="G282">
        <f>B282-B281</f>
        <v>-2</v>
      </c>
      <c r="H282">
        <f>IF(OR(B282=0,B281=0),1,B282/B281)</f>
        <v>0.99348534201954397</v>
      </c>
      <c r="I282">
        <f t="shared" si="18"/>
        <v>-6.514657980456029E-3</v>
      </c>
      <c r="J282">
        <f t="shared" si="20"/>
        <v>-4</v>
      </c>
      <c r="M282">
        <f>($B282-$B$436)*($B282-$B$436)</f>
        <v>24713.433758414918</v>
      </c>
      <c r="N282">
        <f>($B282-$B$436)*($B281-$B$436)</f>
        <v>25027.843896663766</v>
      </c>
      <c r="O282">
        <f>($B282-$B$436)*($B280-$B$436)</f>
        <v>24713.433758414918</v>
      </c>
      <c r="P282">
        <f>($B282-$B$436)*($B279-$B$436)</f>
        <v>24241.818551041648</v>
      </c>
      <c r="Q282">
        <f>($B282-$B$436)*($B278-$B$436)</f>
        <v>23927.4084127928</v>
      </c>
      <c r="R282">
        <f>($B282-$B$436)*($B277-$B$436)</f>
        <v>24084.613481917222</v>
      </c>
    </row>
    <row r="283" spans="1:18" x14ac:dyDescent="0.2">
      <c r="A283" s="22">
        <v>44187</v>
      </c>
      <c r="B283" s="18">
        <v>304</v>
      </c>
      <c r="C283">
        <f>B283-$B$2</f>
        <v>301</v>
      </c>
      <c r="D283">
        <f>B283/$B$2</f>
        <v>101.33333333333333</v>
      </c>
      <c r="E283">
        <f t="shared" si="17"/>
        <v>100.33333333333333</v>
      </c>
      <c r="F283">
        <f t="shared" si="19"/>
        <v>302</v>
      </c>
      <c r="G283">
        <f>B283-B282</f>
        <v>-1</v>
      </c>
      <c r="H283">
        <f>IF(OR(B283=0,B282=0),1,B283/B282)</f>
        <v>0.99672131147540988</v>
      </c>
      <c r="I283">
        <f t="shared" si="18"/>
        <v>-3.2786885245901232E-3</v>
      </c>
      <c r="J283">
        <f t="shared" si="20"/>
        <v>1</v>
      </c>
      <c r="M283">
        <f>($B283-$B$436)*($B283-$B$436)</f>
        <v>24400.02362016607</v>
      </c>
      <c r="N283">
        <f>($B283-$B$436)*($B282-$B$436)</f>
        <v>24556.228689290496</v>
      </c>
      <c r="O283">
        <f>($B283-$B$436)*($B281-$B$436)</f>
        <v>24868.638827539344</v>
      </c>
      <c r="P283">
        <f>($B283-$B$436)*($B280-$B$436)</f>
        <v>24556.228689290496</v>
      </c>
      <c r="Q283">
        <f>($B283-$B$436)*($B279-$B$436)</f>
        <v>24087.613481917222</v>
      </c>
      <c r="R283">
        <f>($B283-$B$436)*($B278-$B$436)</f>
        <v>23775.203343668374</v>
      </c>
    </row>
    <row r="284" spans="1:18" x14ac:dyDescent="0.2">
      <c r="A284" s="22">
        <v>44188</v>
      </c>
      <c r="B284" s="18">
        <v>307</v>
      </c>
      <c r="C284">
        <f>B284-$B$2</f>
        <v>304</v>
      </c>
      <c r="D284">
        <f>B284/$B$2</f>
        <v>102.33333333333333</v>
      </c>
      <c r="E284">
        <f t="shared" si="17"/>
        <v>101.33333333333333</v>
      </c>
      <c r="F284">
        <f t="shared" si="19"/>
        <v>305</v>
      </c>
      <c r="G284">
        <f>B284-B283</f>
        <v>3</v>
      </c>
      <c r="H284">
        <f>IF(OR(B284=0,B283=0),1,B284/B283)</f>
        <v>1.0098684210526316</v>
      </c>
      <c r="I284">
        <f t="shared" si="18"/>
        <v>9.8684210526316374E-3</v>
      </c>
      <c r="J284">
        <f t="shared" si="20"/>
        <v>4</v>
      </c>
      <c r="M284">
        <f>($B284-$B$436)*($B284-$B$436)</f>
        <v>25346.254034912614</v>
      </c>
      <c r="N284">
        <f>($B284-$B$436)*($B283-$B$436)</f>
        <v>24868.638827539344</v>
      </c>
      <c r="O284">
        <f>($B284-$B$436)*($B282-$B$436)</f>
        <v>25027.843896663766</v>
      </c>
      <c r="P284">
        <f>($B284-$B$436)*($B281-$B$436)</f>
        <v>25346.254034912614</v>
      </c>
      <c r="Q284">
        <f>($B284-$B$436)*($B280-$B$436)</f>
        <v>25027.843896663766</v>
      </c>
      <c r="R284">
        <f>($B284-$B$436)*($B279-$B$436)</f>
        <v>24550.228689290496</v>
      </c>
    </row>
    <row r="285" spans="1:18" x14ac:dyDescent="0.2">
      <c r="A285" s="22">
        <v>44189</v>
      </c>
      <c r="B285" s="18">
        <v>305</v>
      </c>
      <c r="C285">
        <f>B285-$B$2</f>
        <v>302</v>
      </c>
      <c r="D285">
        <f>B285/$B$2</f>
        <v>101.66666666666667</v>
      </c>
      <c r="E285">
        <f t="shared" si="17"/>
        <v>100.66666666666667</v>
      </c>
      <c r="F285">
        <f t="shared" si="19"/>
        <v>303</v>
      </c>
      <c r="G285">
        <f>B285-B284</f>
        <v>-2</v>
      </c>
      <c r="H285">
        <f>IF(OR(B285=0,B284=0),1,B285/B284)</f>
        <v>0.99348534201954397</v>
      </c>
      <c r="I285">
        <f t="shared" si="18"/>
        <v>-6.514657980456029E-3</v>
      </c>
      <c r="J285">
        <f t="shared" si="20"/>
        <v>-5</v>
      </c>
      <c r="M285">
        <f>($B285-$B$436)*($B285-$B$436)</f>
        <v>24713.433758414918</v>
      </c>
      <c r="N285">
        <f>($B285-$B$436)*($B284-$B$436)</f>
        <v>25027.843896663766</v>
      </c>
      <c r="O285">
        <f>($B285-$B$436)*($B283-$B$436)</f>
        <v>24556.228689290496</v>
      </c>
      <c r="P285">
        <f>($B285-$B$436)*($B282-$B$436)</f>
        <v>24713.433758414918</v>
      </c>
      <c r="Q285">
        <f>($B285-$B$436)*($B281-$B$436)</f>
        <v>25027.843896663766</v>
      </c>
      <c r="R285">
        <f>($B285-$B$436)*($B280-$B$436)</f>
        <v>24713.433758414918</v>
      </c>
    </row>
    <row r="286" spans="1:18" x14ac:dyDescent="0.2">
      <c r="A286" s="22">
        <v>44190</v>
      </c>
      <c r="B286" s="18">
        <v>306</v>
      </c>
      <c r="C286">
        <f>B286-$B$2</f>
        <v>303</v>
      </c>
      <c r="D286">
        <f>B286/$B$2</f>
        <v>102</v>
      </c>
      <c r="E286">
        <f t="shared" si="17"/>
        <v>101</v>
      </c>
      <c r="F286">
        <f t="shared" si="19"/>
        <v>304</v>
      </c>
      <c r="G286">
        <f>B286-B285</f>
        <v>1</v>
      </c>
      <c r="H286">
        <f>IF(OR(B286=0,B285=0),1,B286/B285)</f>
        <v>1.0032786885245901</v>
      </c>
      <c r="I286">
        <f t="shared" si="18"/>
        <v>3.2786885245901232E-3</v>
      </c>
      <c r="J286">
        <f t="shared" si="20"/>
        <v>3</v>
      </c>
      <c r="M286">
        <f>($B286-$B$436)*($B286-$B$436)</f>
        <v>25028.843896663766</v>
      </c>
      <c r="N286">
        <f>($B286-$B$436)*($B285-$B$436)</f>
        <v>24870.638827539344</v>
      </c>
      <c r="O286">
        <f>($B286-$B$436)*($B284-$B$436)</f>
        <v>25187.048965788192</v>
      </c>
      <c r="P286">
        <f>($B286-$B$436)*($B283-$B$436)</f>
        <v>24712.433758414918</v>
      </c>
      <c r="Q286">
        <f>($B286-$B$436)*($B282-$B$436)</f>
        <v>24870.638827539344</v>
      </c>
      <c r="R286">
        <f>($B286-$B$436)*($B281-$B$436)</f>
        <v>25187.048965788192</v>
      </c>
    </row>
    <row r="287" spans="1:18" x14ac:dyDescent="0.2">
      <c r="A287" s="22">
        <v>44191</v>
      </c>
      <c r="B287" s="18">
        <v>307</v>
      </c>
      <c r="C287">
        <f>B287-$B$2</f>
        <v>304</v>
      </c>
      <c r="D287">
        <f>B287/$B$2</f>
        <v>102.33333333333333</v>
      </c>
      <c r="E287">
        <f t="shared" si="17"/>
        <v>101.33333333333333</v>
      </c>
      <c r="F287">
        <f t="shared" si="19"/>
        <v>305</v>
      </c>
      <c r="G287">
        <f>B287-B286</f>
        <v>1</v>
      </c>
      <c r="H287">
        <f>IF(OR(B287=0,B286=0),1,B287/B286)</f>
        <v>1.0032679738562091</v>
      </c>
      <c r="I287">
        <f t="shared" si="18"/>
        <v>3.2679738562091387E-3</v>
      </c>
      <c r="J287">
        <f t="shared" si="20"/>
        <v>0</v>
      </c>
      <c r="M287">
        <f>($B287-$B$436)*($B287-$B$436)</f>
        <v>25346.254034912614</v>
      </c>
      <c r="N287">
        <f>($B287-$B$436)*($B286-$B$436)</f>
        <v>25187.048965788192</v>
      </c>
      <c r="O287">
        <f>($B287-$B$436)*($B285-$B$436)</f>
        <v>25027.843896663766</v>
      </c>
      <c r="P287">
        <f>($B287-$B$436)*($B284-$B$436)</f>
        <v>25346.254034912614</v>
      </c>
      <c r="Q287">
        <f>($B287-$B$436)*($B283-$B$436)</f>
        <v>24868.638827539344</v>
      </c>
      <c r="R287">
        <f>($B287-$B$436)*($B282-$B$436)</f>
        <v>25027.843896663766</v>
      </c>
    </row>
    <row r="288" spans="1:18" x14ac:dyDescent="0.2">
      <c r="A288" s="22">
        <v>44192</v>
      </c>
      <c r="B288" s="18">
        <v>311</v>
      </c>
      <c r="C288">
        <f>B288-$B$2</f>
        <v>308</v>
      </c>
      <c r="D288">
        <f>B288/$B$2</f>
        <v>103.66666666666667</v>
      </c>
      <c r="E288">
        <f t="shared" si="17"/>
        <v>102.66666666666667</v>
      </c>
      <c r="F288">
        <f t="shared" si="19"/>
        <v>309</v>
      </c>
      <c r="G288">
        <f>B288-B287</f>
        <v>4</v>
      </c>
      <c r="H288">
        <f>IF(OR(B288=0,B287=0),1,B288/B287)</f>
        <v>1.0130293159609121</v>
      </c>
      <c r="I288">
        <f t="shared" si="18"/>
        <v>1.3029315960912058E-2</v>
      </c>
      <c r="J288">
        <f t="shared" si="20"/>
        <v>3</v>
      </c>
      <c r="M288">
        <f>($B288-$B$436)*($B288-$B$436)</f>
        <v>26635.894587908006</v>
      </c>
      <c r="N288">
        <f>($B288-$B$436)*($B287-$B$436)</f>
        <v>25983.07431141031</v>
      </c>
      <c r="O288">
        <f>($B288-$B$436)*($B286-$B$436)</f>
        <v>25819.869242285888</v>
      </c>
      <c r="P288">
        <f>($B288-$B$436)*($B285-$B$436)</f>
        <v>25656.664173161462</v>
      </c>
      <c r="Q288">
        <f>($B288-$B$436)*($B284-$B$436)</f>
        <v>25983.07431141031</v>
      </c>
      <c r="R288">
        <f>($B288-$B$436)*($B283-$B$436)</f>
        <v>25493.45910403704</v>
      </c>
    </row>
    <row r="289" spans="1:18" x14ac:dyDescent="0.2">
      <c r="A289" s="22">
        <v>44193</v>
      </c>
      <c r="B289" s="18">
        <v>310</v>
      </c>
      <c r="C289">
        <f>B289-$B$2</f>
        <v>307</v>
      </c>
      <c r="D289">
        <f>B289/$B$2</f>
        <v>103.33333333333333</v>
      </c>
      <c r="E289">
        <f t="shared" si="17"/>
        <v>102.33333333333333</v>
      </c>
      <c r="F289">
        <f t="shared" si="19"/>
        <v>308</v>
      </c>
      <c r="G289">
        <f>B289-B288</f>
        <v>-1</v>
      </c>
      <c r="H289">
        <f>IF(OR(B289=0,B288=0),1,B289/B288)</f>
        <v>0.99678456591639875</v>
      </c>
      <c r="I289">
        <f t="shared" si="18"/>
        <v>-3.215434083601254E-3</v>
      </c>
      <c r="J289">
        <f t="shared" si="20"/>
        <v>-5</v>
      </c>
      <c r="M289">
        <f>($B289-$B$436)*($B289-$B$436)</f>
        <v>26310.484449659158</v>
      </c>
      <c r="N289">
        <f>($B289-$B$436)*($B288-$B$436)</f>
        <v>26472.689518783583</v>
      </c>
      <c r="O289">
        <f>($B289-$B$436)*($B287-$B$436)</f>
        <v>25823.869242285888</v>
      </c>
      <c r="P289">
        <f>($B289-$B$436)*($B286-$B$436)</f>
        <v>25661.664173161462</v>
      </c>
      <c r="Q289">
        <f>($B289-$B$436)*($B285-$B$436)</f>
        <v>25499.45910403704</v>
      </c>
      <c r="R289">
        <f>($B289-$B$436)*($B284-$B$436)</f>
        <v>25823.869242285888</v>
      </c>
    </row>
    <row r="290" spans="1:18" x14ac:dyDescent="0.2">
      <c r="A290" s="22">
        <v>44194</v>
      </c>
      <c r="B290" s="18">
        <v>307</v>
      </c>
      <c r="C290">
        <f>B290-$B$2</f>
        <v>304</v>
      </c>
      <c r="D290">
        <f>B290/$B$2</f>
        <v>102.33333333333333</v>
      </c>
      <c r="E290">
        <f t="shared" si="17"/>
        <v>101.33333333333333</v>
      </c>
      <c r="F290">
        <f t="shared" si="19"/>
        <v>305</v>
      </c>
      <c r="G290">
        <f>B290-B289</f>
        <v>-3</v>
      </c>
      <c r="H290">
        <f>IF(OR(B290=0,B289=0),1,B290/B289)</f>
        <v>0.99032258064516132</v>
      </c>
      <c r="I290">
        <f t="shared" si="18"/>
        <v>-9.6774193548386789E-3</v>
      </c>
      <c r="J290">
        <f t="shared" si="20"/>
        <v>-2</v>
      </c>
      <c r="M290">
        <f>($B290-$B$436)*($B290-$B$436)</f>
        <v>25346.254034912614</v>
      </c>
      <c r="N290">
        <f>($B290-$B$436)*($B289-$B$436)</f>
        <v>25823.869242285888</v>
      </c>
      <c r="O290">
        <f>($B290-$B$436)*($B288-$B$436)</f>
        <v>25983.07431141031</v>
      </c>
      <c r="P290">
        <f>($B290-$B$436)*($B287-$B$436)</f>
        <v>25346.254034912614</v>
      </c>
      <c r="Q290">
        <f>($B290-$B$436)*($B286-$B$436)</f>
        <v>25187.048965788192</v>
      </c>
      <c r="R290">
        <f>($B290-$B$436)*($B285-$B$436)</f>
        <v>25027.843896663766</v>
      </c>
    </row>
    <row r="291" spans="1:18" x14ac:dyDescent="0.2">
      <c r="A291" s="22">
        <v>44195</v>
      </c>
      <c r="B291" s="18">
        <v>305</v>
      </c>
      <c r="C291">
        <f>B291-$B$2</f>
        <v>302</v>
      </c>
      <c r="D291">
        <f>B291/$B$2</f>
        <v>101.66666666666667</v>
      </c>
      <c r="E291">
        <f t="shared" si="17"/>
        <v>100.66666666666667</v>
      </c>
      <c r="F291">
        <f t="shared" si="19"/>
        <v>303</v>
      </c>
      <c r="G291">
        <f>B291-B290</f>
        <v>-2</v>
      </c>
      <c r="H291">
        <f>IF(OR(B291=0,B290=0),1,B291/B290)</f>
        <v>0.99348534201954397</v>
      </c>
      <c r="I291">
        <f t="shared" si="18"/>
        <v>-6.514657980456029E-3</v>
      </c>
      <c r="J291">
        <f t="shared" si="20"/>
        <v>1</v>
      </c>
      <c r="M291">
        <f>($B291-$B$436)*($B291-$B$436)</f>
        <v>24713.433758414918</v>
      </c>
      <c r="N291">
        <f>($B291-$B$436)*($B290-$B$436)</f>
        <v>25027.843896663766</v>
      </c>
      <c r="O291">
        <f>($B291-$B$436)*($B289-$B$436)</f>
        <v>25499.45910403704</v>
      </c>
      <c r="P291">
        <f>($B291-$B$436)*($B288-$B$436)</f>
        <v>25656.664173161462</v>
      </c>
      <c r="Q291">
        <f>($B291-$B$436)*($B287-$B$436)</f>
        <v>25027.843896663766</v>
      </c>
      <c r="R291">
        <f>($B291-$B$436)*($B286-$B$436)</f>
        <v>24870.638827539344</v>
      </c>
    </row>
    <row r="292" spans="1:18" x14ac:dyDescent="0.2">
      <c r="A292" s="22">
        <v>44196</v>
      </c>
      <c r="B292" s="18">
        <v>304</v>
      </c>
      <c r="C292">
        <f>B292-$B$2</f>
        <v>301</v>
      </c>
      <c r="D292">
        <f>B292/$B$2</f>
        <v>101.33333333333333</v>
      </c>
      <c r="E292">
        <f t="shared" si="17"/>
        <v>100.33333333333333</v>
      </c>
      <c r="F292">
        <f t="shared" si="19"/>
        <v>302</v>
      </c>
      <c r="G292">
        <f>B292-B291</f>
        <v>-1</v>
      </c>
      <c r="H292">
        <f>IF(OR(B292=0,B291=0),1,B292/B291)</f>
        <v>0.99672131147540988</v>
      </c>
      <c r="I292">
        <f t="shared" si="18"/>
        <v>-3.2786885245901232E-3</v>
      </c>
      <c r="J292">
        <f t="shared" si="20"/>
        <v>1</v>
      </c>
      <c r="M292">
        <f>($B292-$B$436)*($B292-$B$436)</f>
        <v>24400.02362016607</v>
      </c>
      <c r="N292">
        <f>($B292-$B$436)*($B291-$B$436)</f>
        <v>24556.228689290496</v>
      </c>
      <c r="O292">
        <f>($B292-$B$436)*($B290-$B$436)</f>
        <v>24868.638827539344</v>
      </c>
      <c r="P292">
        <f>($B292-$B$436)*($B289-$B$436)</f>
        <v>25337.254034912614</v>
      </c>
      <c r="Q292">
        <f>($B292-$B$436)*($B288-$B$436)</f>
        <v>25493.45910403704</v>
      </c>
      <c r="R292">
        <f>($B292-$B$436)*($B287-$B$436)</f>
        <v>24868.638827539344</v>
      </c>
    </row>
    <row r="293" spans="1:18" x14ac:dyDescent="0.2">
      <c r="A293" s="22">
        <v>44197</v>
      </c>
      <c r="B293" s="18">
        <v>303</v>
      </c>
      <c r="C293">
        <f>B293-$B$2</f>
        <v>300</v>
      </c>
      <c r="D293">
        <f>B293/$B$2</f>
        <v>101</v>
      </c>
      <c r="E293">
        <f t="shared" si="17"/>
        <v>100</v>
      </c>
      <c r="F293">
        <f t="shared" si="19"/>
        <v>301</v>
      </c>
      <c r="G293">
        <f>B293-B292</f>
        <v>-1</v>
      </c>
      <c r="H293">
        <f>IF(OR(B293=0,B292=0),1,B293/B292)</f>
        <v>0.99671052631578949</v>
      </c>
      <c r="I293">
        <f t="shared" si="18"/>
        <v>-3.2894736842105088E-3</v>
      </c>
      <c r="J293">
        <f t="shared" si="20"/>
        <v>0</v>
      </c>
      <c r="M293">
        <f>($B293-$B$436)*($B293-$B$436)</f>
        <v>24088.613481917222</v>
      </c>
      <c r="N293">
        <f>($B293-$B$436)*($B292-$B$436)</f>
        <v>24243.818551041648</v>
      </c>
      <c r="O293">
        <f>($B293-$B$436)*($B291-$B$436)</f>
        <v>24399.02362016607</v>
      </c>
      <c r="P293">
        <f>($B293-$B$436)*($B290-$B$436)</f>
        <v>24709.433758414918</v>
      </c>
      <c r="Q293">
        <f>($B293-$B$436)*($B289-$B$436)</f>
        <v>25175.048965788192</v>
      </c>
      <c r="R293">
        <f>($B293-$B$436)*($B288-$B$436)</f>
        <v>25330.254034912614</v>
      </c>
    </row>
    <row r="294" spans="1:18" x14ac:dyDescent="0.2">
      <c r="A294" s="22">
        <v>44198</v>
      </c>
      <c r="B294" s="18">
        <v>300</v>
      </c>
      <c r="C294">
        <f>B294-$B$2</f>
        <v>297</v>
      </c>
      <c r="D294">
        <f>B294/$B$2</f>
        <v>100</v>
      </c>
      <c r="E294">
        <f t="shared" si="17"/>
        <v>99</v>
      </c>
      <c r="F294">
        <f t="shared" si="19"/>
        <v>298</v>
      </c>
      <c r="G294">
        <f>B294-B293</f>
        <v>-3</v>
      </c>
      <c r="H294">
        <f>IF(OR(B294=0,B293=0),1,B294/B293)</f>
        <v>0.99009900990099009</v>
      </c>
      <c r="I294">
        <f t="shared" si="18"/>
        <v>-9.9009900990099098E-3</v>
      </c>
      <c r="J294">
        <f t="shared" si="20"/>
        <v>-2</v>
      </c>
      <c r="M294">
        <f>($B294-$B$436)*($B294-$B$436)</f>
        <v>23166.383067170678</v>
      </c>
      <c r="N294">
        <f>($B294-$B$436)*($B293-$B$436)</f>
        <v>23622.998274543952</v>
      </c>
      <c r="O294">
        <f>($B294-$B$436)*($B292-$B$436)</f>
        <v>23775.203343668374</v>
      </c>
      <c r="P294">
        <f>($B294-$B$436)*($B291-$B$436)</f>
        <v>23927.4084127928</v>
      </c>
      <c r="Q294">
        <f>($B294-$B$436)*($B290-$B$436)</f>
        <v>24231.818551041648</v>
      </c>
      <c r="R294">
        <f>($B294-$B$436)*($B289-$B$436)</f>
        <v>24688.433758414918</v>
      </c>
    </row>
    <row r="295" spans="1:18" x14ac:dyDescent="0.2">
      <c r="A295" s="22">
        <v>44199</v>
      </c>
      <c r="B295" s="18">
        <v>301</v>
      </c>
      <c r="C295">
        <f>B295-$B$2</f>
        <v>298</v>
      </c>
      <c r="D295">
        <f>B295/$B$2</f>
        <v>100.33333333333333</v>
      </c>
      <c r="E295">
        <f t="shared" si="17"/>
        <v>99.333333333333329</v>
      </c>
      <c r="F295">
        <f t="shared" si="19"/>
        <v>299</v>
      </c>
      <c r="G295">
        <f>B295-B294</f>
        <v>1</v>
      </c>
      <c r="H295">
        <f>IF(OR(B295=0,B294=0),1,B295/B294)</f>
        <v>1.0033333333333334</v>
      </c>
      <c r="I295">
        <f t="shared" si="18"/>
        <v>3.3333333333334103E-3</v>
      </c>
      <c r="J295">
        <f t="shared" si="20"/>
        <v>4</v>
      </c>
      <c r="M295">
        <f>($B295-$B$436)*($B295-$B$436)</f>
        <v>23471.793205419526</v>
      </c>
      <c r="N295">
        <f>($B295-$B$436)*($B294-$B$436)</f>
        <v>23318.588136295104</v>
      </c>
      <c r="O295">
        <f>($B295-$B$436)*($B293-$B$436)</f>
        <v>23778.203343668374</v>
      </c>
      <c r="P295">
        <f>($B295-$B$436)*($B292-$B$436)</f>
        <v>23931.4084127928</v>
      </c>
      <c r="Q295">
        <f>($B295-$B$436)*($B291-$B$436)</f>
        <v>24084.613481917222</v>
      </c>
      <c r="R295">
        <f>($B295-$B$436)*($B290-$B$436)</f>
        <v>24391.02362016607</v>
      </c>
    </row>
    <row r="296" spans="1:18" x14ac:dyDescent="0.2">
      <c r="A296" s="22">
        <v>44200</v>
      </c>
      <c r="B296" s="18">
        <v>298</v>
      </c>
      <c r="C296">
        <f>B296-$B$2</f>
        <v>295</v>
      </c>
      <c r="D296">
        <f>B296/$B$2</f>
        <v>99.333333333333329</v>
      </c>
      <c r="E296">
        <f t="shared" si="17"/>
        <v>98.333333333333329</v>
      </c>
      <c r="F296">
        <f t="shared" si="19"/>
        <v>296</v>
      </c>
      <c r="G296">
        <f>B296-B295</f>
        <v>-3</v>
      </c>
      <c r="H296">
        <f>IF(OR(B296=0,B295=0),1,B296/B295)</f>
        <v>0.99003322259136217</v>
      </c>
      <c r="I296">
        <f t="shared" si="18"/>
        <v>-9.966777408637828E-3</v>
      </c>
      <c r="J296">
        <f t="shared" si="20"/>
        <v>-4</v>
      </c>
      <c r="M296">
        <f>($B296-$B$436)*($B296-$B$436)</f>
        <v>22561.562790672982</v>
      </c>
      <c r="N296">
        <f>($B296-$B$436)*($B295-$B$436)</f>
        <v>23012.177998046256</v>
      </c>
      <c r="O296">
        <f>($B296-$B$436)*($B294-$B$436)</f>
        <v>22861.97292892183</v>
      </c>
      <c r="P296">
        <f>($B296-$B$436)*($B293-$B$436)</f>
        <v>23312.588136295104</v>
      </c>
      <c r="Q296">
        <f>($B296-$B$436)*($B292-$B$436)</f>
        <v>23462.793205419526</v>
      </c>
      <c r="R296">
        <f>($B296-$B$436)*($B291-$B$436)</f>
        <v>23612.998274543952</v>
      </c>
    </row>
    <row r="297" spans="1:18" x14ac:dyDescent="0.2">
      <c r="A297" s="22">
        <v>44201</v>
      </c>
      <c r="B297" s="18">
        <v>294</v>
      </c>
      <c r="C297">
        <f>B297-$B$2</f>
        <v>291</v>
      </c>
      <c r="D297">
        <f>B297/$B$2</f>
        <v>98</v>
      </c>
      <c r="E297">
        <f t="shared" si="17"/>
        <v>97</v>
      </c>
      <c r="F297">
        <f t="shared" si="19"/>
        <v>292</v>
      </c>
      <c r="G297">
        <f>B297-B296</f>
        <v>-4</v>
      </c>
      <c r="H297">
        <f>IF(OR(B297=0,B296=0),1,B297/B296)</f>
        <v>0.98657718120805371</v>
      </c>
      <c r="I297">
        <f t="shared" si="18"/>
        <v>-1.3422818791946289E-2</v>
      </c>
      <c r="J297">
        <f t="shared" si="20"/>
        <v>-1</v>
      </c>
      <c r="M297">
        <f>($B297-$B$436)*($B297-$B$436)</f>
        <v>21375.922237677591</v>
      </c>
      <c r="N297">
        <f>($B297-$B$436)*($B296-$B$436)</f>
        <v>21960.742514175286</v>
      </c>
      <c r="O297">
        <f>($B297-$B$436)*($B295-$B$436)</f>
        <v>22399.35772154856</v>
      </c>
      <c r="P297">
        <f>($B297-$B$436)*($B294-$B$436)</f>
        <v>22253.152652424134</v>
      </c>
      <c r="Q297">
        <f>($B297-$B$436)*($B293-$B$436)</f>
        <v>22691.767859797408</v>
      </c>
      <c r="R297">
        <f>($B297-$B$436)*($B292-$B$436)</f>
        <v>22837.97292892183</v>
      </c>
    </row>
    <row r="298" spans="1:18" x14ac:dyDescent="0.2">
      <c r="A298" s="22">
        <v>44202</v>
      </c>
      <c r="B298" s="18">
        <v>291</v>
      </c>
      <c r="C298">
        <f>B298-$B$2</f>
        <v>288</v>
      </c>
      <c r="D298">
        <f>B298/$B$2</f>
        <v>97</v>
      </c>
      <c r="E298">
        <f t="shared" si="17"/>
        <v>96</v>
      </c>
      <c r="F298">
        <f t="shared" si="19"/>
        <v>289</v>
      </c>
      <c r="G298">
        <f>B298-B297</f>
        <v>-3</v>
      </c>
      <c r="H298">
        <f>IF(OR(B298=0,B297=0),1,B298/B297)</f>
        <v>0.98979591836734693</v>
      </c>
      <c r="I298">
        <f t="shared" si="18"/>
        <v>-1.0204081632653073E-2</v>
      </c>
      <c r="J298">
        <f t="shared" si="20"/>
        <v>1</v>
      </c>
      <c r="M298">
        <f>($B298-$B$436)*($B298-$B$436)</f>
        <v>20507.691822931047</v>
      </c>
      <c r="N298">
        <f>($B298-$B$436)*($B297-$B$436)</f>
        <v>20937.307030304321</v>
      </c>
      <c r="O298">
        <f>($B298-$B$436)*($B296-$B$436)</f>
        <v>21510.127306802016</v>
      </c>
      <c r="P298">
        <f>($B298-$B$436)*($B295-$B$436)</f>
        <v>21939.742514175286</v>
      </c>
      <c r="Q298">
        <f>($B298-$B$436)*($B294-$B$436)</f>
        <v>21796.537445050864</v>
      </c>
      <c r="R298">
        <f>($B298-$B$436)*($B293-$B$436)</f>
        <v>22226.152652424134</v>
      </c>
    </row>
    <row r="299" spans="1:18" x14ac:dyDescent="0.2">
      <c r="A299" s="22">
        <v>44203</v>
      </c>
      <c r="B299" s="18">
        <v>287</v>
      </c>
      <c r="C299">
        <f>B299-$B$2</f>
        <v>284</v>
      </c>
      <c r="D299">
        <f>B299/$B$2</f>
        <v>95.666666666666671</v>
      </c>
      <c r="E299">
        <f t="shared" si="17"/>
        <v>94.666666666666671</v>
      </c>
      <c r="F299">
        <f t="shared" si="19"/>
        <v>285</v>
      </c>
      <c r="G299">
        <f>B299-B298</f>
        <v>-4</v>
      </c>
      <c r="H299">
        <f>IF(OR(B299=0,B298=0),1,B299/B298)</f>
        <v>0.9862542955326461</v>
      </c>
      <c r="I299">
        <f t="shared" si="18"/>
        <v>-1.3745704467353903E-2</v>
      </c>
      <c r="J299">
        <f t="shared" si="20"/>
        <v>-1</v>
      </c>
      <c r="M299">
        <f>($B299-$B$436)*($B299-$B$436)</f>
        <v>19378.051269935655</v>
      </c>
      <c r="N299">
        <f>($B299-$B$436)*($B298-$B$436)</f>
        <v>19934.871546433351</v>
      </c>
      <c r="O299">
        <f>($B299-$B$436)*($B297-$B$436)</f>
        <v>20352.486753806625</v>
      </c>
      <c r="P299">
        <f>($B299-$B$436)*($B296-$B$436)</f>
        <v>20909.307030304321</v>
      </c>
      <c r="Q299">
        <f>($B299-$B$436)*($B295-$B$436)</f>
        <v>21326.922237677591</v>
      </c>
      <c r="R299">
        <f>($B299-$B$436)*($B294-$B$436)</f>
        <v>21187.717168553168</v>
      </c>
    </row>
    <row r="300" spans="1:18" x14ac:dyDescent="0.2">
      <c r="A300" s="22">
        <v>44204</v>
      </c>
      <c r="B300" s="18">
        <v>285</v>
      </c>
      <c r="C300">
        <f>B300-$B$2</f>
        <v>282</v>
      </c>
      <c r="D300">
        <f>B300/$B$2</f>
        <v>95</v>
      </c>
      <c r="E300">
        <f t="shared" si="17"/>
        <v>94</v>
      </c>
      <c r="F300">
        <f t="shared" si="19"/>
        <v>283</v>
      </c>
      <c r="G300">
        <f>B300-B299</f>
        <v>-2</v>
      </c>
      <c r="H300">
        <f>IF(OR(B300=0,B299=0),1,B300/B299)</f>
        <v>0.99303135888501737</v>
      </c>
      <c r="I300">
        <f t="shared" si="18"/>
        <v>-6.9686411149826322E-3</v>
      </c>
      <c r="J300">
        <f t="shared" si="20"/>
        <v>2</v>
      </c>
      <c r="M300">
        <f>($B300-$B$436)*($B300-$B$436)</f>
        <v>18825.230993437959</v>
      </c>
      <c r="N300">
        <f>($B300-$B$436)*($B299-$B$436)</f>
        <v>19099.641131686807</v>
      </c>
      <c r="O300">
        <f>($B300-$B$436)*($B298-$B$436)</f>
        <v>19648.461408184503</v>
      </c>
      <c r="P300">
        <f>($B300-$B$436)*($B297-$B$436)</f>
        <v>20060.076615557777</v>
      </c>
      <c r="Q300">
        <f>($B300-$B$436)*($B296-$B$436)</f>
        <v>20608.896892055473</v>
      </c>
      <c r="R300">
        <f>($B300-$B$436)*($B295-$B$436)</f>
        <v>21020.512099428743</v>
      </c>
    </row>
    <row r="301" spans="1:18" x14ac:dyDescent="0.2">
      <c r="A301" s="22">
        <v>44205</v>
      </c>
      <c r="B301" s="18">
        <v>283</v>
      </c>
      <c r="C301">
        <f>B301-$B$2</f>
        <v>280</v>
      </c>
      <c r="D301">
        <f>B301/$B$2</f>
        <v>94.333333333333329</v>
      </c>
      <c r="E301">
        <f t="shared" si="17"/>
        <v>93.333333333333329</v>
      </c>
      <c r="F301">
        <f t="shared" si="19"/>
        <v>281</v>
      </c>
      <c r="G301">
        <f>B301-B300</f>
        <v>-2</v>
      </c>
      <c r="H301">
        <f>IF(OR(B301=0,B300=0),1,B301/B300)</f>
        <v>0.99298245614035086</v>
      </c>
      <c r="I301">
        <f t="shared" si="18"/>
        <v>-7.0175438596491446E-3</v>
      </c>
      <c r="J301">
        <f t="shared" si="20"/>
        <v>0</v>
      </c>
      <c r="M301">
        <f>($B301-$B$436)*($B301-$B$436)</f>
        <v>18280.410716940263</v>
      </c>
      <c r="N301">
        <f>($B301-$B$436)*($B300-$B$436)</f>
        <v>18550.820855189111</v>
      </c>
      <c r="O301">
        <f>($B301-$B$436)*($B299-$B$436)</f>
        <v>18821.230993437959</v>
      </c>
      <c r="P301">
        <f>($B301-$B$436)*($B298-$B$436)</f>
        <v>19362.051269935655</v>
      </c>
      <c r="Q301">
        <f>($B301-$B$436)*($B297-$B$436)</f>
        <v>19767.666477308929</v>
      </c>
      <c r="R301">
        <f>($B301-$B$436)*($B296-$B$436)</f>
        <v>20308.486753806625</v>
      </c>
    </row>
    <row r="302" spans="1:18" x14ac:dyDescent="0.2">
      <c r="A302" s="22">
        <v>44206</v>
      </c>
      <c r="B302" s="18">
        <v>280</v>
      </c>
      <c r="C302">
        <f>B302-$B$2</f>
        <v>277</v>
      </c>
      <c r="D302">
        <f>B302/$B$2</f>
        <v>93.333333333333329</v>
      </c>
      <c r="E302">
        <f t="shared" si="17"/>
        <v>92.333333333333329</v>
      </c>
      <c r="F302">
        <f t="shared" si="19"/>
        <v>278</v>
      </c>
      <c r="G302">
        <f>B302-B301</f>
        <v>-3</v>
      </c>
      <c r="H302">
        <f>IF(OR(B302=0,B301=0),1,B302/B301)</f>
        <v>0.98939929328621912</v>
      </c>
      <c r="I302">
        <f t="shared" si="18"/>
        <v>-1.0600706713780883E-2</v>
      </c>
      <c r="J302">
        <f t="shared" si="20"/>
        <v>-1</v>
      </c>
      <c r="M302">
        <f>($B302-$B$436)*($B302-$B$436)</f>
        <v>17478.180302193719</v>
      </c>
      <c r="N302">
        <f>($B302-$B$436)*($B301-$B$436)</f>
        <v>17874.795509566993</v>
      </c>
      <c r="O302">
        <f>($B302-$B$436)*($B300-$B$436)</f>
        <v>18139.205647815841</v>
      </c>
      <c r="P302">
        <f>($B302-$B$436)*($B299-$B$436)</f>
        <v>18403.615786064689</v>
      </c>
      <c r="Q302">
        <f>($B302-$B$436)*($B298-$B$436)</f>
        <v>18932.436062562385</v>
      </c>
      <c r="R302">
        <f>($B302-$B$436)*($B297-$B$436)</f>
        <v>19329.051269935655</v>
      </c>
    </row>
    <row r="303" spans="1:18" x14ac:dyDescent="0.2">
      <c r="A303" s="22">
        <v>44207</v>
      </c>
      <c r="B303" s="18">
        <v>279</v>
      </c>
      <c r="C303">
        <f>B303-$B$2</f>
        <v>276</v>
      </c>
      <c r="D303">
        <f>B303/$B$2</f>
        <v>93</v>
      </c>
      <c r="E303">
        <f t="shared" si="17"/>
        <v>92</v>
      </c>
      <c r="F303">
        <f t="shared" si="19"/>
        <v>277</v>
      </c>
      <c r="G303">
        <f>B303-B302</f>
        <v>-1</v>
      </c>
      <c r="H303">
        <f>IF(OR(B303=0,B302=0),1,B303/B302)</f>
        <v>0.99642857142857144</v>
      </c>
      <c r="I303">
        <f t="shared" si="18"/>
        <v>-3.5714285714285587E-3</v>
      </c>
      <c r="J303">
        <f t="shared" si="20"/>
        <v>2</v>
      </c>
      <c r="M303">
        <f>($B303-$B$436)*($B303-$B$436)</f>
        <v>17214.770163944871</v>
      </c>
      <c r="N303">
        <f>($B303-$B$436)*($B302-$B$436)</f>
        <v>17345.975233069297</v>
      </c>
      <c r="O303">
        <f>($B303-$B$436)*($B301-$B$436)</f>
        <v>17739.590440442567</v>
      </c>
      <c r="P303">
        <f>($B303-$B$436)*($B300-$B$436)</f>
        <v>18002.000578691415</v>
      </c>
      <c r="Q303">
        <f>($B303-$B$436)*($B299-$B$436)</f>
        <v>18264.410716940263</v>
      </c>
      <c r="R303">
        <f>($B303-$B$436)*($B298-$B$436)</f>
        <v>18789.230993437959</v>
      </c>
    </row>
    <row r="304" spans="1:18" x14ac:dyDescent="0.2">
      <c r="A304" s="22">
        <v>44208</v>
      </c>
      <c r="B304" s="18">
        <v>278</v>
      </c>
      <c r="C304">
        <f>B304-$B$2</f>
        <v>275</v>
      </c>
      <c r="D304">
        <f>B304/$B$2</f>
        <v>92.666666666666671</v>
      </c>
      <c r="E304">
        <f t="shared" si="17"/>
        <v>91.666666666666671</v>
      </c>
      <c r="F304">
        <f t="shared" si="19"/>
        <v>276</v>
      </c>
      <c r="G304">
        <f>B304-B303</f>
        <v>-1</v>
      </c>
      <c r="H304">
        <f>IF(OR(B304=0,B303=0),1,B304/B303)</f>
        <v>0.99641577060931896</v>
      </c>
      <c r="I304">
        <f t="shared" si="18"/>
        <v>-3.5842293906810374E-3</v>
      </c>
      <c r="J304">
        <f t="shared" si="20"/>
        <v>0</v>
      </c>
      <c r="M304">
        <f>($B304-$B$436)*($B304-$B$436)</f>
        <v>16953.360025696024</v>
      </c>
      <c r="N304">
        <f>($B304-$B$436)*($B303-$B$436)</f>
        <v>17083.565094820449</v>
      </c>
      <c r="O304">
        <f>($B304-$B$436)*($B302-$B$436)</f>
        <v>17213.770163944871</v>
      </c>
      <c r="P304">
        <f>($B304-$B$436)*($B301-$B$436)</f>
        <v>17604.385371318145</v>
      </c>
      <c r="Q304">
        <f>($B304-$B$436)*($B300-$B$436)</f>
        <v>17864.795509566993</v>
      </c>
      <c r="R304">
        <f>($B304-$B$436)*($B299-$B$436)</f>
        <v>18125.205647815841</v>
      </c>
    </row>
    <row r="305" spans="1:18" x14ac:dyDescent="0.2">
      <c r="A305" s="22">
        <v>44209</v>
      </c>
      <c r="B305" s="18">
        <v>279</v>
      </c>
      <c r="C305">
        <f>B305-$B$2</f>
        <v>276</v>
      </c>
      <c r="D305">
        <f>B305/$B$2</f>
        <v>93</v>
      </c>
      <c r="E305">
        <f t="shared" si="17"/>
        <v>92</v>
      </c>
      <c r="F305">
        <f t="shared" si="19"/>
        <v>277</v>
      </c>
      <c r="G305">
        <f>B305-B304</f>
        <v>1</v>
      </c>
      <c r="H305">
        <f>IF(OR(B305=0,B304=0),1,B305/B304)</f>
        <v>1.0035971223021583</v>
      </c>
      <c r="I305">
        <f t="shared" si="18"/>
        <v>3.597122302158251E-3</v>
      </c>
      <c r="J305">
        <f t="shared" si="20"/>
        <v>2</v>
      </c>
      <c r="M305">
        <f>($B305-$B$436)*($B305-$B$436)</f>
        <v>17214.770163944871</v>
      </c>
      <c r="N305">
        <f>($B305-$B$436)*($B304-$B$436)</f>
        <v>17083.565094820449</v>
      </c>
      <c r="O305">
        <f>($B305-$B$436)*($B303-$B$436)</f>
        <v>17214.770163944871</v>
      </c>
      <c r="P305">
        <f>($B305-$B$436)*($B302-$B$436)</f>
        <v>17345.975233069297</v>
      </c>
      <c r="Q305">
        <f>($B305-$B$436)*($B301-$B$436)</f>
        <v>17739.590440442567</v>
      </c>
      <c r="R305">
        <f>($B305-$B$436)*($B300-$B$436)</f>
        <v>18002.000578691415</v>
      </c>
    </row>
    <row r="306" spans="1:18" x14ac:dyDescent="0.2">
      <c r="A306" s="22">
        <v>44210</v>
      </c>
      <c r="B306" s="18">
        <v>282</v>
      </c>
      <c r="C306">
        <f>B306-$B$2</f>
        <v>279</v>
      </c>
      <c r="D306">
        <f>B306/$B$2</f>
        <v>94</v>
      </c>
      <c r="E306">
        <f t="shared" si="17"/>
        <v>93</v>
      </c>
      <c r="F306">
        <f t="shared" si="19"/>
        <v>280</v>
      </c>
      <c r="G306">
        <f>B306-B305</f>
        <v>3</v>
      </c>
      <c r="H306">
        <f>IF(OR(B306=0,B305=0),1,B306/B305)</f>
        <v>1.010752688172043</v>
      </c>
      <c r="I306">
        <f t="shared" si="18"/>
        <v>1.0752688172043001E-2</v>
      </c>
      <c r="J306">
        <f t="shared" si="20"/>
        <v>2</v>
      </c>
      <c r="M306">
        <f>($B306-$B$436)*($B306-$B$436)</f>
        <v>18011.000578691415</v>
      </c>
      <c r="N306">
        <f>($B306-$B$436)*($B305-$B$436)</f>
        <v>17608.385371318145</v>
      </c>
      <c r="O306">
        <f>($B306-$B$436)*($B304-$B$436)</f>
        <v>17474.180302193719</v>
      </c>
      <c r="P306">
        <f>($B306-$B$436)*($B303-$B$436)</f>
        <v>17608.385371318145</v>
      </c>
      <c r="Q306">
        <f>($B306-$B$436)*($B302-$B$436)</f>
        <v>17742.590440442567</v>
      </c>
      <c r="R306">
        <f>($B306-$B$436)*($B301-$B$436)</f>
        <v>18145.205647815841</v>
      </c>
    </row>
    <row r="307" spans="1:18" x14ac:dyDescent="0.2">
      <c r="A307" s="22">
        <v>44211</v>
      </c>
      <c r="B307" s="18">
        <v>283</v>
      </c>
      <c r="C307">
        <f>B307-$B$2</f>
        <v>280</v>
      </c>
      <c r="D307">
        <f>B307/$B$2</f>
        <v>94.333333333333329</v>
      </c>
      <c r="E307">
        <f t="shared" si="17"/>
        <v>93.333333333333329</v>
      </c>
      <c r="F307">
        <f t="shared" si="19"/>
        <v>281</v>
      </c>
      <c r="G307">
        <f>B307-B306</f>
        <v>1</v>
      </c>
      <c r="H307">
        <f>IF(OR(B307=0,B306=0),1,B307/B306)</f>
        <v>1.0035460992907801</v>
      </c>
      <c r="I307">
        <f t="shared" si="18"/>
        <v>3.5460992907800915E-3</v>
      </c>
      <c r="J307">
        <f t="shared" si="20"/>
        <v>-2</v>
      </c>
      <c r="M307">
        <f>($B307-$B$436)*($B307-$B$436)</f>
        <v>18280.410716940263</v>
      </c>
      <c r="N307">
        <f>($B307-$B$436)*($B306-$B$436)</f>
        <v>18145.205647815841</v>
      </c>
      <c r="O307">
        <f>($B307-$B$436)*($B305-$B$436)</f>
        <v>17739.590440442567</v>
      </c>
      <c r="P307">
        <f>($B307-$B$436)*($B304-$B$436)</f>
        <v>17604.385371318145</v>
      </c>
      <c r="Q307">
        <f>($B307-$B$436)*($B303-$B$436)</f>
        <v>17739.590440442567</v>
      </c>
      <c r="R307">
        <f>($B307-$B$436)*($B302-$B$436)</f>
        <v>17874.795509566993</v>
      </c>
    </row>
    <row r="308" spans="1:18" x14ac:dyDescent="0.2">
      <c r="A308" s="22">
        <v>44212</v>
      </c>
      <c r="B308" s="18">
        <v>287</v>
      </c>
      <c r="C308">
        <f>B308-$B$2</f>
        <v>284</v>
      </c>
      <c r="D308">
        <f>B308/$B$2</f>
        <v>95.666666666666671</v>
      </c>
      <c r="E308">
        <f t="shared" si="17"/>
        <v>94.666666666666671</v>
      </c>
      <c r="F308">
        <f t="shared" si="19"/>
        <v>285</v>
      </c>
      <c r="G308">
        <f>B308-B307</f>
        <v>4</v>
      </c>
      <c r="H308">
        <f>IF(OR(B308=0,B307=0),1,B308/B307)</f>
        <v>1.0141342756183747</v>
      </c>
      <c r="I308">
        <f t="shared" si="18"/>
        <v>1.4134275618374659E-2</v>
      </c>
      <c r="J308">
        <f t="shared" si="20"/>
        <v>3</v>
      </c>
      <c r="M308">
        <f>($B308-$B$436)*($B308-$B$436)</f>
        <v>19378.051269935655</v>
      </c>
      <c r="N308">
        <f>($B308-$B$436)*($B307-$B$436)</f>
        <v>18821.230993437959</v>
      </c>
      <c r="O308">
        <f>($B308-$B$436)*($B306-$B$436)</f>
        <v>18682.025924313537</v>
      </c>
      <c r="P308">
        <f>($B308-$B$436)*($B305-$B$436)</f>
        <v>18264.410716940263</v>
      </c>
      <c r="Q308">
        <f>($B308-$B$436)*($B304-$B$436)</f>
        <v>18125.205647815841</v>
      </c>
      <c r="R308">
        <f>($B308-$B$436)*($B303-$B$436)</f>
        <v>18264.410716940263</v>
      </c>
    </row>
    <row r="309" spans="1:18" x14ac:dyDescent="0.2">
      <c r="A309" s="22">
        <v>44213</v>
      </c>
      <c r="B309" s="18">
        <v>287</v>
      </c>
      <c r="C309">
        <f>B309-$B$2</f>
        <v>284</v>
      </c>
      <c r="D309">
        <f>B309/$B$2</f>
        <v>95.666666666666671</v>
      </c>
      <c r="E309">
        <f t="shared" si="17"/>
        <v>94.666666666666671</v>
      </c>
      <c r="F309">
        <f t="shared" si="19"/>
        <v>285</v>
      </c>
      <c r="G309">
        <f>B309-B308</f>
        <v>0</v>
      </c>
      <c r="H309">
        <f>IF(OR(B309=0,B308=0),1,B309/B308)</f>
        <v>1</v>
      </c>
      <c r="I309">
        <f t="shared" si="18"/>
        <v>0</v>
      </c>
      <c r="J309">
        <f t="shared" si="20"/>
        <v>-4</v>
      </c>
      <c r="M309">
        <f>($B309-$B$436)*($B309-$B$436)</f>
        <v>19378.051269935655</v>
      </c>
      <c r="N309">
        <f>($B309-$B$436)*($B308-$B$436)</f>
        <v>19378.051269935655</v>
      </c>
      <c r="O309">
        <f>($B309-$B$436)*($B307-$B$436)</f>
        <v>18821.230993437959</v>
      </c>
      <c r="P309">
        <f>($B309-$B$436)*($B306-$B$436)</f>
        <v>18682.025924313537</v>
      </c>
      <c r="Q309">
        <f>($B309-$B$436)*($B305-$B$436)</f>
        <v>18264.410716940263</v>
      </c>
      <c r="R309">
        <f>($B309-$B$436)*($B304-$B$436)</f>
        <v>18125.205647815841</v>
      </c>
    </row>
    <row r="310" spans="1:18" x14ac:dyDescent="0.2">
      <c r="A310" s="22">
        <v>44214</v>
      </c>
      <c r="B310" s="18">
        <v>288</v>
      </c>
      <c r="C310">
        <f>B310-$B$2</f>
        <v>285</v>
      </c>
      <c r="D310">
        <f>B310/$B$2</f>
        <v>96</v>
      </c>
      <c r="E310">
        <f t="shared" si="17"/>
        <v>95</v>
      </c>
      <c r="F310">
        <f t="shared" si="19"/>
        <v>286</v>
      </c>
      <c r="G310">
        <f>B310-B309</f>
        <v>1</v>
      </c>
      <c r="H310">
        <f>IF(OR(B310=0,B309=0),1,B310/B309)</f>
        <v>1.0034843205574913</v>
      </c>
      <c r="I310">
        <f t="shared" si="18"/>
        <v>3.4843205574912606E-3</v>
      </c>
      <c r="J310">
        <f t="shared" si="20"/>
        <v>1</v>
      </c>
      <c r="M310">
        <f>($B310-$B$436)*($B310-$B$436)</f>
        <v>19657.461408184503</v>
      </c>
      <c r="N310">
        <f>($B310-$B$436)*($B309-$B$436)</f>
        <v>19517.256339060081</v>
      </c>
      <c r="O310">
        <f>($B310-$B$436)*($B308-$B$436)</f>
        <v>19517.256339060081</v>
      </c>
      <c r="P310">
        <f>($B310-$B$436)*($B307-$B$436)</f>
        <v>18956.436062562385</v>
      </c>
      <c r="Q310">
        <f>($B310-$B$436)*($B306-$B$436)</f>
        <v>18816.230993437959</v>
      </c>
      <c r="R310">
        <f>($B310-$B$436)*($B305-$B$436)</f>
        <v>18395.615786064689</v>
      </c>
    </row>
    <row r="311" spans="1:18" x14ac:dyDescent="0.2">
      <c r="A311" s="22">
        <v>44215</v>
      </c>
      <c r="B311" s="18">
        <v>286</v>
      </c>
      <c r="C311">
        <f>B311-$B$2</f>
        <v>283</v>
      </c>
      <c r="D311">
        <f>B311/$B$2</f>
        <v>95.333333333333329</v>
      </c>
      <c r="E311">
        <f t="shared" si="17"/>
        <v>94.333333333333329</v>
      </c>
      <c r="F311">
        <f t="shared" si="19"/>
        <v>284</v>
      </c>
      <c r="G311">
        <f>B311-B310</f>
        <v>-2</v>
      </c>
      <c r="H311">
        <f>IF(OR(B311=0,B310=0),1,B311/B310)</f>
        <v>0.99305555555555558</v>
      </c>
      <c r="I311">
        <f t="shared" si="18"/>
        <v>-6.9444444444444198E-3</v>
      </c>
      <c r="J311">
        <f t="shared" si="20"/>
        <v>-3</v>
      </c>
      <c r="M311">
        <f>($B311-$B$436)*($B311-$B$436)</f>
        <v>19100.641131686807</v>
      </c>
      <c r="N311">
        <f>($B311-$B$436)*($B310-$B$436)</f>
        <v>19377.051269935655</v>
      </c>
      <c r="O311">
        <f>($B311-$B$436)*($B309-$B$436)</f>
        <v>19238.846200811233</v>
      </c>
      <c r="P311">
        <f>($B311-$B$436)*($B308-$B$436)</f>
        <v>19238.846200811233</v>
      </c>
      <c r="Q311">
        <f>($B311-$B$436)*($B307-$B$436)</f>
        <v>18686.025924313537</v>
      </c>
      <c r="R311">
        <f>($B311-$B$436)*($B306-$B$436)</f>
        <v>18547.820855189111</v>
      </c>
    </row>
    <row r="312" spans="1:18" x14ac:dyDescent="0.2">
      <c r="A312" s="22">
        <v>44216</v>
      </c>
      <c r="B312" s="18">
        <v>285</v>
      </c>
      <c r="C312">
        <f>B312-$B$2</f>
        <v>282</v>
      </c>
      <c r="D312">
        <f>B312/$B$2</f>
        <v>95</v>
      </c>
      <c r="E312">
        <f t="shared" si="17"/>
        <v>94</v>
      </c>
      <c r="F312">
        <f t="shared" si="19"/>
        <v>283</v>
      </c>
      <c r="G312">
        <f>B312-B311</f>
        <v>-1</v>
      </c>
      <c r="H312">
        <f>IF(OR(B312=0,B311=0),1,B312/B311)</f>
        <v>0.99650349650349646</v>
      </c>
      <c r="I312">
        <f t="shared" si="18"/>
        <v>-3.4965034965035446E-3</v>
      </c>
      <c r="J312">
        <f t="shared" si="20"/>
        <v>1</v>
      </c>
      <c r="M312">
        <f>($B312-$B$436)*($B312-$B$436)</f>
        <v>18825.230993437959</v>
      </c>
      <c r="N312">
        <f>($B312-$B$436)*($B311-$B$436)</f>
        <v>18962.436062562385</v>
      </c>
      <c r="O312">
        <f>($B312-$B$436)*($B310-$B$436)</f>
        <v>19236.846200811233</v>
      </c>
      <c r="P312">
        <f>($B312-$B$436)*($B309-$B$436)</f>
        <v>19099.641131686807</v>
      </c>
      <c r="Q312">
        <f>($B312-$B$436)*($B308-$B$436)</f>
        <v>19099.641131686807</v>
      </c>
      <c r="R312">
        <f>($B312-$B$436)*($B307-$B$436)</f>
        <v>18550.820855189111</v>
      </c>
    </row>
    <row r="313" spans="1:18" x14ac:dyDescent="0.2">
      <c r="A313" s="22">
        <v>44217</v>
      </c>
      <c r="B313" s="18">
        <v>287</v>
      </c>
      <c r="C313">
        <f>B313-$B$2</f>
        <v>284</v>
      </c>
      <c r="D313">
        <f>B313/$B$2</f>
        <v>95.666666666666671</v>
      </c>
      <c r="E313">
        <f t="shared" si="17"/>
        <v>94.666666666666671</v>
      </c>
      <c r="F313">
        <f t="shared" si="19"/>
        <v>285</v>
      </c>
      <c r="G313">
        <f>B313-B312</f>
        <v>2</v>
      </c>
      <c r="H313">
        <f>IF(OR(B313=0,B312=0),1,B313/B312)</f>
        <v>1.0070175438596491</v>
      </c>
      <c r="I313">
        <f t="shared" si="18"/>
        <v>7.0175438596491446E-3</v>
      </c>
      <c r="J313">
        <f t="shared" si="20"/>
        <v>3</v>
      </c>
      <c r="M313">
        <f>($B313-$B$436)*($B313-$B$436)</f>
        <v>19378.051269935655</v>
      </c>
      <c r="N313">
        <f>($B313-$B$436)*($B312-$B$436)</f>
        <v>19099.641131686807</v>
      </c>
      <c r="O313">
        <f>($B313-$B$436)*($B311-$B$436)</f>
        <v>19238.846200811233</v>
      </c>
      <c r="P313">
        <f>($B313-$B$436)*($B310-$B$436)</f>
        <v>19517.256339060081</v>
      </c>
      <c r="Q313">
        <f>($B313-$B$436)*($B309-$B$436)</f>
        <v>19378.051269935655</v>
      </c>
      <c r="R313">
        <f>($B313-$B$436)*($B308-$B$436)</f>
        <v>19378.051269935655</v>
      </c>
    </row>
    <row r="314" spans="1:18" x14ac:dyDescent="0.2">
      <c r="A314" s="22">
        <v>44218</v>
      </c>
      <c r="B314" s="18">
        <v>286</v>
      </c>
      <c r="C314">
        <f>B314-$B$2</f>
        <v>283</v>
      </c>
      <c r="D314">
        <f>B314/$B$2</f>
        <v>95.333333333333329</v>
      </c>
      <c r="E314">
        <f t="shared" si="17"/>
        <v>94.333333333333329</v>
      </c>
      <c r="F314">
        <f t="shared" si="19"/>
        <v>284</v>
      </c>
      <c r="G314">
        <f>B314-B313</f>
        <v>-1</v>
      </c>
      <c r="H314">
        <f>IF(OR(B314=0,B313=0),1,B314/B313)</f>
        <v>0.99651567944250874</v>
      </c>
      <c r="I314">
        <f t="shared" si="18"/>
        <v>-3.4843205574912606E-3</v>
      </c>
      <c r="J314">
        <f t="shared" si="20"/>
        <v>-3</v>
      </c>
      <c r="M314">
        <f>($B314-$B$436)*($B314-$B$436)</f>
        <v>19100.641131686807</v>
      </c>
      <c r="N314">
        <f>($B314-$B$436)*($B313-$B$436)</f>
        <v>19238.846200811233</v>
      </c>
      <c r="O314">
        <f>($B314-$B$436)*($B312-$B$436)</f>
        <v>18962.436062562385</v>
      </c>
      <c r="P314">
        <f>($B314-$B$436)*($B311-$B$436)</f>
        <v>19100.641131686807</v>
      </c>
      <c r="Q314">
        <f>($B314-$B$436)*($B310-$B$436)</f>
        <v>19377.051269935655</v>
      </c>
      <c r="R314">
        <f>($B314-$B$436)*($B309-$B$436)</f>
        <v>19238.846200811233</v>
      </c>
    </row>
    <row r="315" spans="1:18" x14ac:dyDescent="0.2">
      <c r="A315" s="22">
        <v>44219</v>
      </c>
      <c r="B315" s="18">
        <v>284</v>
      </c>
      <c r="C315">
        <f>B315-$B$2</f>
        <v>281</v>
      </c>
      <c r="D315">
        <f>B315/$B$2</f>
        <v>94.666666666666671</v>
      </c>
      <c r="E315">
        <f t="shared" si="17"/>
        <v>93.666666666666671</v>
      </c>
      <c r="F315">
        <f t="shared" si="19"/>
        <v>282</v>
      </c>
      <c r="G315">
        <f>B315-B314</f>
        <v>-2</v>
      </c>
      <c r="H315">
        <f>IF(OR(B315=0,B314=0),1,B315/B314)</f>
        <v>0.99300699300699302</v>
      </c>
      <c r="I315">
        <f t="shared" si="18"/>
        <v>-6.9930069930069783E-3</v>
      </c>
      <c r="J315">
        <f t="shared" si="20"/>
        <v>-1</v>
      </c>
      <c r="M315">
        <f>($B315-$B$436)*($B315-$B$436)</f>
        <v>18551.820855189111</v>
      </c>
      <c r="N315">
        <f>($B315-$B$436)*($B314-$B$436)</f>
        <v>18824.230993437959</v>
      </c>
      <c r="O315">
        <f>($B315-$B$436)*($B313-$B$436)</f>
        <v>18960.436062562385</v>
      </c>
      <c r="P315">
        <f>($B315-$B$436)*($B312-$B$436)</f>
        <v>18688.025924313537</v>
      </c>
      <c r="Q315">
        <f>($B315-$B$436)*($B311-$B$436)</f>
        <v>18824.230993437959</v>
      </c>
      <c r="R315">
        <f>($B315-$B$436)*($B310-$B$436)</f>
        <v>19096.641131686807</v>
      </c>
    </row>
    <row r="316" spans="1:18" x14ac:dyDescent="0.2">
      <c r="A316" s="22">
        <v>44220</v>
      </c>
      <c r="B316" s="18">
        <v>285</v>
      </c>
      <c r="C316">
        <f>B316-$B$2</f>
        <v>282</v>
      </c>
      <c r="D316">
        <f>B316/$B$2</f>
        <v>95</v>
      </c>
      <c r="E316">
        <f t="shared" si="17"/>
        <v>94</v>
      </c>
      <c r="F316">
        <f t="shared" si="19"/>
        <v>283</v>
      </c>
      <c r="G316">
        <f>B316-B315</f>
        <v>1</v>
      </c>
      <c r="H316">
        <f>IF(OR(B316=0,B315=0),1,B316/B315)</f>
        <v>1.0035211267605635</v>
      </c>
      <c r="I316">
        <f t="shared" si="18"/>
        <v>3.5211267605634866E-3</v>
      </c>
      <c r="J316">
        <f t="shared" si="20"/>
        <v>3</v>
      </c>
      <c r="M316">
        <f>($B316-$B$436)*($B316-$B$436)</f>
        <v>18825.230993437959</v>
      </c>
      <c r="N316">
        <f>($B316-$B$436)*($B315-$B$436)</f>
        <v>18688.025924313537</v>
      </c>
      <c r="O316">
        <f>($B316-$B$436)*($B314-$B$436)</f>
        <v>18962.436062562385</v>
      </c>
      <c r="P316">
        <f>($B316-$B$436)*($B313-$B$436)</f>
        <v>19099.641131686807</v>
      </c>
      <c r="Q316">
        <f>($B316-$B$436)*($B312-$B$436)</f>
        <v>18825.230993437959</v>
      </c>
      <c r="R316">
        <f>($B316-$B$436)*($B311-$B$436)</f>
        <v>18962.436062562385</v>
      </c>
    </row>
    <row r="317" spans="1:18" x14ac:dyDescent="0.2">
      <c r="A317" s="22">
        <v>44221</v>
      </c>
      <c r="B317" s="18">
        <v>283</v>
      </c>
      <c r="C317">
        <f>B317-$B$2</f>
        <v>280</v>
      </c>
      <c r="D317">
        <f>B317/$B$2</f>
        <v>94.333333333333329</v>
      </c>
      <c r="E317">
        <f t="shared" si="17"/>
        <v>93.333333333333329</v>
      </c>
      <c r="F317">
        <f t="shared" si="19"/>
        <v>281</v>
      </c>
      <c r="G317">
        <f>B317-B316</f>
        <v>-2</v>
      </c>
      <c r="H317">
        <f>IF(OR(B317=0,B316=0),1,B317/B316)</f>
        <v>0.99298245614035086</v>
      </c>
      <c r="I317">
        <f t="shared" si="18"/>
        <v>-7.0175438596491446E-3</v>
      </c>
      <c r="J317">
        <f t="shared" si="20"/>
        <v>-3</v>
      </c>
      <c r="M317">
        <f>($B317-$B$436)*($B317-$B$436)</f>
        <v>18280.410716940263</v>
      </c>
      <c r="N317">
        <f>($B317-$B$436)*($B316-$B$436)</f>
        <v>18550.820855189111</v>
      </c>
      <c r="O317">
        <f>($B317-$B$436)*($B315-$B$436)</f>
        <v>18415.615786064689</v>
      </c>
      <c r="P317">
        <f>($B317-$B$436)*($B314-$B$436)</f>
        <v>18686.025924313537</v>
      </c>
      <c r="Q317">
        <f>($B317-$B$436)*($B313-$B$436)</f>
        <v>18821.230993437959</v>
      </c>
      <c r="R317">
        <f>($B317-$B$436)*($B312-$B$436)</f>
        <v>18550.820855189111</v>
      </c>
    </row>
    <row r="318" spans="1:18" x14ac:dyDescent="0.2">
      <c r="A318" s="22">
        <v>44222</v>
      </c>
      <c r="B318" s="18">
        <v>279</v>
      </c>
      <c r="C318">
        <f>B318-$B$2</f>
        <v>276</v>
      </c>
      <c r="D318">
        <f>B318/$B$2</f>
        <v>93</v>
      </c>
      <c r="E318">
        <f t="shared" si="17"/>
        <v>92</v>
      </c>
      <c r="F318">
        <f t="shared" si="19"/>
        <v>277</v>
      </c>
      <c r="G318">
        <f>B318-B317</f>
        <v>-4</v>
      </c>
      <c r="H318">
        <f>IF(OR(B318=0,B317=0),1,B318/B317)</f>
        <v>0.98586572438162545</v>
      </c>
      <c r="I318">
        <f t="shared" si="18"/>
        <v>-1.4134275618374548E-2</v>
      </c>
      <c r="J318">
        <f t="shared" si="20"/>
        <v>-2</v>
      </c>
      <c r="M318">
        <f>($B318-$B$436)*($B318-$B$436)</f>
        <v>17214.770163944871</v>
      </c>
      <c r="N318">
        <f>($B318-$B$436)*($B317-$B$436)</f>
        <v>17739.590440442567</v>
      </c>
      <c r="O318">
        <f>($B318-$B$436)*($B316-$B$436)</f>
        <v>18002.000578691415</v>
      </c>
      <c r="P318">
        <f>($B318-$B$436)*($B315-$B$436)</f>
        <v>17870.795509566993</v>
      </c>
      <c r="Q318">
        <f>($B318-$B$436)*($B314-$B$436)</f>
        <v>18133.205647815841</v>
      </c>
      <c r="R318">
        <f>($B318-$B$436)*($B313-$B$436)</f>
        <v>18264.410716940263</v>
      </c>
    </row>
    <row r="319" spans="1:18" x14ac:dyDescent="0.2">
      <c r="A319" s="22">
        <v>44223</v>
      </c>
      <c r="B319" s="18">
        <v>275</v>
      </c>
      <c r="C319">
        <f>B319-$B$2</f>
        <v>272</v>
      </c>
      <c r="D319">
        <f>B319/$B$2</f>
        <v>91.666666666666671</v>
      </c>
      <c r="E319">
        <f t="shared" si="17"/>
        <v>90.666666666666671</v>
      </c>
      <c r="F319">
        <f t="shared" si="19"/>
        <v>273</v>
      </c>
      <c r="G319">
        <f>B319-B318</f>
        <v>-4</v>
      </c>
      <c r="H319">
        <f>IF(OR(B319=0,B318=0),1,B319/B318)</f>
        <v>0.98566308243727596</v>
      </c>
      <c r="I319">
        <f t="shared" si="18"/>
        <v>-1.4336917562724039E-2</v>
      </c>
      <c r="J319">
        <f t="shared" si="20"/>
        <v>0</v>
      </c>
      <c r="M319">
        <f>($B319-$B$436)*($B319-$B$436)</f>
        <v>16181.129610949482</v>
      </c>
      <c r="N319">
        <f>($B319-$B$436)*($B318-$B$436)</f>
        <v>16689.949887447176</v>
      </c>
      <c r="O319">
        <f>($B319-$B$436)*($B317-$B$436)</f>
        <v>17198.770163944871</v>
      </c>
      <c r="P319">
        <f>($B319-$B$436)*($B316-$B$436)</f>
        <v>17453.180302193719</v>
      </c>
      <c r="Q319">
        <f>($B319-$B$436)*($B315-$B$436)</f>
        <v>17325.975233069297</v>
      </c>
      <c r="R319">
        <f>($B319-$B$436)*($B314-$B$436)</f>
        <v>17580.385371318145</v>
      </c>
    </row>
    <row r="320" spans="1:18" x14ac:dyDescent="0.2">
      <c r="A320" s="22">
        <v>44224</v>
      </c>
      <c r="B320" s="18">
        <v>273</v>
      </c>
      <c r="C320">
        <f>B320-$B$2</f>
        <v>270</v>
      </c>
      <c r="D320">
        <f>B320/$B$2</f>
        <v>91</v>
      </c>
      <c r="E320">
        <f t="shared" si="17"/>
        <v>90</v>
      </c>
      <c r="F320">
        <f t="shared" si="19"/>
        <v>271</v>
      </c>
      <c r="G320">
        <f>B320-B319</f>
        <v>-2</v>
      </c>
      <c r="H320">
        <f>IF(OR(B320=0,B319=0),1,B320/B319)</f>
        <v>0.99272727272727268</v>
      </c>
      <c r="I320">
        <f t="shared" si="18"/>
        <v>-7.2727272727273196E-3</v>
      </c>
      <c r="J320">
        <f t="shared" si="20"/>
        <v>2</v>
      </c>
      <c r="M320">
        <f>($B320-$B$436)*($B320-$B$436)</f>
        <v>15676.309334451786</v>
      </c>
      <c r="N320">
        <f>($B320-$B$436)*($B319-$B$436)</f>
        <v>15926.719472700634</v>
      </c>
      <c r="O320">
        <f>($B320-$B$436)*($B318-$B$436)</f>
        <v>16427.539749198328</v>
      </c>
      <c r="P320">
        <f>($B320-$B$436)*($B317-$B$436)</f>
        <v>16928.360025696024</v>
      </c>
      <c r="Q320">
        <f>($B320-$B$436)*($B316-$B$436)</f>
        <v>17178.770163944871</v>
      </c>
      <c r="R320">
        <f>($B320-$B$436)*($B315-$B$436)</f>
        <v>17053.565094820449</v>
      </c>
    </row>
    <row r="321" spans="1:18" x14ac:dyDescent="0.2">
      <c r="A321" s="22">
        <v>44225</v>
      </c>
      <c r="B321" s="18">
        <v>277</v>
      </c>
      <c r="C321">
        <f>B321-$B$2</f>
        <v>274</v>
      </c>
      <c r="D321">
        <f>B321/$B$2</f>
        <v>92.333333333333329</v>
      </c>
      <c r="E321">
        <f t="shared" si="17"/>
        <v>91.333333333333329</v>
      </c>
      <c r="F321">
        <f t="shared" si="19"/>
        <v>275</v>
      </c>
      <c r="G321">
        <f>B321-B320</f>
        <v>4</v>
      </c>
      <c r="H321">
        <f>IF(OR(B321=0,B320=0),1,B321/B320)</f>
        <v>1.0146520146520146</v>
      </c>
      <c r="I321">
        <f t="shared" si="18"/>
        <v>1.46520146520146E-2</v>
      </c>
      <c r="J321">
        <f t="shared" si="20"/>
        <v>6</v>
      </c>
      <c r="M321">
        <f>($B321-$B$436)*($B321-$B$436)</f>
        <v>16693.949887447176</v>
      </c>
      <c r="N321">
        <f>($B321-$B$436)*($B320-$B$436)</f>
        <v>16177.129610949482</v>
      </c>
      <c r="O321">
        <f>($B321-$B$436)*($B319-$B$436)</f>
        <v>16435.539749198328</v>
      </c>
      <c r="P321">
        <f>($B321-$B$436)*($B318-$B$436)</f>
        <v>16952.360025696024</v>
      </c>
      <c r="Q321">
        <f>($B321-$B$436)*($B317-$B$436)</f>
        <v>17469.180302193719</v>
      </c>
      <c r="R321">
        <f>($B321-$B$436)*($B316-$B$436)</f>
        <v>17727.590440442567</v>
      </c>
    </row>
    <row r="322" spans="1:18" x14ac:dyDescent="0.2">
      <c r="A322" s="22">
        <v>44226</v>
      </c>
      <c r="B322" s="18">
        <v>305</v>
      </c>
      <c r="C322">
        <f>B322-$B$2</f>
        <v>302</v>
      </c>
      <c r="D322">
        <f>B322/$B$2</f>
        <v>101.66666666666667</v>
      </c>
      <c r="E322">
        <f t="shared" si="17"/>
        <v>100.66666666666667</v>
      </c>
      <c r="F322">
        <f t="shared" si="19"/>
        <v>303</v>
      </c>
      <c r="G322">
        <f>B322-B321</f>
        <v>28</v>
      </c>
      <c r="H322">
        <f>IF(OR(B322=0,B321=0),1,B322/B321)</f>
        <v>1.1010830324909748</v>
      </c>
      <c r="I322">
        <f t="shared" si="18"/>
        <v>0.10108303249097483</v>
      </c>
      <c r="J322">
        <f t="shared" si="20"/>
        <v>24</v>
      </c>
      <c r="M322">
        <f>($B322-$B$436)*($B322-$B$436)</f>
        <v>24713.433758414918</v>
      </c>
      <c r="N322">
        <f>($B322-$B$436)*($B321-$B$436)</f>
        <v>20311.691822931047</v>
      </c>
      <c r="O322">
        <f>($B322-$B$436)*($B320-$B$436)</f>
        <v>19682.871546433351</v>
      </c>
      <c r="P322">
        <f>($B322-$B$436)*($B319-$B$436)</f>
        <v>19997.281684682199</v>
      </c>
      <c r="Q322">
        <f>($B322-$B$436)*($B318-$B$436)</f>
        <v>20626.101961179895</v>
      </c>
      <c r="R322">
        <f>($B322-$B$436)*($B317-$B$436)</f>
        <v>21254.922237677591</v>
      </c>
    </row>
    <row r="323" spans="1:18" x14ac:dyDescent="0.2">
      <c r="A323" s="22">
        <v>44227</v>
      </c>
      <c r="B323" s="18">
        <v>307</v>
      </c>
      <c r="C323">
        <f>B323-$B$2</f>
        <v>304</v>
      </c>
      <c r="D323">
        <f>B323/$B$2</f>
        <v>102.33333333333333</v>
      </c>
      <c r="E323">
        <f t="shared" si="17"/>
        <v>101.33333333333333</v>
      </c>
      <c r="F323">
        <f t="shared" si="19"/>
        <v>305</v>
      </c>
      <c r="G323">
        <f>B323-B322</f>
        <v>2</v>
      </c>
      <c r="H323">
        <f>IF(OR(B323=0,B322=0),1,B323/B322)</f>
        <v>1.0065573770491802</v>
      </c>
      <c r="I323">
        <f t="shared" si="18"/>
        <v>6.5573770491802463E-3</v>
      </c>
      <c r="J323">
        <f t="shared" si="20"/>
        <v>-26</v>
      </c>
      <c r="M323">
        <f>($B323-$B$436)*($B323-$B$436)</f>
        <v>25346.254034912614</v>
      </c>
      <c r="N323">
        <f>($B323-$B$436)*($B322-$B$436)</f>
        <v>25027.843896663766</v>
      </c>
      <c r="O323">
        <f>($B323-$B$436)*($B321-$B$436)</f>
        <v>20570.101961179895</v>
      </c>
      <c r="P323">
        <f>($B323-$B$436)*($B320-$B$436)</f>
        <v>19933.281684682199</v>
      </c>
      <c r="Q323">
        <f>($B323-$B$436)*($B319-$B$436)</f>
        <v>20251.691822931047</v>
      </c>
      <c r="R323">
        <f>($B323-$B$436)*($B318-$B$436)</f>
        <v>20888.512099428743</v>
      </c>
    </row>
    <row r="324" spans="1:18" x14ac:dyDescent="0.2">
      <c r="A324" s="22">
        <v>44228</v>
      </c>
      <c r="B324" s="18">
        <v>305</v>
      </c>
      <c r="C324">
        <f>B324-$B$2</f>
        <v>302</v>
      </c>
      <c r="D324">
        <f>B324/$B$2</f>
        <v>101.66666666666667</v>
      </c>
      <c r="E324">
        <f t="shared" ref="E324:E387" si="21">D324-1</f>
        <v>100.66666666666667</v>
      </c>
      <c r="F324">
        <f t="shared" si="19"/>
        <v>303</v>
      </c>
      <c r="G324">
        <f>B324-B323</f>
        <v>-2</v>
      </c>
      <c r="H324">
        <f>IF(OR(B324=0,B323=0),1,B324/B323)</f>
        <v>0.99348534201954397</v>
      </c>
      <c r="I324">
        <f t="shared" ref="I324:I387" si="22">H324-1</f>
        <v>-6.514657980456029E-3</v>
      </c>
      <c r="J324">
        <f t="shared" si="20"/>
        <v>-4</v>
      </c>
      <c r="M324">
        <f>($B324-$B$436)*($B324-$B$436)</f>
        <v>24713.433758414918</v>
      </c>
      <c r="N324">
        <f>($B324-$B$436)*($B323-$B$436)</f>
        <v>25027.843896663766</v>
      </c>
      <c r="O324">
        <f>($B324-$B$436)*($B322-$B$436)</f>
        <v>24713.433758414918</v>
      </c>
      <c r="P324">
        <f>($B324-$B$436)*($B321-$B$436)</f>
        <v>20311.691822931047</v>
      </c>
      <c r="Q324">
        <f>($B324-$B$436)*($B320-$B$436)</f>
        <v>19682.871546433351</v>
      </c>
      <c r="R324">
        <f>($B324-$B$436)*($B319-$B$436)</f>
        <v>19997.281684682199</v>
      </c>
    </row>
    <row r="325" spans="1:18" x14ac:dyDescent="0.2">
      <c r="A325" s="22">
        <v>44229</v>
      </c>
      <c r="B325" s="18">
        <v>300</v>
      </c>
      <c r="C325">
        <f>B325-$B$2</f>
        <v>297</v>
      </c>
      <c r="D325">
        <f>B325/$B$2</f>
        <v>100</v>
      </c>
      <c r="E325">
        <f t="shared" si="21"/>
        <v>99</v>
      </c>
      <c r="F325">
        <f t="shared" ref="F325:F388" si="23">C325-C$3</f>
        <v>298</v>
      </c>
      <c r="G325">
        <f>B325-B324</f>
        <v>-5</v>
      </c>
      <c r="H325">
        <f>IF(OR(B325=0,B324=0),1,B325/B324)</f>
        <v>0.98360655737704916</v>
      </c>
      <c r="I325">
        <f t="shared" si="22"/>
        <v>-1.6393442622950838E-2</v>
      </c>
      <c r="J325">
        <f t="shared" ref="J325:J388" si="24">G325-G324</f>
        <v>-3</v>
      </c>
      <c r="M325">
        <f>($B325-$B$436)*($B325-$B$436)</f>
        <v>23166.383067170678</v>
      </c>
      <c r="N325">
        <f>($B325-$B$436)*($B324-$B$436)</f>
        <v>23927.4084127928</v>
      </c>
      <c r="O325">
        <f>($B325-$B$436)*($B323-$B$436)</f>
        <v>24231.818551041648</v>
      </c>
      <c r="P325">
        <f>($B325-$B$436)*($B322-$B$436)</f>
        <v>23927.4084127928</v>
      </c>
      <c r="Q325">
        <f>($B325-$B$436)*($B321-$B$436)</f>
        <v>19665.666477308929</v>
      </c>
      <c r="R325">
        <f>($B325-$B$436)*($B320-$B$436)</f>
        <v>19056.846200811233</v>
      </c>
    </row>
    <row r="326" spans="1:18" x14ac:dyDescent="0.2">
      <c r="A326" s="22">
        <v>44230</v>
      </c>
      <c r="B326" s="18">
        <v>301</v>
      </c>
      <c r="C326">
        <f>B326-$B$2</f>
        <v>298</v>
      </c>
      <c r="D326">
        <f>B326/$B$2</f>
        <v>100.33333333333333</v>
      </c>
      <c r="E326">
        <f t="shared" si="21"/>
        <v>99.333333333333329</v>
      </c>
      <c r="F326">
        <f t="shared" si="23"/>
        <v>299</v>
      </c>
      <c r="G326">
        <f>B326-B325</f>
        <v>1</v>
      </c>
      <c r="H326">
        <f>IF(OR(B326=0,B325=0),1,B326/B325)</f>
        <v>1.0033333333333334</v>
      </c>
      <c r="I326">
        <f t="shared" si="22"/>
        <v>3.3333333333334103E-3</v>
      </c>
      <c r="J326">
        <f t="shared" si="24"/>
        <v>6</v>
      </c>
      <c r="M326">
        <f>($B326-$B$436)*($B326-$B$436)</f>
        <v>23471.793205419526</v>
      </c>
      <c r="N326">
        <f>($B326-$B$436)*($B325-$B$436)</f>
        <v>23318.588136295104</v>
      </c>
      <c r="O326">
        <f>($B326-$B$436)*($B324-$B$436)</f>
        <v>24084.613481917222</v>
      </c>
      <c r="P326">
        <f>($B326-$B$436)*($B323-$B$436)</f>
        <v>24391.02362016607</v>
      </c>
      <c r="Q326">
        <f>($B326-$B$436)*($B322-$B$436)</f>
        <v>24084.613481917222</v>
      </c>
      <c r="R326">
        <f>($B326-$B$436)*($B321-$B$436)</f>
        <v>19794.871546433351</v>
      </c>
    </row>
    <row r="327" spans="1:18" x14ac:dyDescent="0.2">
      <c r="A327" s="22">
        <v>44231</v>
      </c>
      <c r="B327" s="18">
        <v>300</v>
      </c>
      <c r="C327">
        <f>B327-$B$2</f>
        <v>297</v>
      </c>
      <c r="D327">
        <f>B327/$B$2</f>
        <v>100</v>
      </c>
      <c r="E327">
        <f t="shared" si="21"/>
        <v>99</v>
      </c>
      <c r="F327">
        <f t="shared" si="23"/>
        <v>298</v>
      </c>
      <c r="G327">
        <f>B327-B326</f>
        <v>-1</v>
      </c>
      <c r="H327">
        <f>IF(OR(B327=0,B326=0),1,B327/B326)</f>
        <v>0.99667774086378735</v>
      </c>
      <c r="I327">
        <f t="shared" si="22"/>
        <v>-3.3222591362126463E-3</v>
      </c>
      <c r="J327">
        <f t="shared" si="24"/>
        <v>-2</v>
      </c>
      <c r="M327">
        <f>($B327-$B$436)*($B327-$B$436)</f>
        <v>23166.383067170678</v>
      </c>
      <c r="N327">
        <f>($B327-$B$436)*($B326-$B$436)</f>
        <v>23318.588136295104</v>
      </c>
      <c r="O327">
        <f>($B327-$B$436)*($B325-$B$436)</f>
        <v>23166.383067170678</v>
      </c>
      <c r="P327">
        <f>($B327-$B$436)*($B324-$B$436)</f>
        <v>23927.4084127928</v>
      </c>
      <c r="Q327">
        <f>($B327-$B$436)*($B323-$B$436)</f>
        <v>24231.818551041648</v>
      </c>
      <c r="R327">
        <f>($B327-$B$436)*($B322-$B$436)</f>
        <v>23927.4084127928</v>
      </c>
    </row>
    <row r="328" spans="1:18" x14ac:dyDescent="0.2">
      <c r="A328" s="22">
        <v>44232</v>
      </c>
      <c r="B328" s="18">
        <v>303</v>
      </c>
      <c r="C328">
        <f>B328-$B$2</f>
        <v>300</v>
      </c>
      <c r="D328">
        <f>B328/$B$2</f>
        <v>101</v>
      </c>
      <c r="E328">
        <f t="shared" si="21"/>
        <v>100</v>
      </c>
      <c r="F328">
        <f t="shared" si="23"/>
        <v>301</v>
      </c>
      <c r="G328">
        <f>B328-B327</f>
        <v>3</v>
      </c>
      <c r="H328">
        <f>IF(OR(B328=0,B327=0),1,B328/B327)</f>
        <v>1.01</v>
      </c>
      <c r="I328">
        <f t="shared" si="22"/>
        <v>1.0000000000000009E-2</v>
      </c>
      <c r="J328">
        <f t="shared" si="24"/>
        <v>4</v>
      </c>
      <c r="M328">
        <f>($B328-$B$436)*($B328-$B$436)</f>
        <v>24088.613481917222</v>
      </c>
      <c r="N328">
        <f>($B328-$B$436)*($B327-$B$436)</f>
        <v>23622.998274543952</v>
      </c>
      <c r="O328">
        <f>($B328-$B$436)*($B326-$B$436)</f>
        <v>23778.203343668374</v>
      </c>
      <c r="P328">
        <f>($B328-$B$436)*($B325-$B$436)</f>
        <v>23622.998274543952</v>
      </c>
      <c r="Q328">
        <f>($B328-$B$436)*($B324-$B$436)</f>
        <v>24399.02362016607</v>
      </c>
      <c r="R328">
        <f>($B328-$B$436)*($B323-$B$436)</f>
        <v>24709.433758414918</v>
      </c>
    </row>
    <row r="329" spans="1:18" x14ac:dyDescent="0.2">
      <c r="A329" s="22">
        <v>44233</v>
      </c>
      <c r="B329" s="18">
        <v>302</v>
      </c>
      <c r="C329">
        <f>B329-$B$2</f>
        <v>299</v>
      </c>
      <c r="D329">
        <f>B329/$B$2</f>
        <v>100.66666666666667</v>
      </c>
      <c r="E329">
        <f t="shared" si="21"/>
        <v>99.666666666666671</v>
      </c>
      <c r="F329">
        <f t="shared" si="23"/>
        <v>300</v>
      </c>
      <c r="G329">
        <f>B329-B328</f>
        <v>-1</v>
      </c>
      <c r="H329">
        <f>IF(OR(B329=0,B328=0),1,B329/B328)</f>
        <v>0.99669966996699666</v>
      </c>
      <c r="I329">
        <f t="shared" si="22"/>
        <v>-3.3003300330033403E-3</v>
      </c>
      <c r="J329">
        <f t="shared" si="24"/>
        <v>-4</v>
      </c>
      <c r="M329">
        <f>($B329-$B$436)*($B329-$B$436)</f>
        <v>23779.203343668374</v>
      </c>
      <c r="N329">
        <f>($B329-$B$436)*($B328-$B$436)</f>
        <v>23933.4084127928</v>
      </c>
      <c r="O329">
        <f>($B329-$B$436)*($B327-$B$436)</f>
        <v>23470.793205419526</v>
      </c>
      <c r="P329">
        <f>($B329-$B$436)*($B326-$B$436)</f>
        <v>23624.998274543952</v>
      </c>
      <c r="Q329">
        <f>($B329-$B$436)*($B325-$B$436)</f>
        <v>23470.793205419526</v>
      </c>
      <c r="R329">
        <f>($B329-$B$436)*($B324-$B$436)</f>
        <v>24241.818551041648</v>
      </c>
    </row>
    <row r="330" spans="1:18" x14ac:dyDescent="0.2">
      <c r="A330" s="22">
        <v>44234</v>
      </c>
      <c r="B330" s="18">
        <v>301</v>
      </c>
      <c r="C330">
        <f>B330-$B$2</f>
        <v>298</v>
      </c>
      <c r="D330">
        <f>B330/$B$2</f>
        <v>100.33333333333333</v>
      </c>
      <c r="E330">
        <f t="shared" si="21"/>
        <v>99.333333333333329</v>
      </c>
      <c r="F330">
        <f t="shared" si="23"/>
        <v>299</v>
      </c>
      <c r="G330">
        <f>B330-B329</f>
        <v>-1</v>
      </c>
      <c r="H330">
        <f>IF(OR(B330=0,B329=0),1,B330/B329)</f>
        <v>0.99668874172185429</v>
      </c>
      <c r="I330">
        <f t="shared" si="22"/>
        <v>-3.3112582781457123E-3</v>
      </c>
      <c r="J330">
        <f t="shared" si="24"/>
        <v>0</v>
      </c>
      <c r="M330">
        <f>($B330-$B$436)*($B330-$B$436)</f>
        <v>23471.793205419526</v>
      </c>
      <c r="N330">
        <f>($B330-$B$436)*($B329-$B$436)</f>
        <v>23624.998274543952</v>
      </c>
      <c r="O330">
        <f>($B330-$B$436)*($B328-$B$436)</f>
        <v>23778.203343668374</v>
      </c>
      <c r="P330">
        <f>($B330-$B$436)*($B327-$B$436)</f>
        <v>23318.588136295104</v>
      </c>
      <c r="Q330">
        <f>($B330-$B$436)*($B326-$B$436)</f>
        <v>23471.793205419526</v>
      </c>
      <c r="R330">
        <f>($B330-$B$436)*($B325-$B$436)</f>
        <v>23318.588136295104</v>
      </c>
    </row>
    <row r="331" spans="1:18" x14ac:dyDescent="0.2">
      <c r="A331" s="22">
        <v>44235</v>
      </c>
      <c r="B331" s="18">
        <v>300</v>
      </c>
      <c r="C331">
        <f>B331-$B$2</f>
        <v>297</v>
      </c>
      <c r="D331">
        <f>B331/$B$2</f>
        <v>100</v>
      </c>
      <c r="E331">
        <f t="shared" si="21"/>
        <v>99</v>
      </c>
      <c r="F331">
        <f t="shared" si="23"/>
        <v>298</v>
      </c>
      <c r="G331">
        <f>B331-B330</f>
        <v>-1</v>
      </c>
      <c r="H331">
        <f>IF(OR(B331=0,B330=0),1,B331/B330)</f>
        <v>0.99667774086378735</v>
      </c>
      <c r="I331">
        <f t="shared" si="22"/>
        <v>-3.3222591362126463E-3</v>
      </c>
      <c r="J331">
        <f t="shared" si="24"/>
        <v>0</v>
      </c>
      <c r="M331">
        <f>($B331-$B$436)*($B331-$B$436)</f>
        <v>23166.383067170678</v>
      </c>
      <c r="N331">
        <f>($B331-$B$436)*($B330-$B$436)</f>
        <v>23318.588136295104</v>
      </c>
      <c r="O331">
        <f>($B331-$B$436)*($B329-$B$436)</f>
        <v>23470.793205419526</v>
      </c>
      <c r="P331">
        <f>($B331-$B$436)*($B328-$B$436)</f>
        <v>23622.998274543952</v>
      </c>
      <c r="Q331">
        <f>($B331-$B$436)*($B327-$B$436)</f>
        <v>23166.383067170678</v>
      </c>
      <c r="R331">
        <f>($B331-$B$436)*($B326-$B$436)</f>
        <v>23318.588136295104</v>
      </c>
    </row>
    <row r="332" spans="1:18" x14ac:dyDescent="0.2">
      <c r="A332" s="22">
        <v>44236</v>
      </c>
      <c r="B332" s="18">
        <v>300</v>
      </c>
      <c r="C332">
        <f>B332-$B$2</f>
        <v>297</v>
      </c>
      <c r="D332">
        <f>B332/$B$2</f>
        <v>100</v>
      </c>
      <c r="E332">
        <f t="shared" si="21"/>
        <v>99</v>
      </c>
      <c r="F332">
        <f t="shared" si="23"/>
        <v>298</v>
      </c>
      <c r="G332">
        <f>B332-B331</f>
        <v>0</v>
      </c>
      <c r="H332">
        <f>IF(OR(B332=0,B331=0),1,B332/B331)</f>
        <v>1</v>
      </c>
      <c r="I332">
        <f t="shared" si="22"/>
        <v>0</v>
      </c>
      <c r="J332">
        <f t="shared" si="24"/>
        <v>1</v>
      </c>
      <c r="M332">
        <f>($B332-$B$436)*($B332-$B$436)</f>
        <v>23166.383067170678</v>
      </c>
      <c r="N332">
        <f>($B332-$B$436)*($B331-$B$436)</f>
        <v>23166.383067170678</v>
      </c>
      <c r="O332">
        <f>($B332-$B$436)*($B330-$B$436)</f>
        <v>23318.588136295104</v>
      </c>
      <c r="P332">
        <f>($B332-$B$436)*($B329-$B$436)</f>
        <v>23470.793205419526</v>
      </c>
      <c r="Q332">
        <f>($B332-$B$436)*($B328-$B$436)</f>
        <v>23622.998274543952</v>
      </c>
      <c r="R332">
        <f>($B332-$B$436)*($B327-$B$436)</f>
        <v>23166.383067170678</v>
      </c>
    </row>
    <row r="333" spans="1:18" x14ac:dyDescent="0.2">
      <c r="A333" s="22">
        <v>44237</v>
      </c>
      <c r="B333" s="18">
        <v>302</v>
      </c>
      <c r="C333">
        <f>B333-$B$2</f>
        <v>299</v>
      </c>
      <c r="D333">
        <f>B333/$B$2</f>
        <v>100.66666666666667</v>
      </c>
      <c r="E333">
        <f t="shared" si="21"/>
        <v>99.666666666666671</v>
      </c>
      <c r="F333">
        <f t="shared" si="23"/>
        <v>300</v>
      </c>
      <c r="G333">
        <f>B333-B332</f>
        <v>2</v>
      </c>
      <c r="H333">
        <f>IF(OR(B333=0,B332=0),1,B333/B332)</f>
        <v>1.0066666666666666</v>
      </c>
      <c r="I333">
        <f t="shared" si="22"/>
        <v>6.6666666666665986E-3</v>
      </c>
      <c r="J333">
        <f t="shared" si="24"/>
        <v>2</v>
      </c>
      <c r="M333">
        <f>($B333-$B$436)*($B333-$B$436)</f>
        <v>23779.203343668374</v>
      </c>
      <c r="N333">
        <f>($B333-$B$436)*($B332-$B$436)</f>
        <v>23470.793205419526</v>
      </c>
      <c r="O333">
        <f>($B333-$B$436)*($B331-$B$436)</f>
        <v>23470.793205419526</v>
      </c>
      <c r="P333">
        <f>($B333-$B$436)*($B330-$B$436)</f>
        <v>23624.998274543952</v>
      </c>
      <c r="Q333">
        <f>($B333-$B$436)*($B329-$B$436)</f>
        <v>23779.203343668374</v>
      </c>
      <c r="R333">
        <f>($B333-$B$436)*($B328-$B$436)</f>
        <v>23933.4084127928</v>
      </c>
    </row>
    <row r="334" spans="1:18" x14ac:dyDescent="0.2">
      <c r="A334" s="22">
        <v>44238</v>
      </c>
      <c r="B334" s="18">
        <v>301</v>
      </c>
      <c r="C334">
        <f>B334-$B$2</f>
        <v>298</v>
      </c>
      <c r="D334">
        <f>B334/$B$2</f>
        <v>100.33333333333333</v>
      </c>
      <c r="E334">
        <f t="shared" si="21"/>
        <v>99.333333333333329</v>
      </c>
      <c r="F334">
        <f t="shared" si="23"/>
        <v>299</v>
      </c>
      <c r="G334">
        <f>B334-B333</f>
        <v>-1</v>
      </c>
      <c r="H334">
        <f>IF(OR(B334=0,B333=0),1,B334/B333)</f>
        <v>0.99668874172185429</v>
      </c>
      <c r="I334">
        <f t="shared" si="22"/>
        <v>-3.3112582781457123E-3</v>
      </c>
      <c r="J334">
        <f t="shared" si="24"/>
        <v>-3</v>
      </c>
      <c r="M334">
        <f>($B334-$B$436)*($B334-$B$436)</f>
        <v>23471.793205419526</v>
      </c>
      <c r="N334">
        <f>($B334-$B$436)*($B333-$B$436)</f>
        <v>23624.998274543952</v>
      </c>
      <c r="O334">
        <f>($B334-$B$436)*($B332-$B$436)</f>
        <v>23318.588136295104</v>
      </c>
      <c r="P334">
        <f>($B334-$B$436)*($B331-$B$436)</f>
        <v>23318.588136295104</v>
      </c>
      <c r="Q334">
        <f>($B334-$B$436)*($B330-$B$436)</f>
        <v>23471.793205419526</v>
      </c>
      <c r="R334">
        <f>($B334-$B$436)*($B329-$B$436)</f>
        <v>23624.998274543952</v>
      </c>
    </row>
    <row r="335" spans="1:18" x14ac:dyDescent="0.2">
      <c r="A335" s="22">
        <v>44239</v>
      </c>
      <c r="B335" s="18">
        <v>300</v>
      </c>
      <c r="C335">
        <f>B335-$B$2</f>
        <v>297</v>
      </c>
      <c r="D335">
        <f>B335/$B$2</f>
        <v>100</v>
      </c>
      <c r="E335">
        <f t="shared" si="21"/>
        <v>99</v>
      </c>
      <c r="F335">
        <f t="shared" si="23"/>
        <v>298</v>
      </c>
      <c r="G335">
        <f>B335-B334</f>
        <v>-1</v>
      </c>
      <c r="H335">
        <f>IF(OR(B335=0,B334=0),1,B335/B334)</f>
        <v>0.99667774086378735</v>
      </c>
      <c r="I335">
        <f t="shared" si="22"/>
        <v>-3.3222591362126463E-3</v>
      </c>
      <c r="J335">
        <f t="shared" si="24"/>
        <v>0</v>
      </c>
      <c r="M335">
        <f>($B335-$B$436)*($B335-$B$436)</f>
        <v>23166.383067170678</v>
      </c>
      <c r="N335">
        <f>($B335-$B$436)*($B334-$B$436)</f>
        <v>23318.588136295104</v>
      </c>
      <c r="O335">
        <f>($B335-$B$436)*($B333-$B$436)</f>
        <v>23470.793205419526</v>
      </c>
      <c r="P335">
        <f>($B335-$B$436)*($B332-$B$436)</f>
        <v>23166.383067170678</v>
      </c>
      <c r="Q335">
        <f>($B335-$B$436)*($B331-$B$436)</f>
        <v>23166.383067170678</v>
      </c>
      <c r="R335">
        <f>($B335-$B$436)*($B330-$B$436)</f>
        <v>23318.588136295104</v>
      </c>
    </row>
    <row r="336" spans="1:18" x14ac:dyDescent="0.2">
      <c r="A336" s="22">
        <v>44240</v>
      </c>
      <c r="B336" s="18">
        <v>298</v>
      </c>
      <c r="C336">
        <f>B336-$B$2</f>
        <v>295</v>
      </c>
      <c r="D336">
        <f>B336/$B$2</f>
        <v>99.333333333333329</v>
      </c>
      <c r="E336">
        <f t="shared" si="21"/>
        <v>98.333333333333329</v>
      </c>
      <c r="F336">
        <f t="shared" si="23"/>
        <v>296</v>
      </c>
      <c r="G336">
        <f>B336-B335</f>
        <v>-2</v>
      </c>
      <c r="H336">
        <f>IF(OR(B336=0,B335=0),1,B336/B335)</f>
        <v>0.99333333333333329</v>
      </c>
      <c r="I336">
        <f t="shared" si="22"/>
        <v>-6.6666666666667096E-3</v>
      </c>
      <c r="J336">
        <f t="shared" si="24"/>
        <v>-1</v>
      </c>
      <c r="M336">
        <f>($B336-$B$436)*($B336-$B$436)</f>
        <v>22561.562790672982</v>
      </c>
      <c r="N336">
        <f>($B336-$B$436)*($B335-$B$436)</f>
        <v>22861.97292892183</v>
      </c>
      <c r="O336">
        <f>($B336-$B$436)*($B334-$B$436)</f>
        <v>23012.177998046256</v>
      </c>
      <c r="P336">
        <f>($B336-$B$436)*($B333-$B$436)</f>
        <v>23162.383067170678</v>
      </c>
      <c r="Q336">
        <f>($B336-$B$436)*($B332-$B$436)</f>
        <v>22861.97292892183</v>
      </c>
      <c r="R336">
        <f>($B336-$B$436)*($B331-$B$436)</f>
        <v>22861.97292892183</v>
      </c>
    </row>
    <row r="337" spans="1:18" x14ac:dyDescent="0.2">
      <c r="A337" s="22">
        <v>44241</v>
      </c>
      <c r="B337" s="18">
        <v>299</v>
      </c>
      <c r="C337">
        <f>B337-$B$2</f>
        <v>296</v>
      </c>
      <c r="D337">
        <f>B337/$B$2</f>
        <v>99.666666666666671</v>
      </c>
      <c r="E337">
        <f t="shared" si="21"/>
        <v>98.666666666666671</v>
      </c>
      <c r="F337">
        <f t="shared" si="23"/>
        <v>297</v>
      </c>
      <c r="G337">
        <f>B337-B336</f>
        <v>1</v>
      </c>
      <c r="H337">
        <f>IF(OR(B337=0,B336=0),1,B337/B336)</f>
        <v>1.0033557046979866</v>
      </c>
      <c r="I337">
        <f t="shared" si="22"/>
        <v>3.3557046979866278E-3</v>
      </c>
      <c r="J337">
        <f t="shared" si="24"/>
        <v>3</v>
      </c>
      <c r="M337">
        <f>($B337-$B$436)*($B337-$B$436)</f>
        <v>22862.97292892183</v>
      </c>
      <c r="N337">
        <f>($B337-$B$436)*($B336-$B$436)</f>
        <v>22711.767859797408</v>
      </c>
      <c r="O337">
        <f>($B337-$B$436)*($B335-$B$436)</f>
        <v>23014.177998046256</v>
      </c>
      <c r="P337">
        <f>($B337-$B$436)*($B334-$B$436)</f>
        <v>23165.383067170678</v>
      </c>
      <c r="Q337">
        <f>($B337-$B$436)*($B333-$B$436)</f>
        <v>23316.588136295104</v>
      </c>
      <c r="R337">
        <f>($B337-$B$436)*($B332-$B$436)</f>
        <v>23014.177998046256</v>
      </c>
    </row>
    <row r="338" spans="1:18" x14ac:dyDescent="0.2">
      <c r="A338" s="22">
        <v>44242</v>
      </c>
      <c r="B338" s="18">
        <v>297</v>
      </c>
      <c r="C338">
        <f>B338-$B$2</f>
        <v>294</v>
      </c>
      <c r="D338">
        <f>B338/$B$2</f>
        <v>99</v>
      </c>
      <c r="E338">
        <f t="shared" si="21"/>
        <v>98</v>
      </c>
      <c r="F338">
        <f t="shared" si="23"/>
        <v>295</v>
      </c>
      <c r="G338">
        <f>B338-B337</f>
        <v>-2</v>
      </c>
      <c r="H338">
        <f>IF(OR(B338=0,B337=0),1,B338/B337)</f>
        <v>0.99331103678929766</v>
      </c>
      <c r="I338">
        <f t="shared" si="22"/>
        <v>-6.6889632107023367E-3</v>
      </c>
      <c r="J338">
        <f t="shared" si="24"/>
        <v>-3</v>
      </c>
      <c r="M338">
        <f>($B338-$B$436)*($B338-$B$436)</f>
        <v>22262.152652424134</v>
      </c>
      <c r="N338">
        <f>($B338-$B$436)*($B337-$B$436)</f>
        <v>22560.562790672982</v>
      </c>
      <c r="O338">
        <f>($B338-$B$436)*($B336-$B$436)</f>
        <v>22411.35772154856</v>
      </c>
      <c r="P338">
        <f>($B338-$B$436)*($B335-$B$436)</f>
        <v>22709.767859797408</v>
      </c>
      <c r="Q338">
        <f>($B338-$B$436)*($B334-$B$436)</f>
        <v>22858.97292892183</v>
      </c>
      <c r="R338">
        <f>($B338-$B$436)*($B333-$B$436)</f>
        <v>23008.177998046256</v>
      </c>
    </row>
    <row r="339" spans="1:18" x14ac:dyDescent="0.2">
      <c r="A339" s="22">
        <v>44243</v>
      </c>
      <c r="B339" s="18">
        <v>297</v>
      </c>
      <c r="C339">
        <f>B339-$B$2</f>
        <v>294</v>
      </c>
      <c r="D339">
        <f>B339/$B$2</f>
        <v>99</v>
      </c>
      <c r="E339">
        <f t="shared" si="21"/>
        <v>98</v>
      </c>
      <c r="F339">
        <f t="shared" si="23"/>
        <v>295</v>
      </c>
      <c r="G339">
        <f>B339-B338</f>
        <v>0</v>
      </c>
      <c r="H339">
        <f>IF(OR(B339=0,B338=0),1,B339/B338)</f>
        <v>1</v>
      </c>
      <c r="I339">
        <f t="shared" si="22"/>
        <v>0</v>
      </c>
      <c r="J339">
        <f t="shared" si="24"/>
        <v>2</v>
      </c>
      <c r="M339">
        <f>($B339-$B$436)*($B339-$B$436)</f>
        <v>22262.152652424134</v>
      </c>
      <c r="N339">
        <f>($B339-$B$436)*($B338-$B$436)</f>
        <v>22262.152652424134</v>
      </c>
      <c r="O339">
        <f>($B339-$B$436)*($B337-$B$436)</f>
        <v>22560.562790672982</v>
      </c>
      <c r="P339">
        <f>($B339-$B$436)*($B336-$B$436)</f>
        <v>22411.35772154856</v>
      </c>
      <c r="Q339">
        <f>($B339-$B$436)*($B335-$B$436)</f>
        <v>22709.767859797408</v>
      </c>
      <c r="R339">
        <f>($B339-$B$436)*($B334-$B$436)</f>
        <v>22858.97292892183</v>
      </c>
    </row>
    <row r="340" spans="1:18" x14ac:dyDescent="0.2">
      <c r="A340" s="22">
        <v>44244</v>
      </c>
      <c r="B340" s="18">
        <v>294</v>
      </c>
      <c r="C340">
        <f>B340-$B$2</f>
        <v>291</v>
      </c>
      <c r="D340">
        <f>B340/$B$2</f>
        <v>98</v>
      </c>
      <c r="E340">
        <f t="shared" si="21"/>
        <v>97</v>
      </c>
      <c r="F340">
        <f t="shared" si="23"/>
        <v>292</v>
      </c>
      <c r="G340">
        <f>B340-B339</f>
        <v>-3</v>
      </c>
      <c r="H340">
        <f>IF(OR(B340=0,B339=0),1,B340/B339)</f>
        <v>0.98989898989898994</v>
      </c>
      <c r="I340">
        <f t="shared" si="22"/>
        <v>-1.0101010101010055E-2</v>
      </c>
      <c r="J340">
        <f t="shared" si="24"/>
        <v>-3</v>
      </c>
      <c r="M340">
        <f>($B340-$B$436)*($B340-$B$436)</f>
        <v>21375.922237677591</v>
      </c>
      <c r="N340">
        <f>($B340-$B$436)*($B339-$B$436)</f>
        <v>21814.537445050864</v>
      </c>
      <c r="O340">
        <f>($B340-$B$436)*($B338-$B$436)</f>
        <v>21814.537445050864</v>
      </c>
      <c r="P340">
        <f>($B340-$B$436)*($B337-$B$436)</f>
        <v>22106.947583299712</v>
      </c>
      <c r="Q340">
        <f>($B340-$B$436)*($B336-$B$436)</f>
        <v>21960.742514175286</v>
      </c>
      <c r="R340">
        <f>($B340-$B$436)*($B335-$B$436)</f>
        <v>22253.152652424134</v>
      </c>
    </row>
    <row r="341" spans="1:18" x14ac:dyDescent="0.2">
      <c r="A341" s="22">
        <v>44245</v>
      </c>
      <c r="B341" s="18">
        <v>296</v>
      </c>
      <c r="C341">
        <f>B341-$B$2</f>
        <v>293</v>
      </c>
      <c r="D341">
        <f>B341/$B$2</f>
        <v>98.666666666666671</v>
      </c>
      <c r="E341">
        <f t="shared" si="21"/>
        <v>97.666666666666671</v>
      </c>
      <c r="F341">
        <f t="shared" si="23"/>
        <v>294</v>
      </c>
      <c r="G341">
        <f>B341-B340</f>
        <v>2</v>
      </c>
      <c r="H341">
        <f>IF(OR(B341=0,B340=0),1,B341/B340)</f>
        <v>1.0068027210884354</v>
      </c>
      <c r="I341">
        <f t="shared" si="22"/>
        <v>6.8027210884353817E-3</v>
      </c>
      <c r="J341">
        <f t="shared" si="24"/>
        <v>5</v>
      </c>
      <c r="M341">
        <f>($B341-$B$436)*($B341-$B$436)</f>
        <v>21964.742514175286</v>
      </c>
      <c r="N341">
        <f>($B341-$B$436)*($B340-$B$436)</f>
        <v>21668.332375926439</v>
      </c>
      <c r="O341">
        <f>($B341-$B$436)*($B339-$B$436)</f>
        <v>22112.947583299712</v>
      </c>
      <c r="P341">
        <f>($B341-$B$436)*($B338-$B$436)</f>
        <v>22112.947583299712</v>
      </c>
      <c r="Q341">
        <f>($B341-$B$436)*($B337-$B$436)</f>
        <v>22409.35772154856</v>
      </c>
      <c r="R341">
        <f>($B341-$B$436)*($B336-$B$436)</f>
        <v>22261.152652424134</v>
      </c>
    </row>
    <row r="342" spans="1:18" x14ac:dyDescent="0.2">
      <c r="A342" s="22">
        <v>44246</v>
      </c>
      <c r="B342" s="18">
        <v>292</v>
      </c>
      <c r="C342">
        <f>B342-$B$2</f>
        <v>289</v>
      </c>
      <c r="D342">
        <f>B342/$B$2</f>
        <v>97.333333333333329</v>
      </c>
      <c r="E342">
        <f t="shared" si="21"/>
        <v>96.333333333333329</v>
      </c>
      <c r="F342">
        <f t="shared" si="23"/>
        <v>290</v>
      </c>
      <c r="G342">
        <f>B342-B341</f>
        <v>-4</v>
      </c>
      <c r="H342">
        <f>IF(OR(B342=0,B341=0),1,B342/B341)</f>
        <v>0.98648648648648651</v>
      </c>
      <c r="I342">
        <f t="shared" si="22"/>
        <v>-1.3513513513513487E-2</v>
      </c>
      <c r="J342">
        <f t="shared" si="24"/>
        <v>-6</v>
      </c>
      <c r="M342">
        <f>($B342-$B$436)*($B342-$B$436)</f>
        <v>20795.101961179895</v>
      </c>
      <c r="N342">
        <f>($B342-$B$436)*($B341-$B$436)</f>
        <v>21371.922237677591</v>
      </c>
      <c r="O342">
        <f>($B342-$B$436)*($B340-$B$436)</f>
        <v>21083.512099428743</v>
      </c>
      <c r="P342">
        <f>($B342-$B$436)*($B339-$B$436)</f>
        <v>21516.127306802016</v>
      </c>
      <c r="Q342">
        <f>($B342-$B$436)*($B338-$B$436)</f>
        <v>21516.127306802016</v>
      </c>
      <c r="R342">
        <f>($B342-$B$436)*($B337-$B$436)</f>
        <v>21804.537445050864</v>
      </c>
    </row>
    <row r="343" spans="1:18" x14ac:dyDescent="0.2">
      <c r="A343" s="22">
        <v>44247</v>
      </c>
      <c r="B343" s="18">
        <v>290</v>
      </c>
      <c r="C343">
        <f>B343-$B$2</f>
        <v>287</v>
      </c>
      <c r="D343">
        <f>B343/$B$2</f>
        <v>96.666666666666671</v>
      </c>
      <c r="E343">
        <f t="shared" si="21"/>
        <v>95.666666666666671</v>
      </c>
      <c r="F343">
        <f t="shared" si="23"/>
        <v>288</v>
      </c>
      <c r="G343">
        <f>B343-B342</f>
        <v>-2</v>
      </c>
      <c r="H343">
        <f>IF(OR(B343=0,B342=0),1,B343/B342)</f>
        <v>0.99315068493150682</v>
      </c>
      <c r="I343">
        <f t="shared" si="22"/>
        <v>-6.8493150684931781E-3</v>
      </c>
      <c r="J343">
        <f t="shared" si="24"/>
        <v>2</v>
      </c>
      <c r="M343">
        <f>($B343-$B$436)*($B343-$B$436)</f>
        <v>20222.281684682199</v>
      </c>
      <c r="N343">
        <f>($B343-$B$436)*($B342-$B$436)</f>
        <v>20506.691822931047</v>
      </c>
      <c r="O343">
        <f>($B343-$B$436)*($B341-$B$436)</f>
        <v>21075.512099428743</v>
      </c>
      <c r="P343">
        <f>($B343-$B$436)*($B340-$B$436)</f>
        <v>20791.101961179895</v>
      </c>
      <c r="Q343">
        <f>($B343-$B$436)*($B339-$B$436)</f>
        <v>21217.717168553168</v>
      </c>
      <c r="R343">
        <f>($B343-$B$436)*($B338-$B$436)</f>
        <v>21217.717168553168</v>
      </c>
    </row>
    <row r="344" spans="1:18" x14ac:dyDescent="0.2">
      <c r="A344" s="22">
        <v>44248</v>
      </c>
      <c r="B344" s="18">
        <v>287</v>
      </c>
      <c r="C344">
        <f>B344-$B$2</f>
        <v>284</v>
      </c>
      <c r="D344">
        <f>B344/$B$2</f>
        <v>95.666666666666671</v>
      </c>
      <c r="E344">
        <f t="shared" si="21"/>
        <v>94.666666666666671</v>
      </c>
      <c r="F344">
        <f t="shared" si="23"/>
        <v>285</v>
      </c>
      <c r="G344">
        <f>B344-B343</f>
        <v>-3</v>
      </c>
      <c r="H344">
        <f>IF(OR(B344=0,B343=0),1,B344/B343)</f>
        <v>0.98965517241379308</v>
      </c>
      <c r="I344">
        <f t="shared" si="22"/>
        <v>-1.0344827586206917E-2</v>
      </c>
      <c r="J344">
        <f t="shared" si="24"/>
        <v>-1</v>
      </c>
      <c r="M344">
        <f>($B344-$B$436)*($B344-$B$436)</f>
        <v>19378.051269935655</v>
      </c>
      <c r="N344">
        <f>($B344-$B$436)*($B343-$B$436)</f>
        <v>19795.666477308929</v>
      </c>
      <c r="O344">
        <f>($B344-$B$436)*($B342-$B$436)</f>
        <v>20074.076615557777</v>
      </c>
      <c r="P344">
        <f>($B344-$B$436)*($B341-$B$436)</f>
        <v>20630.896892055473</v>
      </c>
      <c r="Q344">
        <f>($B344-$B$436)*($B340-$B$436)</f>
        <v>20352.486753806625</v>
      </c>
      <c r="R344">
        <f>($B344-$B$436)*($B339-$B$436)</f>
        <v>20770.101961179895</v>
      </c>
    </row>
    <row r="345" spans="1:18" x14ac:dyDescent="0.2">
      <c r="A345" s="22">
        <v>44249</v>
      </c>
      <c r="B345" s="18">
        <v>285</v>
      </c>
      <c r="C345">
        <f>B345-$B$2</f>
        <v>282</v>
      </c>
      <c r="D345">
        <f>B345/$B$2</f>
        <v>95</v>
      </c>
      <c r="E345">
        <f t="shared" si="21"/>
        <v>94</v>
      </c>
      <c r="F345">
        <f t="shared" si="23"/>
        <v>283</v>
      </c>
      <c r="G345">
        <f>B345-B344</f>
        <v>-2</v>
      </c>
      <c r="H345">
        <f>IF(OR(B345=0,B344=0),1,B345/B344)</f>
        <v>0.99303135888501737</v>
      </c>
      <c r="I345">
        <f t="shared" si="22"/>
        <v>-6.9686411149826322E-3</v>
      </c>
      <c r="J345">
        <f t="shared" si="24"/>
        <v>1</v>
      </c>
      <c r="M345">
        <f>($B345-$B$436)*($B345-$B$436)</f>
        <v>18825.230993437959</v>
      </c>
      <c r="N345">
        <f>($B345-$B$436)*($B344-$B$436)</f>
        <v>19099.641131686807</v>
      </c>
      <c r="O345">
        <f>($B345-$B$436)*($B343-$B$436)</f>
        <v>19511.256339060081</v>
      </c>
      <c r="P345">
        <f>($B345-$B$436)*($B342-$B$436)</f>
        <v>19785.666477308929</v>
      </c>
      <c r="Q345">
        <f>($B345-$B$436)*($B341-$B$436)</f>
        <v>20334.486753806625</v>
      </c>
      <c r="R345">
        <f>($B345-$B$436)*($B340-$B$436)</f>
        <v>20060.076615557777</v>
      </c>
    </row>
    <row r="346" spans="1:18" x14ac:dyDescent="0.2">
      <c r="A346" s="22">
        <v>44250</v>
      </c>
      <c r="B346" s="18">
        <v>283</v>
      </c>
      <c r="C346">
        <f>B346-$B$2</f>
        <v>280</v>
      </c>
      <c r="D346">
        <f>B346/$B$2</f>
        <v>94.333333333333329</v>
      </c>
      <c r="E346">
        <f t="shared" si="21"/>
        <v>93.333333333333329</v>
      </c>
      <c r="F346">
        <f t="shared" si="23"/>
        <v>281</v>
      </c>
      <c r="G346">
        <f>B346-B345</f>
        <v>-2</v>
      </c>
      <c r="H346">
        <f>IF(OR(B346=0,B345=0),1,B346/B345)</f>
        <v>0.99298245614035086</v>
      </c>
      <c r="I346">
        <f t="shared" si="22"/>
        <v>-7.0175438596491446E-3</v>
      </c>
      <c r="J346">
        <f t="shared" si="24"/>
        <v>0</v>
      </c>
      <c r="M346">
        <f>($B346-$B$436)*($B346-$B$436)</f>
        <v>18280.410716940263</v>
      </c>
      <c r="N346">
        <f>($B346-$B$436)*($B345-$B$436)</f>
        <v>18550.820855189111</v>
      </c>
      <c r="O346">
        <f>($B346-$B$436)*($B344-$B$436)</f>
        <v>18821.230993437959</v>
      </c>
      <c r="P346">
        <f>($B346-$B$436)*($B343-$B$436)</f>
        <v>19226.846200811233</v>
      </c>
      <c r="Q346">
        <f>($B346-$B$436)*($B342-$B$436)</f>
        <v>19497.256339060081</v>
      </c>
      <c r="R346">
        <f>($B346-$B$436)*($B341-$B$436)</f>
        <v>20038.076615557777</v>
      </c>
    </row>
    <row r="347" spans="1:18" x14ac:dyDescent="0.2">
      <c r="A347" s="22">
        <v>44251</v>
      </c>
      <c r="B347" s="18">
        <v>280</v>
      </c>
      <c r="C347">
        <f>B347-$B$2</f>
        <v>277</v>
      </c>
      <c r="D347">
        <f>B347/$B$2</f>
        <v>93.333333333333329</v>
      </c>
      <c r="E347">
        <f t="shared" si="21"/>
        <v>92.333333333333329</v>
      </c>
      <c r="F347">
        <f t="shared" si="23"/>
        <v>278</v>
      </c>
      <c r="G347">
        <f>B347-B346</f>
        <v>-3</v>
      </c>
      <c r="H347">
        <f>IF(OR(B347=0,B346=0),1,B347/B346)</f>
        <v>0.98939929328621912</v>
      </c>
      <c r="I347">
        <f t="shared" si="22"/>
        <v>-1.0600706713780883E-2</v>
      </c>
      <c r="J347">
        <f t="shared" si="24"/>
        <v>-1</v>
      </c>
      <c r="M347">
        <f>($B347-$B$436)*($B347-$B$436)</f>
        <v>17478.180302193719</v>
      </c>
      <c r="N347">
        <f>($B347-$B$436)*($B346-$B$436)</f>
        <v>17874.795509566993</v>
      </c>
      <c r="O347">
        <f>($B347-$B$436)*($B345-$B$436)</f>
        <v>18139.205647815841</v>
      </c>
      <c r="P347">
        <f>($B347-$B$436)*($B344-$B$436)</f>
        <v>18403.615786064689</v>
      </c>
      <c r="Q347">
        <f>($B347-$B$436)*($B343-$B$436)</f>
        <v>18800.230993437959</v>
      </c>
      <c r="R347">
        <f>($B347-$B$436)*($B342-$B$436)</f>
        <v>19064.641131686807</v>
      </c>
    </row>
    <row r="348" spans="1:18" x14ac:dyDescent="0.2">
      <c r="A348" s="22">
        <v>44252</v>
      </c>
      <c r="B348" s="18">
        <v>278</v>
      </c>
      <c r="C348">
        <f>B348-$B$2</f>
        <v>275</v>
      </c>
      <c r="D348">
        <f>B348/$B$2</f>
        <v>92.666666666666671</v>
      </c>
      <c r="E348">
        <f t="shared" si="21"/>
        <v>91.666666666666671</v>
      </c>
      <c r="F348">
        <f t="shared" si="23"/>
        <v>276</v>
      </c>
      <c r="G348">
        <f>B348-B347</f>
        <v>-2</v>
      </c>
      <c r="H348">
        <f>IF(OR(B348=0,B347=0),1,B348/B347)</f>
        <v>0.99285714285714288</v>
      </c>
      <c r="I348">
        <f t="shared" si="22"/>
        <v>-7.1428571428571175E-3</v>
      </c>
      <c r="J348">
        <f t="shared" si="24"/>
        <v>1</v>
      </c>
      <c r="M348">
        <f>($B348-$B$436)*($B348-$B$436)</f>
        <v>16953.360025696024</v>
      </c>
      <c r="N348">
        <f>($B348-$B$436)*($B347-$B$436)</f>
        <v>17213.770163944871</v>
      </c>
      <c r="O348">
        <f>($B348-$B$436)*($B346-$B$436)</f>
        <v>17604.385371318145</v>
      </c>
      <c r="P348">
        <f>($B348-$B$436)*($B345-$B$436)</f>
        <v>17864.795509566993</v>
      </c>
      <c r="Q348">
        <f>($B348-$B$436)*($B344-$B$436)</f>
        <v>18125.205647815841</v>
      </c>
      <c r="R348">
        <f>($B348-$B$436)*($B343-$B$436)</f>
        <v>18515.820855189111</v>
      </c>
    </row>
    <row r="349" spans="1:18" x14ac:dyDescent="0.2">
      <c r="A349" s="22">
        <v>44253</v>
      </c>
      <c r="B349" s="18">
        <v>279</v>
      </c>
      <c r="C349">
        <f>B349-$B$2</f>
        <v>276</v>
      </c>
      <c r="D349">
        <f>B349/$B$2</f>
        <v>93</v>
      </c>
      <c r="E349">
        <f t="shared" si="21"/>
        <v>92</v>
      </c>
      <c r="F349">
        <f t="shared" si="23"/>
        <v>277</v>
      </c>
      <c r="G349">
        <f>B349-B348</f>
        <v>1</v>
      </c>
      <c r="H349">
        <f>IF(OR(B349=0,B348=0),1,B349/B348)</f>
        <v>1.0035971223021583</v>
      </c>
      <c r="I349">
        <f t="shared" si="22"/>
        <v>3.597122302158251E-3</v>
      </c>
      <c r="J349">
        <f t="shared" si="24"/>
        <v>3</v>
      </c>
      <c r="M349">
        <f>($B349-$B$436)*($B349-$B$436)</f>
        <v>17214.770163944871</v>
      </c>
      <c r="N349">
        <f>($B349-$B$436)*($B348-$B$436)</f>
        <v>17083.565094820449</v>
      </c>
      <c r="O349">
        <f>($B349-$B$436)*($B347-$B$436)</f>
        <v>17345.975233069297</v>
      </c>
      <c r="P349">
        <f>($B349-$B$436)*($B346-$B$436)</f>
        <v>17739.590440442567</v>
      </c>
      <c r="Q349">
        <f>($B349-$B$436)*($B345-$B$436)</f>
        <v>18002.000578691415</v>
      </c>
      <c r="R349">
        <f>($B349-$B$436)*($B344-$B$436)</f>
        <v>18264.410716940263</v>
      </c>
    </row>
    <row r="350" spans="1:18" x14ac:dyDescent="0.2">
      <c r="A350" s="22">
        <v>44254</v>
      </c>
      <c r="B350" s="18">
        <v>280</v>
      </c>
      <c r="C350">
        <f>B350-$B$2</f>
        <v>277</v>
      </c>
      <c r="D350">
        <f>B350/$B$2</f>
        <v>93.333333333333329</v>
      </c>
      <c r="E350">
        <f t="shared" si="21"/>
        <v>92.333333333333329</v>
      </c>
      <c r="F350">
        <f t="shared" si="23"/>
        <v>278</v>
      </c>
      <c r="G350">
        <f>B350-B349</f>
        <v>1</v>
      </c>
      <c r="H350">
        <f>IF(OR(B350=0,B349=0),1,B350/B349)</f>
        <v>1.0035842293906809</v>
      </c>
      <c r="I350">
        <f t="shared" si="22"/>
        <v>3.5842293906809264E-3</v>
      </c>
      <c r="J350">
        <f t="shared" si="24"/>
        <v>0</v>
      </c>
      <c r="M350">
        <f>($B350-$B$436)*($B350-$B$436)</f>
        <v>17478.180302193719</v>
      </c>
      <c r="N350">
        <f>($B350-$B$436)*($B349-$B$436)</f>
        <v>17345.975233069297</v>
      </c>
      <c r="O350">
        <f>($B350-$B$436)*($B348-$B$436)</f>
        <v>17213.770163944871</v>
      </c>
      <c r="P350">
        <f>($B350-$B$436)*($B347-$B$436)</f>
        <v>17478.180302193719</v>
      </c>
      <c r="Q350">
        <f>($B350-$B$436)*($B346-$B$436)</f>
        <v>17874.795509566993</v>
      </c>
      <c r="R350">
        <f>($B350-$B$436)*($B345-$B$436)</f>
        <v>18139.205647815841</v>
      </c>
    </row>
    <row r="351" spans="1:18" x14ac:dyDescent="0.2">
      <c r="A351" s="22">
        <v>44255</v>
      </c>
      <c r="B351" s="18">
        <v>281</v>
      </c>
      <c r="C351">
        <f>B351-$B$2</f>
        <v>278</v>
      </c>
      <c r="D351">
        <f>B351/$B$2</f>
        <v>93.666666666666671</v>
      </c>
      <c r="E351">
        <f t="shared" si="21"/>
        <v>92.666666666666671</v>
      </c>
      <c r="F351">
        <f t="shared" si="23"/>
        <v>279</v>
      </c>
      <c r="G351">
        <f>B351-B350</f>
        <v>1</v>
      </c>
      <c r="H351">
        <f>IF(OR(B351=0,B350=0),1,B351/B350)</f>
        <v>1.0035714285714286</v>
      </c>
      <c r="I351">
        <f t="shared" si="22"/>
        <v>3.5714285714285587E-3</v>
      </c>
      <c r="J351">
        <f t="shared" si="24"/>
        <v>0</v>
      </c>
      <c r="M351">
        <f>($B351-$B$436)*($B351-$B$436)</f>
        <v>17743.590440442567</v>
      </c>
      <c r="N351">
        <f>($B351-$B$436)*($B350-$B$436)</f>
        <v>17610.385371318145</v>
      </c>
      <c r="O351">
        <f>($B351-$B$436)*($B349-$B$436)</f>
        <v>17477.180302193719</v>
      </c>
      <c r="P351">
        <f>($B351-$B$436)*($B348-$B$436)</f>
        <v>17343.975233069297</v>
      </c>
      <c r="Q351">
        <f>($B351-$B$436)*($B347-$B$436)</f>
        <v>17610.385371318145</v>
      </c>
      <c r="R351">
        <f>($B351-$B$436)*($B346-$B$436)</f>
        <v>18010.000578691415</v>
      </c>
    </row>
    <row r="352" spans="1:18" x14ac:dyDescent="0.2">
      <c r="A352" s="22">
        <v>44256</v>
      </c>
      <c r="B352" s="18">
        <v>278</v>
      </c>
      <c r="C352">
        <f>B352-$B$2</f>
        <v>275</v>
      </c>
      <c r="D352">
        <f>B352/$B$2</f>
        <v>92.666666666666671</v>
      </c>
      <c r="E352">
        <f t="shared" si="21"/>
        <v>91.666666666666671</v>
      </c>
      <c r="F352">
        <f t="shared" si="23"/>
        <v>276</v>
      </c>
      <c r="G352">
        <f>B352-B351</f>
        <v>-3</v>
      </c>
      <c r="H352">
        <f>IF(OR(B352=0,B351=0),1,B352/B351)</f>
        <v>0.98932384341637014</v>
      </c>
      <c r="I352">
        <f t="shared" si="22"/>
        <v>-1.0676156583629859E-2</v>
      </c>
      <c r="J352">
        <f t="shared" si="24"/>
        <v>-4</v>
      </c>
      <c r="M352">
        <f>($B352-$B$436)*($B352-$B$436)</f>
        <v>16953.360025696024</v>
      </c>
      <c r="N352">
        <f>($B352-$B$436)*($B351-$B$436)</f>
        <v>17343.975233069297</v>
      </c>
      <c r="O352">
        <f>($B352-$B$436)*($B350-$B$436)</f>
        <v>17213.770163944871</v>
      </c>
      <c r="P352">
        <f>($B352-$B$436)*($B349-$B$436)</f>
        <v>17083.565094820449</v>
      </c>
      <c r="Q352">
        <f>($B352-$B$436)*($B348-$B$436)</f>
        <v>16953.360025696024</v>
      </c>
      <c r="R352">
        <f>($B352-$B$436)*($B347-$B$436)</f>
        <v>17213.770163944871</v>
      </c>
    </row>
    <row r="353" spans="1:18" x14ac:dyDescent="0.2">
      <c r="A353" s="22">
        <v>44257</v>
      </c>
      <c r="B353" s="18">
        <v>275</v>
      </c>
      <c r="C353">
        <f>B353-$B$2</f>
        <v>272</v>
      </c>
      <c r="D353">
        <f>B353/$B$2</f>
        <v>91.666666666666671</v>
      </c>
      <c r="E353">
        <f t="shared" si="21"/>
        <v>90.666666666666671</v>
      </c>
      <c r="F353">
        <f t="shared" si="23"/>
        <v>273</v>
      </c>
      <c r="G353">
        <f>B353-B352</f>
        <v>-3</v>
      </c>
      <c r="H353">
        <f>IF(OR(B353=0,B352=0),1,B353/B352)</f>
        <v>0.98920863309352514</v>
      </c>
      <c r="I353">
        <f t="shared" si="22"/>
        <v>-1.0791366906474864E-2</v>
      </c>
      <c r="J353">
        <f t="shared" si="24"/>
        <v>0</v>
      </c>
      <c r="M353">
        <f>($B353-$B$436)*($B353-$B$436)</f>
        <v>16181.129610949482</v>
      </c>
      <c r="N353">
        <f>($B353-$B$436)*($B352-$B$436)</f>
        <v>16562.744818322753</v>
      </c>
      <c r="O353">
        <f>($B353-$B$436)*($B351-$B$436)</f>
        <v>16944.360025696024</v>
      </c>
      <c r="P353">
        <f>($B353-$B$436)*($B350-$B$436)</f>
        <v>16817.154956571601</v>
      </c>
      <c r="Q353">
        <f>($B353-$B$436)*($B349-$B$436)</f>
        <v>16689.949887447176</v>
      </c>
      <c r="R353">
        <f>($B353-$B$436)*($B348-$B$436)</f>
        <v>16562.744818322753</v>
      </c>
    </row>
    <row r="354" spans="1:18" x14ac:dyDescent="0.2">
      <c r="A354" s="22">
        <v>44258</v>
      </c>
      <c r="B354" s="18">
        <v>273</v>
      </c>
      <c r="C354">
        <f>B354-$B$2</f>
        <v>270</v>
      </c>
      <c r="D354">
        <f>B354/$B$2</f>
        <v>91</v>
      </c>
      <c r="E354">
        <f t="shared" si="21"/>
        <v>90</v>
      </c>
      <c r="F354">
        <f t="shared" si="23"/>
        <v>271</v>
      </c>
      <c r="G354">
        <f>B354-B353</f>
        <v>-2</v>
      </c>
      <c r="H354">
        <f>IF(OR(B354=0,B353=0),1,B354/B353)</f>
        <v>0.99272727272727268</v>
      </c>
      <c r="I354">
        <f t="shared" si="22"/>
        <v>-7.2727272727273196E-3</v>
      </c>
      <c r="J354">
        <f t="shared" si="24"/>
        <v>1</v>
      </c>
      <c r="M354">
        <f>($B354-$B$436)*($B354-$B$436)</f>
        <v>15676.309334451786</v>
      </c>
      <c r="N354">
        <f>($B354-$B$436)*($B353-$B$436)</f>
        <v>15926.719472700634</v>
      </c>
      <c r="O354">
        <f>($B354-$B$436)*($B352-$B$436)</f>
        <v>16302.334680073905</v>
      </c>
      <c r="P354">
        <f>($B354-$B$436)*($B351-$B$436)</f>
        <v>16677.949887447176</v>
      </c>
      <c r="Q354">
        <f>($B354-$B$436)*($B350-$B$436)</f>
        <v>16552.744818322753</v>
      </c>
      <c r="R354">
        <f>($B354-$B$436)*($B349-$B$436)</f>
        <v>16427.539749198328</v>
      </c>
    </row>
    <row r="355" spans="1:18" x14ac:dyDescent="0.2">
      <c r="A355" s="22">
        <v>44259</v>
      </c>
      <c r="B355" s="18">
        <v>271</v>
      </c>
      <c r="C355">
        <f>B355-$B$2</f>
        <v>268</v>
      </c>
      <c r="D355">
        <f>B355/$B$2</f>
        <v>90.333333333333329</v>
      </c>
      <c r="E355">
        <f t="shared" si="21"/>
        <v>89.333333333333329</v>
      </c>
      <c r="F355">
        <f t="shared" si="23"/>
        <v>269</v>
      </c>
      <c r="G355">
        <f>B355-B354</f>
        <v>-2</v>
      </c>
      <c r="H355">
        <f>IF(OR(B355=0,B354=0),1,B355/B354)</f>
        <v>0.9926739926739927</v>
      </c>
      <c r="I355">
        <f t="shared" si="22"/>
        <v>-7.3260073260073E-3</v>
      </c>
      <c r="J355">
        <f t="shared" si="24"/>
        <v>0</v>
      </c>
      <c r="M355">
        <f>($B355-$B$436)*($B355-$B$436)</f>
        <v>15179.48905795409</v>
      </c>
      <c r="N355">
        <f>($B355-$B$436)*($B354-$B$436)</f>
        <v>15425.899196202938</v>
      </c>
      <c r="O355">
        <f>($B355-$B$436)*($B353-$B$436)</f>
        <v>15672.309334451786</v>
      </c>
      <c r="P355">
        <f>($B355-$B$436)*($B352-$B$436)</f>
        <v>16041.924541825058</v>
      </c>
      <c r="Q355">
        <f>($B355-$B$436)*($B351-$B$436)</f>
        <v>16411.539749198328</v>
      </c>
      <c r="R355">
        <f>($B355-$B$436)*($B350-$B$436)</f>
        <v>16288.334680073905</v>
      </c>
    </row>
    <row r="356" spans="1:18" x14ac:dyDescent="0.2">
      <c r="A356" s="22">
        <v>44260</v>
      </c>
      <c r="B356" s="18">
        <v>273</v>
      </c>
      <c r="C356">
        <f>B356-$B$2</f>
        <v>270</v>
      </c>
      <c r="D356">
        <f>B356/$B$2</f>
        <v>91</v>
      </c>
      <c r="E356">
        <f t="shared" si="21"/>
        <v>90</v>
      </c>
      <c r="F356">
        <f t="shared" si="23"/>
        <v>271</v>
      </c>
      <c r="G356">
        <f>B356-B355</f>
        <v>2</v>
      </c>
      <c r="H356">
        <f>IF(OR(B356=0,B355=0),1,B356/B355)</f>
        <v>1.0073800738007379</v>
      </c>
      <c r="I356">
        <f t="shared" si="22"/>
        <v>7.3800738007379074E-3</v>
      </c>
      <c r="J356">
        <f t="shared" si="24"/>
        <v>4</v>
      </c>
      <c r="M356">
        <f>($B356-$B$436)*($B356-$B$436)</f>
        <v>15676.309334451786</v>
      </c>
      <c r="N356">
        <f>($B356-$B$436)*($B355-$B$436)</f>
        <v>15425.899196202938</v>
      </c>
      <c r="O356">
        <f>($B356-$B$436)*($B354-$B$436)</f>
        <v>15676.309334451786</v>
      </c>
      <c r="P356">
        <f>($B356-$B$436)*($B353-$B$436)</f>
        <v>15926.719472700634</v>
      </c>
      <c r="Q356">
        <f>($B356-$B$436)*($B352-$B$436)</f>
        <v>16302.334680073905</v>
      </c>
      <c r="R356">
        <f>($B356-$B$436)*($B351-$B$436)</f>
        <v>16677.949887447176</v>
      </c>
    </row>
    <row r="357" spans="1:18" x14ac:dyDescent="0.2">
      <c r="A357" s="22">
        <v>44261</v>
      </c>
      <c r="B357" s="18">
        <v>270</v>
      </c>
      <c r="C357">
        <f>B357-$B$2</f>
        <v>267</v>
      </c>
      <c r="D357">
        <f>B357/$B$2</f>
        <v>90</v>
      </c>
      <c r="E357">
        <f t="shared" si="21"/>
        <v>89</v>
      </c>
      <c r="F357">
        <f t="shared" si="23"/>
        <v>268</v>
      </c>
      <c r="G357">
        <f>B357-B356</f>
        <v>-3</v>
      </c>
      <c r="H357">
        <f>IF(OR(B357=0,B356=0),1,B357/B356)</f>
        <v>0.98901098901098905</v>
      </c>
      <c r="I357">
        <f t="shared" si="22"/>
        <v>-1.098901098901095E-2</v>
      </c>
      <c r="J357">
        <f t="shared" si="24"/>
        <v>-5</v>
      </c>
      <c r="M357">
        <f>($B357-$B$436)*($B357-$B$436)</f>
        <v>14934.078919705242</v>
      </c>
      <c r="N357">
        <f>($B357-$B$436)*($B356-$B$436)</f>
        <v>15300.694127078514</v>
      </c>
      <c r="O357">
        <f>($B357-$B$436)*($B355-$B$436)</f>
        <v>15056.283988829666</v>
      </c>
      <c r="P357">
        <f>($B357-$B$436)*($B354-$B$436)</f>
        <v>15300.694127078514</v>
      </c>
      <c r="Q357">
        <f>($B357-$B$436)*($B353-$B$436)</f>
        <v>15545.104265327362</v>
      </c>
      <c r="R357">
        <f>($B357-$B$436)*($B352-$B$436)</f>
        <v>15911.719472700634</v>
      </c>
    </row>
    <row r="358" spans="1:18" x14ac:dyDescent="0.2">
      <c r="A358" s="22">
        <v>44262</v>
      </c>
      <c r="B358" s="18">
        <v>268</v>
      </c>
      <c r="C358">
        <f>B358-$B$2</f>
        <v>265</v>
      </c>
      <c r="D358">
        <f>B358/$B$2</f>
        <v>89.333333333333329</v>
      </c>
      <c r="E358">
        <f t="shared" si="21"/>
        <v>88.333333333333329</v>
      </c>
      <c r="F358">
        <f t="shared" si="23"/>
        <v>266</v>
      </c>
      <c r="G358">
        <f>B358-B357</f>
        <v>-2</v>
      </c>
      <c r="H358">
        <f>IF(OR(B358=0,B357=0),1,B358/B357)</f>
        <v>0.99259259259259258</v>
      </c>
      <c r="I358">
        <f t="shared" si="22"/>
        <v>-7.4074074074074181E-3</v>
      </c>
      <c r="J358">
        <f t="shared" si="24"/>
        <v>1</v>
      </c>
      <c r="M358">
        <f>($B358-$B$436)*($B358-$B$436)</f>
        <v>14449.258643207546</v>
      </c>
      <c r="N358">
        <f>($B358-$B$436)*($B357-$B$436)</f>
        <v>14689.668781456394</v>
      </c>
      <c r="O358">
        <f>($B358-$B$436)*($B356-$B$436)</f>
        <v>15050.283988829666</v>
      </c>
      <c r="P358">
        <f>($B358-$B$436)*($B355-$B$436)</f>
        <v>14809.873850580818</v>
      </c>
      <c r="Q358">
        <f>($B358-$B$436)*($B354-$B$436)</f>
        <v>15050.283988829666</v>
      </c>
      <c r="R358">
        <f>($B358-$B$436)*($B353-$B$436)</f>
        <v>15290.694127078514</v>
      </c>
    </row>
    <row r="359" spans="1:18" x14ac:dyDescent="0.2">
      <c r="A359" s="22">
        <v>44263</v>
      </c>
      <c r="B359" s="18">
        <v>263</v>
      </c>
      <c r="C359">
        <f>B359-$B$2</f>
        <v>260</v>
      </c>
      <c r="D359">
        <f>B359/$B$2</f>
        <v>87.666666666666671</v>
      </c>
      <c r="E359">
        <f t="shared" si="21"/>
        <v>86.666666666666671</v>
      </c>
      <c r="F359">
        <f t="shared" si="23"/>
        <v>261</v>
      </c>
      <c r="G359">
        <f>B359-B358</f>
        <v>-5</v>
      </c>
      <c r="H359">
        <f>IF(OR(B359=0,B358=0),1,B359/B358)</f>
        <v>0.98134328358208955</v>
      </c>
      <c r="I359">
        <f t="shared" si="22"/>
        <v>-1.8656716417910446E-2</v>
      </c>
      <c r="J359">
        <f t="shared" si="24"/>
        <v>-3</v>
      </c>
      <c r="M359">
        <f>($B359-$B$436)*($B359-$B$436)</f>
        <v>13272.207951963306</v>
      </c>
      <c r="N359">
        <f>($B359-$B$436)*($B358-$B$436)</f>
        <v>13848.233297585426</v>
      </c>
      <c r="O359">
        <f>($B359-$B$436)*($B357-$B$436)</f>
        <v>14078.643435834274</v>
      </c>
      <c r="P359">
        <f>($B359-$B$436)*($B356-$B$436)</f>
        <v>14424.258643207546</v>
      </c>
      <c r="Q359">
        <f>($B359-$B$436)*($B355-$B$436)</f>
        <v>14193.848504958698</v>
      </c>
      <c r="R359">
        <f>($B359-$B$436)*($B354-$B$436)</f>
        <v>14424.258643207546</v>
      </c>
    </row>
    <row r="360" spans="1:18" x14ac:dyDescent="0.2">
      <c r="A360" s="22">
        <v>44264</v>
      </c>
      <c r="B360" s="18">
        <v>260</v>
      </c>
      <c r="C360">
        <f>B360-$B$2</f>
        <v>257</v>
      </c>
      <c r="D360">
        <f>B360/$B$2</f>
        <v>86.666666666666671</v>
      </c>
      <c r="E360">
        <f t="shared" si="21"/>
        <v>85.666666666666671</v>
      </c>
      <c r="F360">
        <f t="shared" si="23"/>
        <v>258</v>
      </c>
      <c r="G360">
        <f>B360-B359</f>
        <v>-3</v>
      </c>
      <c r="H360">
        <f>IF(OR(B360=0,B359=0),1,B360/B359)</f>
        <v>0.98859315589353614</v>
      </c>
      <c r="I360">
        <f t="shared" si="22"/>
        <v>-1.1406844106463865E-2</v>
      </c>
      <c r="J360">
        <f t="shared" si="24"/>
        <v>2</v>
      </c>
      <c r="M360">
        <f>($B360-$B$436)*($B360-$B$436)</f>
        <v>12589.977537216762</v>
      </c>
      <c r="N360">
        <f>($B360-$B$436)*($B359-$B$436)</f>
        <v>12926.592744590034</v>
      </c>
      <c r="O360">
        <f>($B360-$B$436)*($B358-$B$436)</f>
        <v>13487.618090212154</v>
      </c>
      <c r="P360">
        <f>($B360-$B$436)*($B357-$B$436)</f>
        <v>13712.028228461002</v>
      </c>
      <c r="Q360">
        <f>($B360-$B$436)*($B356-$B$436)</f>
        <v>14048.643435834274</v>
      </c>
      <c r="R360">
        <f>($B360-$B$436)*($B355-$B$436)</f>
        <v>13824.233297585426</v>
      </c>
    </row>
    <row r="361" spans="1:18" x14ac:dyDescent="0.2">
      <c r="A361" s="22">
        <v>44265</v>
      </c>
      <c r="B361" s="18">
        <v>254</v>
      </c>
      <c r="C361">
        <f>B361-$B$2</f>
        <v>251</v>
      </c>
      <c r="D361">
        <f>B361/$B$2</f>
        <v>84.666666666666671</v>
      </c>
      <c r="E361">
        <f t="shared" si="21"/>
        <v>83.666666666666671</v>
      </c>
      <c r="F361">
        <f t="shared" si="23"/>
        <v>252</v>
      </c>
      <c r="G361">
        <f>B361-B360</f>
        <v>-6</v>
      </c>
      <c r="H361">
        <f>IF(OR(B361=0,B360=0),1,B361/B360)</f>
        <v>0.97692307692307689</v>
      </c>
      <c r="I361">
        <f t="shared" si="22"/>
        <v>-2.3076923076923106E-2</v>
      </c>
      <c r="J361">
        <f t="shared" si="24"/>
        <v>-3</v>
      </c>
      <c r="M361">
        <f>($B361-$B$436)*($B361-$B$436)</f>
        <v>11279.516707723675</v>
      </c>
      <c r="N361">
        <f>($B361-$B$436)*($B360-$B$436)</f>
        <v>11916.747122470219</v>
      </c>
      <c r="O361">
        <f>($B361-$B$436)*($B359-$B$436)</f>
        <v>12235.36232984349</v>
      </c>
      <c r="P361">
        <f>($B361-$B$436)*($B358-$B$436)</f>
        <v>12766.38767546561</v>
      </c>
      <c r="Q361">
        <f>($B361-$B$436)*($B357-$B$436)</f>
        <v>12978.797813714458</v>
      </c>
      <c r="R361">
        <f>($B361-$B$436)*($B356-$B$436)</f>
        <v>13297.41302108773</v>
      </c>
    </row>
    <row r="362" spans="1:18" x14ac:dyDescent="0.2">
      <c r="A362" s="22">
        <v>44266</v>
      </c>
      <c r="B362" s="18">
        <v>250</v>
      </c>
      <c r="C362">
        <f>B362-$B$2</f>
        <v>247</v>
      </c>
      <c r="D362">
        <f>B362/$B$2</f>
        <v>83.333333333333329</v>
      </c>
      <c r="E362">
        <f t="shared" si="21"/>
        <v>82.333333333333329</v>
      </c>
      <c r="F362">
        <f t="shared" si="23"/>
        <v>248</v>
      </c>
      <c r="G362">
        <f>B362-B361</f>
        <v>-4</v>
      </c>
      <c r="H362">
        <f>IF(OR(B362=0,B361=0),1,B362/B361)</f>
        <v>0.98425196850393704</v>
      </c>
      <c r="I362">
        <f t="shared" si="22"/>
        <v>-1.5748031496062964E-2</v>
      </c>
      <c r="J362">
        <f t="shared" si="24"/>
        <v>2</v>
      </c>
      <c r="M362">
        <f>($B362-$B$436)*($B362-$B$436)</f>
        <v>10445.876154728283</v>
      </c>
      <c r="N362">
        <f>($B362-$B$436)*($B361-$B$436)</f>
        <v>10854.696431225979</v>
      </c>
      <c r="O362">
        <f>($B362-$B$436)*($B360-$B$436)</f>
        <v>11467.926845972523</v>
      </c>
      <c r="P362">
        <f>($B362-$B$436)*($B359-$B$436)</f>
        <v>11774.542053345795</v>
      </c>
      <c r="Q362">
        <f>($B362-$B$436)*($B358-$B$436)</f>
        <v>12285.567398967914</v>
      </c>
      <c r="R362">
        <f>($B362-$B$436)*($B357-$B$436)</f>
        <v>12489.977537216762</v>
      </c>
    </row>
    <row r="363" spans="1:18" x14ac:dyDescent="0.2">
      <c r="A363" s="22">
        <v>44267</v>
      </c>
      <c r="B363" s="18">
        <v>252</v>
      </c>
      <c r="C363">
        <f>B363-$B$2</f>
        <v>249</v>
      </c>
      <c r="D363">
        <f>B363/$B$2</f>
        <v>84</v>
      </c>
      <c r="E363">
        <f t="shared" si="21"/>
        <v>83</v>
      </c>
      <c r="F363">
        <f t="shared" si="23"/>
        <v>250</v>
      </c>
      <c r="G363">
        <f>B363-B362</f>
        <v>2</v>
      </c>
      <c r="H363">
        <f>IF(OR(B363=0,B362=0),1,B363/B362)</f>
        <v>1.008</v>
      </c>
      <c r="I363">
        <f t="shared" si="22"/>
        <v>8.0000000000000071E-3</v>
      </c>
      <c r="J363">
        <f t="shared" si="24"/>
        <v>6</v>
      </c>
      <c r="M363">
        <f>($B363-$B$436)*($B363-$B$436)</f>
        <v>10858.696431225979</v>
      </c>
      <c r="N363">
        <f>($B363-$B$436)*($B362-$B$436)</f>
        <v>10650.286292977131</v>
      </c>
      <c r="O363">
        <f>($B363-$B$436)*($B361-$B$436)</f>
        <v>11067.106569474827</v>
      </c>
      <c r="P363">
        <f>($B363-$B$436)*($B360-$B$436)</f>
        <v>11692.336984221371</v>
      </c>
      <c r="Q363">
        <f>($B363-$B$436)*($B359-$B$436)</f>
        <v>12004.952191594642</v>
      </c>
      <c r="R363">
        <f>($B363-$B$436)*($B358-$B$436)</f>
        <v>12525.977537216762</v>
      </c>
    </row>
    <row r="364" spans="1:18" x14ac:dyDescent="0.2">
      <c r="A364" s="22">
        <v>44268</v>
      </c>
      <c r="B364" s="18">
        <v>246</v>
      </c>
      <c r="C364">
        <f>B364-$B$2</f>
        <v>243</v>
      </c>
      <c r="D364">
        <f>B364/$B$2</f>
        <v>82</v>
      </c>
      <c r="E364">
        <f t="shared" si="21"/>
        <v>81</v>
      </c>
      <c r="F364">
        <f t="shared" si="23"/>
        <v>244</v>
      </c>
      <c r="G364">
        <f>B364-B363</f>
        <v>-6</v>
      </c>
      <c r="H364">
        <f>IF(OR(B364=0,B363=0),1,B364/B363)</f>
        <v>0.97619047619047616</v>
      </c>
      <c r="I364">
        <f t="shared" si="22"/>
        <v>-2.3809523809523836E-2</v>
      </c>
      <c r="J364">
        <f t="shared" si="24"/>
        <v>-8</v>
      </c>
      <c r="M364">
        <f>($B364-$B$436)*($B364-$B$436)</f>
        <v>9644.2356017328912</v>
      </c>
      <c r="N364">
        <f>($B364-$B$436)*($B363-$B$436)</f>
        <v>10233.466016479435</v>
      </c>
      <c r="O364">
        <f>($B364-$B$436)*($B362-$B$436)</f>
        <v>10037.055878230587</v>
      </c>
      <c r="P364">
        <f>($B364-$B$436)*($B361-$B$436)</f>
        <v>10429.876154728283</v>
      </c>
      <c r="Q364">
        <f>($B364-$B$436)*($B360-$B$436)</f>
        <v>11019.106569474827</v>
      </c>
      <c r="R364">
        <f>($B364-$B$436)*($B359-$B$436)</f>
        <v>11313.721776848099</v>
      </c>
    </row>
    <row r="365" spans="1:18" x14ac:dyDescent="0.2">
      <c r="A365" s="22">
        <v>44269</v>
      </c>
      <c r="B365" s="18">
        <v>240</v>
      </c>
      <c r="C365">
        <f>B365-$B$2</f>
        <v>237</v>
      </c>
      <c r="D365">
        <f>B365/$B$2</f>
        <v>80</v>
      </c>
      <c r="E365">
        <f t="shared" si="21"/>
        <v>79</v>
      </c>
      <c r="F365">
        <f t="shared" si="23"/>
        <v>238</v>
      </c>
      <c r="G365">
        <f>B365-B364</f>
        <v>-6</v>
      </c>
      <c r="H365">
        <f>IF(OR(B365=0,B364=0),1,B365/B364)</f>
        <v>0.97560975609756095</v>
      </c>
      <c r="I365">
        <f t="shared" si="22"/>
        <v>-2.4390243902439046E-2</v>
      </c>
      <c r="J365">
        <f t="shared" si="24"/>
        <v>0</v>
      </c>
      <c r="M365">
        <f>($B365-$B$436)*($B365-$B$436)</f>
        <v>8501.7747722398035</v>
      </c>
      <c r="N365">
        <f>($B365-$B$436)*($B364-$B$436)</f>
        <v>9055.0051869863473</v>
      </c>
      <c r="O365">
        <f>($B365-$B$436)*($B363-$B$436)</f>
        <v>9608.2356017328912</v>
      </c>
      <c r="P365">
        <f>($B365-$B$436)*($B362-$B$436)</f>
        <v>9423.8254634840432</v>
      </c>
      <c r="Q365">
        <f>($B365-$B$436)*($B361-$B$436)</f>
        <v>9792.6457399817391</v>
      </c>
      <c r="R365">
        <f>($B365-$B$436)*($B360-$B$436)</f>
        <v>10345.876154728283</v>
      </c>
    </row>
    <row r="366" spans="1:18" x14ac:dyDescent="0.2">
      <c r="A366" s="22">
        <v>44270</v>
      </c>
      <c r="B366" s="18">
        <v>235</v>
      </c>
      <c r="C366">
        <f>B366-$B$2</f>
        <v>232</v>
      </c>
      <c r="D366">
        <f>B366/$B$2</f>
        <v>78.333333333333329</v>
      </c>
      <c r="E366">
        <f t="shared" si="21"/>
        <v>77.333333333333329</v>
      </c>
      <c r="F366">
        <f t="shared" si="23"/>
        <v>233</v>
      </c>
      <c r="G366">
        <f>B366-B365</f>
        <v>-5</v>
      </c>
      <c r="H366">
        <f>IF(OR(B366=0,B365=0),1,B366/B365)</f>
        <v>0.97916666666666663</v>
      </c>
      <c r="I366">
        <f t="shared" si="22"/>
        <v>-2.083333333333337E-2</v>
      </c>
      <c r="J366">
        <f t="shared" si="24"/>
        <v>1</v>
      </c>
      <c r="M366">
        <f>($B366-$B$436)*($B366-$B$436)</f>
        <v>7604.7240809955629</v>
      </c>
      <c r="N366">
        <f>($B366-$B$436)*($B365-$B$436)</f>
        <v>8040.7494266176827</v>
      </c>
      <c r="O366">
        <f>($B366-$B$436)*($B364-$B$436)</f>
        <v>8563.9798413642275</v>
      </c>
      <c r="P366">
        <f>($B366-$B$436)*($B363-$B$436)</f>
        <v>9087.2102561107713</v>
      </c>
      <c r="Q366">
        <f>($B366-$B$436)*($B362-$B$436)</f>
        <v>8912.8001178619234</v>
      </c>
      <c r="R366">
        <f>($B366-$B$436)*($B361-$B$436)</f>
        <v>9261.6203943596192</v>
      </c>
    </row>
    <row r="367" spans="1:18" x14ac:dyDescent="0.2">
      <c r="A367" s="22">
        <v>44271</v>
      </c>
      <c r="B367" s="18">
        <v>227</v>
      </c>
      <c r="C367">
        <f>B367-$B$2</f>
        <v>224</v>
      </c>
      <c r="D367">
        <f>B367/$B$2</f>
        <v>75.666666666666671</v>
      </c>
      <c r="E367">
        <f t="shared" si="21"/>
        <v>74.666666666666671</v>
      </c>
      <c r="F367">
        <f t="shared" si="23"/>
        <v>225</v>
      </c>
      <c r="G367">
        <f>B367-B366</f>
        <v>-8</v>
      </c>
      <c r="H367">
        <f>IF(OR(B367=0,B366=0),1,B367/B366)</f>
        <v>0.96595744680851059</v>
      </c>
      <c r="I367">
        <f t="shared" si="22"/>
        <v>-3.4042553191489411E-2</v>
      </c>
      <c r="J367">
        <f t="shared" si="24"/>
        <v>-3</v>
      </c>
      <c r="M367">
        <f>($B367-$B$436)*($B367-$B$436)</f>
        <v>6273.4429750047793</v>
      </c>
      <c r="N367">
        <f>($B367-$B$436)*($B366-$B$436)</f>
        <v>6907.0835280001711</v>
      </c>
      <c r="O367">
        <f>($B367-$B$436)*($B365-$B$436)</f>
        <v>7303.108873622291</v>
      </c>
      <c r="P367">
        <f>($B367-$B$436)*($B364-$B$436)</f>
        <v>7778.3392883688348</v>
      </c>
      <c r="Q367">
        <f>($B367-$B$436)*($B363-$B$436)</f>
        <v>8253.5697031153795</v>
      </c>
      <c r="R367">
        <f>($B367-$B$436)*($B362-$B$436)</f>
        <v>8095.1595648665307</v>
      </c>
    </row>
    <row r="368" spans="1:18" x14ac:dyDescent="0.2">
      <c r="A368" s="22">
        <v>44272</v>
      </c>
      <c r="B368" s="18">
        <v>223</v>
      </c>
      <c r="C368">
        <f>B368-$B$2</f>
        <v>220</v>
      </c>
      <c r="D368">
        <f>B368/$B$2</f>
        <v>74.333333333333329</v>
      </c>
      <c r="E368">
        <f t="shared" si="21"/>
        <v>73.333333333333329</v>
      </c>
      <c r="F368">
        <f t="shared" si="23"/>
        <v>221</v>
      </c>
      <c r="G368">
        <f>B368-B367</f>
        <v>-4</v>
      </c>
      <c r="H368">
        <f>IF(OR(B368=0,B367=0),1,B368/B367)</f>
        <v>0.98237885462555063</v>
      </c>
      <c r="I368">
        <f t="shared" si="22"/>
        <v>-1.7621145374449365E-2</v>
      </c>
      <c r="J368">
        <f t="shared" si="24"/>
        <v>4</v>
      </c>
      <c r="M368">
        <f>($B368-$B$436)*($B368-$B$436)</f>
        <v>5655.8024220093876</v>
      </c>
      <c r="N368">
        <f>($B368-$B$436)*($B367-$B$436)</f>
        <v>5956.6226985070834</v>
      </c>
      <c r="O368">
        <f>($B368-$B$436)*($B366-$B$436)</f>
        <v>6558.2632515024752</v>
      </c>
      <c r="P368">
        <f>($B368-$B$436)*($B365-$B$436)</f>
        <v>6934.2885971245951</v>
      </c>
      <c r="Q368">
        <f>($B368-$B$436)*($B364-$B$436)</f>
        <v>7385.5190118711389</v>
      </c>
      <c r="R368">
        <f>($B368-$B$436)*($B363-$B$436)</f>
        <v>7836.7494266176827</v>
      </c>
    </row>
    <row r="369" spans="1:18" x14ac:dyDescent="0.2">
      <c r="A369" s="22">
        <v>44273</v>
      </c>
      <c r="B369" s="18">
        <v>219</v>
      </c>
      <c r="C369">
        <f>B369-$B$2</f>
        <v>216</v>
      </c>
      <c r="D369">
        <f>B369/$B$2</f>
        <v>73</v>
      </c>
      <c r="E369">
        <f t="shared" si="21"/>
        <v>72</v>
      </c>
      <c r="F369">
        <f t="shared" si="23"/>
        <v>217</v>
      </c>
      <c r="G369">
        <f>B369-B368</f>
        <v>-4</v>
      </c>
      <c r="H369">
        <f>IF(OR(B369=0,B368=0),1,B369/B368)</f>
        <v>0.98206278026905824</v>
      </c>
      <c r="I369">
        <f t="shared" si="22"/>
        <v>-1.7937219730941756E-2</v>
      </c>
      <c r="J369">
        <f t="shared" si="24"/>
        <v>0</v>
      </c>
      <c r="M369">
        <f>($B369-$B$436)*($B369-$B$436)</f>
        <v>5070.1618690139958</v>
      </c>
      <c r="N369">
        <f>($B369-$B$436)*($B368-$B$436)</f>
        <v>5354.9821455116917</v>
      </c>
      <c r="O369">
        <f>($B369-$B$436)*($B367-$B$436)</f>
        <v>5639.8024220093876</v>
      </c>
      <c r="P369">
        <f>($B369-$B$436)*($B366-$B$436)</f>
        <v>6209.4429750047793</v>
      </c>
      <c r="Q369">
        <f>($B369-$B$436)*($B365-$B$436)</f>
        <v>6565.4683206268992</v>
      </c>
      <c r="R369">
        <f>($B369-$B$436)*($B364-$B$436)</f>
        <v>6992.698735373443</v>
      </c>
    </row>
    <row r="370" spans="1:18" x14ac:dyDescent="0.2">
      <c r="A370" s="22">
        <v>44274</v>
      </c>
      <c r="B370" s="18">
        <v>214</v>
      </c>
      <c r="C370">
        <f>B370-$B$2</f>
        <v>211</v>
      </c>
      <c r="D370">
        <f>B370/$B$2</f>
        <v>71.333333333333329</v>
      </c>
      <c r="E370">
        <f t="shared" si="21"/>
        <v>70.333333333333329</v>
      </c>
      <c r="F370">
        <f t="shared" si="23"/>
        <v>212</v>
      </c>
      <c r="G370">
        <f>B370-B369</f>
        <v>-5</v>
      </c>
      <c r="H370">
        <f>IF(OR(B370=0,B369=0),1,B370/B369)</f>
        <v>0.97716894977168944</v>
      </c>
      <c r="I370">
        <f t="shared" si="22"/>
        <v>-2.2831050228310557E-2</v>
      </c>
      <c r="J370">
        <f t="shared" si="24"/>
        <v>-1</v>
      </c>
      <c r="M370">
        <f>($B370-$B$436)*($B370-$B$436)</f>
        <v>4383.1111777697561</v>
      </c>
      <c r="N370">
        <f>($B370-$B$436)*($B369-$B$436)</f>
        <v>4714.1365233918759</v>
      </c>
      <c r="O370">
        <f>($B370-$B$436)*($B368-$B$436)</f>
        <v>4978.9567998895718</v>
      </c>
      <c r="P370">
        <f>($B370-$B$436)*($B367-$B$436)</f>
        <v>5243.7770763872677</v>
      </c>
      <c r="Q370">
        <f>($B370-$B$436)*($B366-$B$436)</f>
        <v>5773.4176293826595</v>
      </c>
      <c r="R370">
        <f>($B370-$B$436)*($B365-$B$436)</f>
        <v>6104.4429750047793</v>
      </c>
    </row>
    <row r="371" spans="1:18" x14ac:dyDescent="0.2">
      <c r="A371" s="22">
        <v>44275</v>
      </c>
      <c r="B371" s="18">
        <v>211</v>
      </c>
      <c r="C371">
        <f>B371-$B$2</f>
        <v>208</v>
      </c>
      <c r="D371">
        <f>B371/$B$2</f>
        <v>70.333333333333329</v>
      </c>
      <c r="E371">
        <f t="shared" si="21"/>
        <v>69.333333333333329</v>
      </c>
      <c r="F371">
        <f t="shared" si="23"/>
        <v>209</v>
      </c>
      <c r="G371">
        <f>B371-B370</f>
        <v>-3</v>
      </c>
      <c r="H371">
        <f>IF(OR(B371=0,B370=0),1,B371/B370)</f>
        <v>0.98598130841121501</v>
      </c>
      <c r="I371">
        <f t="shared" si="22"/>
        <v>-1.4018691588784993E-2</v>
      </c>
      <c r="J371">
        <f t="shared" si="24"/>
        <v>2</v>
      </c>
      <c r="M371">
        <f>($B371-$B$436)*($B371-$B$436)</f>
        <v>3994.8807630232122</v>
      </c>
      <c r="N371">
        <f>($B371-$B$436)*($B370-$B$436)</f>
        <v>4184.4959703964842</v>
      </c>
      <c r="O371">
        <f>($B371-$B$436)*($B369-$B$436)</f>
        <v>4500.521316018604</v>
      </c>
      <c r="P371">
        <f>($B371-$B$436)*($B368-$B$436)</f>
        <v>4753.3415925162999</v>
      </c>
      <c r="Q371">
        <f>($B371-$B$436)*($B367-$B$436)</f>
        <v>5006.1618690139958</v>
      </c>
      <c r="R371">
        <f>($B371-$B$436)*($B366-$B$436)</f>
        <v>5511.8024220093876</v>
      </c>
    </row>
    <row r="372" spans="1:18" x14ac:dyDescent="0.2">
      <c r="A372" s="22">
        <v>44276</v>
      </c>
      <c r="B372" s="18">
        <v>205</v>
      </c>
      <c r="C372">
        <f>B372-$B$2</f>
        <v>202</v>
      </c>
      <c r="D372">
        <f>B372/$B$2</f>
        <v>68.333333333333329</v>
      </c>
      <c r="E372">
        <f t="shared" si="21"/>
        <v>67.333333333333329</v>
      </c>
      <c r="F372">
        <f t="shared" si="23"/>
        <v>203</v>
      </c>
      <c r="G372">
        <f>B372-B371</f>
        <v>-6</v>
      </c>
      <c r="H372">
        <f>IF(OR(B372=0,B371=0),1,B372/B371)</f>
        <v>0.97156398104265407</v>
      </c>
      <c r="I372">
        <f t="shared" si="22"/>
        <v>-2.8436018957345932E-2</v>
      </c>
      <c r="J372">
        <f t="shared" si="24"/>
        <v>-3</v>
      </c>
      <c r="M372">
        <f>($B372-$B$436)*($B372-$B$436)</f>
        <v>3272.4199335301246</v>
      </c>
      <c r="N372">
        <f>($B372-$B$436)*($B371-$B$436)</f>
        <v>3615.6503482766684</v>
      </c>
      <c r="O372">
        <f>($B372-$B$436)*($B370-$B$436)</f>
        <v>3787.2655556499403</v>
      </c>
      <c r="P372">
        <f>($B372-$B$436)*($B369-$B$436)</f>
        <v>4073.2909012720602</v>
      </c>
      <c r="Q372">
        <f>($B372-$B$436)*($B368-$B$436)</f>
        <v>4302.1111777697561</v>
      </c>
      <c r="R372">
        <f>($B372-$B$436)*($B367-$B$436)</f>
        <v>4530.931454267452</v>
      </c>
    </row>
    <row r="373" spans="1:18" x14ac:dyDescent="0.2">
      <c r="A373" s="22">
        <v>44277</v>
      </c>
      <c r="B373" s="18">
        <v>203</v>
      </c>
      <c r="C373">
        <f>B373-$B$2</f>
        <v>200</v>
      </c>
      <c r="D373">
        <f>B373/$B$2</f>
        <v>67.666666666666671</v>
      </c>
      <c r="E373">
        <f t="shared" si="21"/>
        <v>66.666666666666671</v>
      </c>
      <c r="F373">
        <f t="shared" si="23"/>
        <v>201</v>
      </c>
      <c r="G373">
        <f>B373-B372</f>
        <v>-2</v>
      </c>
      <c r="H373">
        <f>IF(OR(B373=0,B372=0),1,B373/B372)</f>
        <v>0.99024390243902438</v>
      </c>
      <c r="I373">
        <f t="shared" si="22"/>
        <v>-9.7560975609756184E-3</v>
      </c>
      <c r="J373">
        <f t="shared" si="24"/>
        <v>4</v>
      </c>
      <c r="M373">
        <f>($B373-$B$436)*($B373-$B$436)</f>
        <v>3047.5996570324287</v>
      </c>
      <c r="N373">
        <f>($B373-$B$436)*($B372-$B$436)</f>
        <v>3158.0097952812766</v>
      </c>
      <c r="O373">
        <f>($B373-$B$436)*($B371-$B$436)</f>
        <v>3489.2402100278205</v>
      </c>
      <c r="P373">
        <f>($B373-$B$436)*($B370-$B$436)</f>
        <v>3654.8554174010924</v>
      </c>
      <c r="Q373">
        <f>($B373-$B$436)*($B369-$B$436)</f>
        <v>3930.8807630232122</v>
      </c>
      <c r="R373">
        <f>($B373-$B$436)*($B368-$B$436)</f>
        <v>4151.7010395209081</v>
      </c>
    </row>
    <row r="374" spans="1:18" x14ac:dyDescent="0.2">
      <c r="A374" s="22">
        <v>44278</v>
      </c>
      <c r="B374" s="18">
        <v>200</v>
      </c>
      <c r="C374">
        <f>B374-$B$2</f>
        <v>197</v>
      </c>
      <c r="D374">
        <f>B374/$B$2</f>
        <v>66.666666666666671</v>
      </c>
      <c r="E374">
        <f t="shared" si="21"/>
        <v>65.666666666666671</v>
      </c>
      <c r="F374">
        <f t="shared" si="23"/>
        <v>198</v>
      </c>
      <c r="G374">
        <f>B374-B373</f>
        <v>-3</v>
      </c>
      <c r="H374">
        <f>IF(OR(B374=0,B373=0),1,B374/B373)</f>
        <v>0.98522167487684731</v>
      </c>
      <c r="I374">
        <f t="shared" si="22"/>
        <v>-1.4778325123152691E-2</v>
      </c>
      <c r="J374">
        <f t="shared" si="24"/>
        <v>-1</v>
      </c>
      <c r="M374">
        <f>($B374-$B$436)*($B374-$B$436)</f>
        <v>2725.3692422858849</v>
      </c>
      <c r="N374">
        <f>($B374-$B$436)*($B373-$B$436)</f>
        <v>2881.9844496591568</v>
      </c>
      <c r="O374">
        <f>($B374-$B$436)*($B372-$B$436)</f>
        <v>2986.3945879080047</v>
      </c>
      <c r="P374">
        <f>($B374-$B$436)*($B371-$B$436)</f>
        <v>3299.6250026545486</v>
      </c>
      <c r="Q374">
        <f>($B374-$B$436)*($B370-$B$436)</f>
        <v>3456.2402100278205</v>
      </c>
      <c r="R374">
        <f>($B374-$B$436)*($B369-$B$436)</f>
        <v>3717.2655556499403</v>
      </c>
    </row>
    <row r="375" spans="1:18" x14ac:dyDescent="0.2">
      <c r="A375" s="22">
        <v>44279</v>
      </c>
      <c r="B375" s="18">
        <v>199</v>
      </c>
      <c r="C375">
        <f>B375-$B$2</f>
        <v>196</v>
      </c>
      <c r="D375">
        <f>B375/$B$2</f>
        <v>66.333333333333329</v>
      </c>
      <c r="E375">
        <f t="shared" si="21"/>
        <v>65.333333333333329</v>
      </c>
      <c r="F375">
        <f t="shared" si="23"/>
        <v>197</v>
      </c>
      <c r="G375">
        <f>B375-B374</f>
        <v>-1</v>
      </c>
      <c r="H375">
        <f>IF(OR(B375=0,B374=0),1,B375/B374)</f>
        <v>0.995</v>
      </c>
      <c r="I375">
        <f t="shared" si="22"/>
        <v>-5.0000000000000044E-3</v>
      </c>
      <c r="J375">
        <f t="shared" si="24"/>
        <v>2</v>
      </c>
      <c r="M375">
        <f>($B375-$B$436)*($B375-$B$436)</f>
        <v>2621.9591040370369</v>
      </c>
      <c r="N375">
        <f>($B375-$B$436)*($B374-$B$436)</f>
        <v>2673.1641731614609</v>
      </c>
      <c r="O375">
        <f>($B375-$B$436)*($B373-$B$436)</f>
        <v>2826.7793805347328</v>
      </c>
      <c r="P375">
        <f>($B375-$B$436)*($B372-$B$436)</f>
        <v>2929.1895187835808</v>
      </c>
      <c r="Q375">
        <f>($B375-$B$436)*($B371-$B$436)</f>
        <v>3236.4199335301246</v>
      </c>
      <c r="R375">
        <f>($B375-$B$436)*($B370-$B$436)</f>
        <v>3390.0351409033965</v>
      </c>
    </row>
    <row r="376" spans="1:18" x14ac:dyDescent="0.2">
      <c r="A376" s="22">
        <v>44280</v>
      </c>
      <c r="B376" s="18">
        <v>200</v>
      </c>
      <c r="C376">
        <f>B376-$B$2</f>
        <v>197</v>
      </c>
      <c r="D376">
        <f>B376/$B$2</f>
        <v>66.666666666666671</v>
      </c>
      <c r="E376">
        <f t="shared" si="21"/>
        <v>65.666666666666671</v>
      </c>
      <c r="F376">
        <f t="shared" si="23"/>
        <v>198</v>
      </c>
      <c r="G376">
        <f>B376-B375</f>
        <v>1</v>
      </c>
      <c r="H376">
        <f>IF(OR(B376=0,B375=0),1,B376/B375)</f>
        <v>1.0050251256281406</v>
      </c>
      <c r="I376">
        <f t="shared" si="22"/>
        <v>5.0251256281406143E-3</v>
      </c>
      <c r="J376">
        <f t="shared" si="24"/>
        <v>2</v>
      </c>
      <c r="M376">
        <f>($B376-$B$436)*($B376-$B$436)</f>
        <v>2725.3692422858849</v>
      </c>
      <c r="N376">
        <f>($B376-$B$436)*($B375-$B$436)</f>
        <v>2673.1641731614609</v>
      </c>
      <c r="O376">
        <f>($B376-$B$436)*($B374-$B$436)</f>
        <v>2725.3692422858849</v>
      </c>
      <c r="P376">
        <f>($B376-$B$436)*($B373-$B$436)</f>
        <v>2881.9844496591568</v>
      </c>
      <c r="Q376">
        <f>($B376-$B$436)*($B372-$B$436)</f>
        <v>2986.3945879080047</v>
      </c>
      <c r="R376">
        <f>($B376-$B$436)*($B371-$B$436)</f>
        <v>3299.6250026545486</v>
      </c>
    </row>
    <row r="377" spans="1:18" x14ac:dyDescent="0.2">
      <c r="A377" s="22">
        <v>44281</v>
      </c>
      <c r="B377" s="18">
        <v>198</v>
      </c>
      <c r="C377">
        <f>B377-$B$2</f>
        <v>195</v>
      </c>
      <c r="D377">
        <f>B377/$B$2</f>
        <v>66</v>
      </c>
      <c r="E377">
        <f t="shared" si="21"/>
        <v>65</v>
      </c>
      <c r="F377">
        <f t="shared" si="23"/>
        <v>196</v>
      </c>
      <c r="G377">
        <f>B377-B376</f>
        <v>-2</v>
      </c>
      <c r="H377">
        <f>IF(OR(B377=0,B376=0),1,B377/B376)</f>
        <v>0.99</v>
      </c>
      <c r="I377">
        <f t="shared" si="22"/>
        <v>-1.0000000000000009E-2</v>
      </c>
      <c r="J377">
        <f t="shared" si="24"/>
        <v>-3</v>
      </c>
      <c r="M377">
        <f>($B377-$B$436)*($B377-$B$436)</f>
        <v>2520.548965788189</v>
      </c>
      <c r="N377">
        <f>($B377-$B$436)*($B376-$B$436)</f>
        <v>2620.9591040370369</v>
      </c>
      <c r="O377">
        <f>($B377-$B$436)*($B375-$B$436)</f>
        <v>2570.754034912613</v>
      </c>
      <c r="P377">
        <f>($B377-$B$436)*($B374-$B$436)</f>
        <v>2620.9591040370369</v>
      </c>
      <c r="Q377">
        <f>($B377-$B$436)*($B373-$B$436)</f>
        <v>2771.5743114103088</v>
      </c>
      <c r="R377">
        <f>($B377-$B$436)*($B372-$B$436)</f>
        <v>2871.9844496591568</v>
      </c>
    </row>
    <row r="378" spans="1:18" x14ac:dyDescent="0.2">
      <c r="A378" s="22">
        <v>44282</v>
      </c>
      <c r="B378" s="18">
        <v>201</v>
      </c>
      <c r="C378">
        <f>B378-$B$2</f>
        <v>198</v>
      </c>
      <c r="D378">
        <f>B378/$B$2</f>
        <v>67</v>
      </c>
      <c r="E378">
        <f t="shared" si="21"/>
        <v>66</v>
      </c>
      <c r="F378">
        <f t="shared" si="23"/>
        <v>199</v>
      </c>
      <c r="G378">
        <f>B378-B377</f>
        <v>3</v>
      </c>
      <c r="H378">
        <f>IF(OR(B378=0,B377=0),1,B378/B377)</f>
        <v>1.0151515151515151</v>
      </c>
      <c r="I378">
        <f t="shared" si="22"/>
        <v>1.5151515151515138E-2</v>
      </c>
      <c r="J378">
        <f t="shared" si="24"/>
        <v>5</v>
      </c>
      <c r="M378">
        <f>($B378-$B$436)*($B378-$B$436)</f>
        <v>2830.7793805347328</v>
      </c>
      <c r="N378">
        <f>($B378-$B$436)*($B377-$B$436)</f>
        <v>2671.1641731614609</v>
      </c>
      <c r="O378">
        <f>($B378-$B$436)*($B376-$B$436)</f>
        <v>2777.5743114103088</v>
      </c>
      <c r="P378">
        <f>($B378-$B$436)*($B375-$B$436)</f>
        <v>2724.3692422858849</v>
      </c>
      <c r="Q378">
        <f>($B378-$B$436)*($B374-$B$436)</f>
        <v>2777.5743114103088</v>
      </c>
      <c r="R378">
        <f>($B378-$B$436)*($B373-$B$436)</f>
        <v>2937.1895187835808</v>
      </c>
    </row>
    <row r="379" spans="1:18" x14ac:dyDescent="0.2">
      <c r="A379" s="22">
        <v>44283</v>
      </c>
      <c r="B379" s="18">
        <v>199</v>
      </c>
      <c r="C379">
        <f>B379-$B$2</f>
        <v>196</v>
      </c>
      <c r="D379">
        <f>B379/$B$2</f>
        <v>66.333333333333329</v>
      </c>
      <c r="E379">
        <f t="shared" si="21"/>
        <v>65.333333333333329</v>
      </c>
      <c r="F379">
        <f t="shared" si="23"/>
        <v>197</v>
      </c>
      <c r="G379">
        <f>B379-B378</f>
        <v>-2</v>
      </c>
      <c r="H379">
        <f>IF(OR(B379=0,B378=0),1,B379/B378)</f>
        <v>0.99004975124378114</v>
      </c>
      <c r="I379">
        <f t="shared" si="22"/>
        <v>-9.9502487562188602E-3</v>
      </c>
      <c r="J379">
        <f t="shared" si="24"/>
        <v>-5</v>
      </c>
      <c r="M379">
        <f>($B379-$B$436)*($B379-$B$436)</f>
        <v>2621.9591040370369</v>
      </c>
      <c r="N379">
        <f>($B379-$B$436)*($B378-$B$436)</f>
        <v>2724.3692422858849</v>
      </c>
      <c r="O379">
        <f>($B379-$B$436)*($B377-$B$436)</f>
        <v>2570.754034912613</v>
      </c>
      <c r="P379">
        <f>($B379-$B$436)*($B376-$B$436)</f>
        <v>2673.1641731614609</v>
      </c>
      <c r="Q379">
        <f>($B379-$B$436)*($B375-$B$436)</f>
        <v>2621.9591040370369</v>
      </c>
      <c r="R379">
        <f>($B379-$B$436)*($B374-$B$436)</f>
        <v>2673.1641731614609</v>
      </c>
    </row>
    <row r="380" spans="1:18" x14ac:dyDescent="0.2">
      <c r="A380" s="22">
        <v>44284</v>
      </c>
      <c r="B380" s="18">
        <v>200</v>
      </c>
      <c r="C380">
        <f>B380-$B$2</f>
        <v>197</v>
      </c>
      <c r="D380">
        <f>B380/$B$2</f>
        <v>66.666666666666671</v>
      </c>
      <c r="E380">
        <f t="shared" si="21"/>
        <v>65.666666666666671</v>
      </c>
      <c r="F380">
        <f t="shared" si="23"/>
        <v>198</v>
      </c>
      <c r="G380">
        <f>B380-B379</f>
        <v>1</v>
      </c>
      <c r="H380">
        <f>IF(OR(B380=0,B379=0),1,B380/B379)</f>
        <v>1.0050251256281406</v>
      </c>
      <c r="I380">
        <f t="shared" si="22"/>
        <v>5.0251256281406143E-3</v>
      </c>
      <c r="J380">
        <f t="shared" si="24"/>
        <v>3</v>
      </c>
      <c r="M380">
        <f>($B380-$B$436)*($B380-$B$436)</f>
        <v>2725.3692422858849</v>
      </c>
      <c r="N380">
        <f>($B380-$B$436)*($B379-$B$436)</f>
        <v>2673.1641731614609</v>
      </c>
      <c r="O380">
        <f>($B380-$B$436)*($B378-$B$436)</f>
        <v>2777.5743114103088</v>
      </c>
      <c r="P380">
        <f>($B380-$B$436)*($B377-$B$436)</f>
        <v>2620.9591040370369</v>
      </c>
      <c r="Q380">
        <f>($B380-$B$436)*($B376-$B$436)</f>
        <v>2725.3692422858849</v>
      </c>
      <c r="R380">
        <f>($B380-$B$436)*($B375-$B$436)</f>
        <v>2673.1641731614609</v>
      </c>
    </row>
    <row r="381" spans="1:18" x14ac:dyDescent="0.2">
      <c r="A381" s="22">
        <v>44285</v>
      </c>
      <c r="B381" s="18">
        <v>198</v>
      </c>
      <c r="C381">
        <f>B381-$B$2</f>
        <v>195</v>
      </c>
      <c r="D381">
        <f>B381/$B$2</f>
        <v>66</v>
      </c>
      <c r="E381">
        <f t="shared" si="21"/>
        <v>65</v>
      </c>
      <c r="F381">
        <f t="shared" si="23"/>
        <v>196</v>
      </c>
      <c r="G381">
        <f>B381-B380</f>
        <v>-2</v>
      </c>
      <c r="H381">
        <f>IF(OR(B381=0,B380=0),1,B381/B380)</f>
        <v>0.99</v>
      </c>
      <c r="I381">
        <f t="shared" si="22"/>
        <v>-1.0000000000000009E-2</v>
      </c>
      <c r="J381">
        <f t="shared" si="24"/>
        <v>-3</v>
      </c>
      <c r="M381">
        <f>($B381-$B$436)*($B381-$B$436)</f>
        <v>2520.548965788189</v>
      </c>
      <c r="N381">
        <f>($B381-$B$436)*($B380-$B$436)</f>
        <v>2620.9591040370369</v>
      </c>
      <c r="O381">
        <f>($B381-$B$436)*($B379-$B$436)</f>
        <v>2570.754034912613</v>
      </c>
      <c r="P381">
        <f>($B381-$B$436)*($B378-$B$436)</f>
        <v>2671.1641731614609</v>
      </c>
      <c r="Q381">
        <f>($B381-$B$436)*($B377-$B$436)</f>
        <v>2520.548965788189</v>
      </c>
      <c r="R381">
        <f>($B381-$B$436)*($B376-$B$436)</f>
        <v>2620.9591040370369</v>
      </c>
    </row>
    <row r="382" spans="1:18" x14ac:dyDescent="0.2">
      <c r="A382" s="22">
        <v>44286</v>
      </c>
      <c r="B382" s="18">
        <v>197</v>
      </c>
      <c r="C382">
        <f>B382-$B$2</f>
        <v>194</v>
      </c>
      <c r="D382">
        <f>B382/$B$2</f>
        <v>65.666666666666671</v>
      </c>
      <c r="E382">
        <f t="shared" si="21"/>
        <v>64.666666666666671</v>
      </c>
      <c r="F382">
        <f t="shared" si="23"/>
        <v>195</v>
      </c>
      <c r="G382">
        <f>B382-B381</f>
        <v>-1</v>
      </c>
      <c r="H382">
        <f>IF(OR(B382=0,B381=0),1,B382/B381)</f>
        <v>0.99494949494949492</v>
      </c>
      <c r="I382">
        <f t="shared" si="22"/>
        <v>-5.050505050505083E-3</v>
      </c>
      <c r="J382">
        <f t="shared" si="24"/>
        <v>1</v>
      </c>
      <c r="M382">
        <f>($B382-$B$436)*($B382-$B$436)</f>
        <v>2421.138827539341</v>
      </c>
      <c r="N382">
        <f>($B382-$B$436)*($B381-$B$436)</f>
        <v>2470.343896663765</v>
      </c>
      <c r="O382">
        <f>($B382-$B$436)*($B380-$B$436)</f>
        <v>2568.754034912613</v>
      </c>
      <c r="P382">
        <f>($B382-$B$436)*($B379-$B$436)</f>
        <v>2519.548965788189</v>
      </c>
      <c r="Q382">
        <f>($B382-$B$436)*($B378-$B$436)</f>
        <v>2617.9591040370369</v>
      </c>
      <c r="R382">
        <f>($B382-$B$436)*($B377-$B$436)</f>
        <v>2470.343896663765</v>
      </c>
    </row>
    <row r="383" spans="1:18" x14ac:dyDescent="0.2">
      <c r="A383" s="22">
        <v>44287</v>
      </c>
      <c r="B383" s="18">
        <v>199</v>
      </c>
      <c r="C383">
        <f>B383-$B$2</f>
        <v>196</v>
      </c>
      <c r="D383">
        <f>B383/$B$2</f>
        <v>66.333333333333329</v>
      </c>
      <c r="E383">
        <f t="shared" si="21"/>
        <v>65.333333333333329</v>
      </c>
      <c r="F383">
        <f t="shared" si="23"/>
        <v>197</v>
      </c>
      <c r="G383">
        <f>B383-B382</f>
        <v>2</v>
      </c>
      <c r="H383">
        <f>IF(OR(B383=0,B382=0),1,B383/B382)</f>
        <v>1.0101522842639594</v>
      </c>
      <c r="I383">
        <f t="shared" si="22"/>
        <v>1.0152284263959421E-2</v>
      </c>
      <c r="J383">
        <f t="shared" si="24"/>
        <v>3</v>
      </c>
      <c r="M383">
        <f>($B383-$B$436)*($B383-$B$436)</f>
        <v>2621.9591040370369</v>
      </c>
      <c r="N383">
        <f>($B383-$B$436)*($B382-$B$436)</f>
        <v>2519.548965788189</v>
      </c>
      <c r="O383">
        <f>($B383-$B$436)*($B381-$B$436)</f>
        <v>2570.754034912613</v>
      </c>
      <c r="P383">
        <f>($B383-$B$436)*($B380-$B$436)</f>
        <v>2673.1641731614609</v>
      </c>
      <c r="Q383">
        <f>($B383-$B$436)*($B379-$B$436)</f>
        <v>2621.9591040370369</v>
      </c>
      <c r="R383">
        <f>($B383-$B$436)*($B378-$B$436)</f>
        <v>2724.3692422858849</v>
      </c>
    </row>
    <row r="384" spans="1:18" x14ac:dyDescent="0.2">
      <c r="A384" s="22">
        <v>44288</v>
      </c>
      <c r="B384" s="18">
        <v>202</v>
      </c>
      <c r="C384">
        <f>B384-$B$2</f>
        <v>199</v>
      </c>
      <c r="D384">
        <f>B384/$B$2</f>
        <v>67.333333333333329</v>
      </c>
      <c r="E384">
        <f t="shared" si="21"/>
        <v>66.333333333333329</v>
      </c>
      <c r="F384">
        <f t="shared" si="23"/>
        <v>200</v>
      </c>
      <c r="G384">
        <f>B384-B383</f>
        <v>3</v>
      </c>
      <c r="H384">
        <f>IF(OR(B384=0,B383=0),1,B384/B383)</f>
        <v>1.0150753768844221</v>
      </c>
      <c r="I384">
        <f t="shared" si="22"/>
        <v>1.5075376884422065E-2</v>
      </c>
      <c r="J384">
        <f t="shared" si="24"/>
        <v>1</v>
      </c>
      <c r="M384">
        <f>($B384-$B$436)*($B384-$B$436)</f>
        <v>2938.1895187835808</v>
      </c>
      <c r="N384">
        <f>($B384-$B$436)*($B383-$B$436)</f>
        <v>2775.5743114103088</v>
      </c>
      <c r="O384">
        <f>($B384-$B$436)*($B382-$B$436)</f>
        <v>2667.1641731614609</v>
      </c>
      <c r="P384">
        <f>($B384-$B$436)*($B381-$B$436)</f>
        <v>2721.3692422858849</v>
      </c>
      <c r="Q384">
        <f>($B384-$B$436)*($B380-$B$436)</f>
        <v>2829.7793805347328</v>
      </c>
      <c r="R384">
        <f>($B384-$B$436)*($B379-$B$436)</f>
        <v>2775.5743114103088</v>
      </c>
    </row>
    <row r="385" spans="1:18" x14ac:dyDescent="0.2">
      <c r="A385" s="22">
        <v>44289</v>
      </c>
      <c r="B385" s="18">
        <v>201</v>
      </c>
      <c r="C385">
        <f>B385-$B$2</f>
        <v>198</v>
      </c>
      <c r="D385">
        <f>B385/$B$2</f>
        <v>67</v>
      </c>
      <c r="E385">
        <f t="shared" si="21"/>
        <v>66</v>
      </c>
      <c r="F385">
        <f t="shared" si="23"/>
        <v>199</v>
      </c>
      <c r="G385">
        <f>B385-B384</f>
        <v>-1</v>
      </c>
      <c r="H385">
        <f>IF(OR(B385=0,B384=0),1,B385/B384)</f>
        <v>0.99504950495049505</v>
      </c>
      <c r="I385">
        <f t="shared" si="22"/>
        <v>-4.9504950495049549E-3</v>
      </c>
      <c r="J385">
        <f t="shared" si="24"/>
        <v>-4</v>
      </c>
      <c r="M385">
        <f>($B385-$B$436)*($B385-$B$436)</f>
        <v>2830.7793805347328</v>
      </c>
      <c r="N385">
        <f>($B385-$B$436)*($B384-$B$436)</f>
        <v>2883.9844496591568</v>
      </c>
      <c r="O385">
        <f>($B385-$B$436)*($B383-$B$436)</f>
        <v>2724.3692422858849</v>
      </c>
      <c r="P385">
        <f>($B385-$B$436)*($B382-$B$436)</f>
        <v>2617.9591040370369</v>
      </c>
      <c r="Q385">
        <f>($B385-$B$436)*($B381-$B$436)</f>
        <v>2671.1641731614609</v>
      </c>
      <c r="R385">
        <f>($B385-$B$436)*($B380-$B$436)</f>
        <v>2777.5743114103088</v>
      </c>
    </row>
    <row r="386" spans="1:18" x14ac:dyDescent="0.2">
      <c r="A386" s="22">
        <v>44290</v>
      </c>
      <c r="B386" s="18">
        <v>200</v>
      </c>
      <c r="C386">
        <f>B386-$B$2</f>
        <v>197</v>
      </c>
      <c r="D386">
        <f>B386/$B$2</f>
        <v>66.666666666666671</v>
      </c>
      <c r="E386">
        <f t="shared" si="21"/>
        <v>65.666666666666671</v>
      </c>
      <c r="F386">
        <f t="shared" si="23"/>
        <v>198</v>
      </c>
      <c r="G386">
        <f>B386-B385</f>
        <v>-1</v>
      </c>
      <c r="H386">
        <f>IF(OR(B386=0,B385=0),1,B386/B385)</f>
        <v>0.99502487562189057</v>
      </c>
      <c r="I386">
        <f t="shared" si="22"/>
        <v>-4.9751243781094301E-3</v>
      </c>
      <c r="J386">
        <f t="shared" si="24"/>
        <v>0</v>
      </c>
      <c r="M386">
        <f>($B386-$B$436)*($B386-$B$436)</f>
        <v>2725.3692422858849</v>
      </c>
      <c r="N386">
        <f>($B386-$B$436)*($B385-$B$436)</f>
        <v>2777.5743114103088</v>
      </c>
      <c r="O386">
        <f>($B386-$B$436)*($B384-$B$436)</f>
        <v>2829.7793805347328</v>
      </c>
      <c r="P386">
        <f>($B386-$B$436)*($B383-$B$436)</f>
        <v>2673.1641731614609</v>
      </c>
      <c r="Q386">
        <f>($B386-$B$436)*($B382-$B$436)</f>
        <v>2568.754034912613</v>
      </c>
      <c r="R386">
        <f>($B386-$B$436)*($B381-$B$436)</f>
        <v>2620.9591040370369</v>
      </c>
    </row>
    <row r="387" spans="1:18" x14ac:dyDescent="0.2">
      <c r="A387" s="22">
        <v>44291</v>
      </c>
      <c r="B387" s="18">
        <v>199</v>
      </c>
      <c r="C387">
        <f>B387-$B$2</f>
        <v>196</v>
      </c>
      <c r="D387">
        <f>B387/$B$2</f>
        <v>66.333333333333329</v>
      </c>
      <c r="E387">
        <f t="shared" si="21"/>
        <v>65.333333333333329</v>
      </c>
      <c r="F387">
        <f t="shared" si="23"/>
        <v>197</v>
      </c>
      <c r="G387">
        <f>B387-B386</f>
        <v>-1</v>
      </c>
      <c r="H387">
        <f>IF(OR(B387=0,B386=0),1,B387/B386)</f>
        <v>0.995</v>
      </c>
      <c r="I387">
        <f t="shared" si="22"/>
        <v>-5.0000000000000044E-3</v>
      </c>
      <c r="J387">
        <f t="shared" si="24"/>
        <v>0</v>
      </c>
      <c r="M387">
        <f>($B387-$B$436)*($B387-$B$436)</f>
        <v>2621.9591040370369</v>
      </c>
      <c r="N387">
        <f>($B387-$B$436)*($B386-$B$436)</f>
        <v>2673.1641731614609</v>
      </c>
      <c r="O387">
        <f>($B387-$B$436)*($B385-$B$436)</f>
        <v>2724.3692422858849</v>
      </c>
      <c r="P387">
        <f>($B387-$B$436)*($B384-$B$436)</f>
        <v>2775.5743114103088</v>
      </c>
      <c r="Q387">
        <f>($B387-$B$436)*($B383-$B$436)</f>
        <v>2621.9591040370369</v>
      </c>
      <c r="R387">
        <f>($B387-$B$436)*($B382-$B$436)</f>
        <v>2519.548965788189</v>
      </c>
    </row>
    <row r="388" spans="1:18" x14ac:dyDescent="0.2">
      <c r="A388" s="22">
        <v>44292</v>
      </c>
      <c r="B388" s="18">
        <v>201</v>
      </c>
      <c r="C388">
        <f>B388-$B$2</f>
        <v>198</v>
      </c>
      <c r="D388">
        <f>B388/$B$2</f>
        <v>67</v>
      </c>
      <c r="E388">
        <f t="shared" ref="E388:E435" si="25">D388-1</f>
        <v>66</v>
      </c>
      <c r="F388">
        <f t="shared" si="23"/>
        <v>199</v>
      </c>
      <c r="G388">
        <f>B388-B387</f>
        <v>2</v>
      </c>
      <c r="H388">
        <f>IF(OR(B388=0,B387=0),1,B388/B387)</f>
        <v>1.0100502512562815</v>
      </c>
      <c r="I388">
        <f t="shared" ref="I388:I435" si="26">H388-1</f>
        <v>1.0050251256281451E-2</v>
      </c>
      <c r="J388">
        <f t="shared" si="24"/>
        <v>3</v>
      </c>
      <c r="M388">
        <f>($B388-$B$436)*($B388-$B$436)</f>
        <v>2830.7793805347328</v>
      </c>
      <c r="N388">
        <f>($B388-$B$436)*($B387-$B$436)</f>
        <v>2724.3692422858849</v>
      </c>
      <c r="O388">
        <f>($B388-$B$436)*($B386-$B$436)</f>
        <v>2777.5743114103088</v>
      </c>
      <c r="P388">
        <f>($B388-$B$436)*($B385-$B$436)</f>
        <v>2830.7793805347328</v>
      </c>
      <c r="Q388">
        <f>($B388-$B$436)*($B384-$B$436)</f>
        <v>2883.9844496591568</v>
      </c>
      <c r="R388">
        <f>($B388-$B$436)*($B383-$B$436)</f>
        <v>2724.3692422858849</v>
      </c>
    </row>
    <row r="389" spans="1:18" x14ac:dyDescent="0.2">
      <c r="A389" s="22">
        <v>44293</v>
      </c>
      <c r="B389" s="18">
        <v>198</v>
      </c>
      <c r="C389">
        <f>B389-$B$2</f>
        <v>195</v>
      </c>
      <c r="D389">
        <f>B389/$B$2</f>
        <v>66</v>
      </c>
      <c r="E389">
        <f t="shared" si="25"/>
        <v>65</v>
      </c>
      <c r="F389">
        <f t="shared" ref="F389:F435" si="27">C389-C$3</f>
        <v>196</v>
      </c>
      <c r="G389">
        <f>B389-B388</f>
        <v>-3</v>
      </c>
      <c r="H389">
        <f>IF(OR(B389=0,B388=0),1,B389/B388)</f>
        <v>0.9850746268656716</v>
      </c>
      <c r="I389">
        <f t="shared" si="26"/>
        <v>-1.4925373134328401E-2</v>
      </c>
      <c r="J389">
        <f t="shared" ref="J389:J435" si="28">G389-G388</f>
        <v>-5</v>
      </c>
      <c r="M389">
        <f>($B389-$B$436)*($B389-$B$436)</f>
        <v>2520.548965788189</v>
      </c>
      <c r="N389">
        <f>($B389-$B$436)*($B388-$B$436)</f>
        <v>2671.1641731614609</v>
      </c>
      <c r="O389">
        <f>($B389-$B$436)*($B387-$B$436)</f>
        <v>2570.754034912613</v>
      </c>
      <c r="P389">
        <f>($B389-$B$436)*($B386-$B$436)</f>
        <v>2620.9591040370369</v>
      </c>
      <c r="Q389">
        <f>($B389-$B$436)*($B385-$B$436)</f>
        <v>2671.1641731614609</v>
      </c>
      <c r="R389">
        <f>($B389-$B$436)*($B384-$B$436)</f>
        <v>2721.3692422858849</v>
      </c>
    </row>
    <row r="390" spans="1:18" x14ac:dyDescent="0.2">
      <c r="A390" s="22">
        <v>44294</v>
      </c>
      <c r="B390" s="18">
        <v>197</v>
      </c>
      <c r="C390">
        <f>B390-$B$2</f>
        <v>194</v>
      </c>
      <c r="D390">
        <f>B390/$B$2</f>
        <v>65.666666666666671</v>
      </c>
      <c r="E390">
        <f t="shared" si="25"/>
        <v>64.666666666666671</v>
      </c>
      <c r="F390">
        <f t="shared" si="27"/>
        <v>195</v>
      </c>
      <c r="G390">
        <f>B390-B389</f>
        <v>-1</v>
      </c>
      <c r="H390">
        <f>IF(OR(B390=0,B389=0),1,B390/B389)</f>
        <v>0.99494949494949492</v>
      </c>
      <c r="I390">
        <f t="shared" si="26"/>
        <v>-5.050505050505083E-3</v>
      </c>
      <c r="J390">
        <f t="shared" si="28"/>
        <v>2</v>
      </c>
      <c r="M390">
        <f>($B390-$B$436)*($B390-$B$436)</f>
        <v>2421.138827539341</v>
      </c>
      <c r="N390">
        <f>($B390-$B$436)*($B389-$B$436)</f>
        <v>2470.343896663765</v>
      </c>
      <c r="O390">
        <f>($B390-$B$436)*($B388-$B$436)</f>
        <v>2617.9591040370369</v>
      </c>
      <c r="P390">
        <f>($B390-$B$436)*($B387-$B$436)</f>
        <v>2519.548965788189</v>
      </c>
      <c r="Q390">
        <f>($B390-$B$436)*($B386-$B$436)</f>
        <v>2568.754034912613</v>
      </c>
      <c r="R390">
        <f>($B390-$B$436)*($B385-$B$436)</f>
        <v>2617.9591040370369</v>
      </c>
    </row>
    <row r="391" spans="1:18" x14ac:dyDescent="0.2">
      <c r="A391" s="22">
        <v>44295</v>
      </c>
      <c r="B391" s="18">
        <v>200</v>
      </c>
      <c r="C391">
        <f>B391-$B$2</f>
        <v>197</v>
      </c>
      <c r="D391">
        <f>B391/$B$2</f>
        <v>66.666666666666671</v>
      </c>
      <c r="E391">
        <f t="shared" si="25"/>
        <v>65.666666666666671</v>
      </c>
      <c r="F391">
        <f t="shared" si="27"/>
        <v>198</v>
      </c>
      <c r="G391">
        <f>B391-B390</f>
        <v>3</v>
      </c>
      <c r="H391">
        <f>IF(OR(B391=0,B390=0),1,B391/B390)</f>
        <v>1.015228426395939</v>
      </c>
      <c r="I391">
        <f t="shared" si="26"/>
        <v>1.5228426395939021E-2</v>
      </c>
      <c r="J391">
        <f t="shared" si="28"/>
        <v>4</v>
      </c>
      <c r="M391">
        <f>($B391-$B$436)*($B391-$B$436)</f>
        <v>2725.3692422858849</v>
      </c>
      <c r="N391">
        <f>($B391-$B$436)*($B390-$B$436)</f>
        <v>2568.754034912613</v>
      </c>
      <c r="O391">
        <f>($B391-$B$436)*($B389-$B$436)</f>
        <v>2620.9591040370369</v>
      </c>
      <c r="P391">
        <f>($B391-$B$436)*($B388-$B$436)</f>
        <v>2777.5743114103088</v>
      </c>
      <c r="Q391">
        <f>($B391-$B$436)*($B387-$B$436)</f>
        <v>2673.1641731614609</v>
      </c>
      <c r="R391">
        <f>($B391-$B$436)*($B386-$B$436)</f>
        <v>2725.3692422858849</v>
      </c>
    </row>
    <row r="392" spans="1:18" x14ac:dyDescent="0.2">
      <c r="A392" s="22">
        <v>44296</v>
      </c>
      <c r="B392" s="18">
        <v>201</v>
      </c>
      <c r="C392">
        <f>B392-$B$2</f>
        <v>198</v>
      </c>
      <c r="D392">
        <f>B392/$B$2</f>
        <v>67</v>
      </c>
      <c r="E392">
        <f t="shared" si="25"/>
        <v>66</v>
      </c>
      <c r="F392">
        <f t="shared" si="27"/>
        <v>199</v>
      </c>
      <c r="G392">
        <f>B392-B391</f>
        <v>1</v>
      </c>
      <c r="H392">
        <f>IF(OR(B392=0,B391=0),1,B392/B391)</f>
        <v>1.0049999999999999</v>
      </c>
      <c r="I392">
        <f t="shared" si="26"/>
        <v>4.9999999999998934E-3</v>
      </c>
      <c r="J392">
        <f t="shared" si="28"/>
        <v>-2</v>
      </c>
      <c r="M392">
        <f>($B392-$B$436)*($B392-$B$436)</f>
        <v>2830.7793805347328</v>
      </c>
      <c r="N392">
        <f>($B392-$B$436)*($B391-$B$436)</f>
        <v>2777.5743114103088</v>
      </c>
      <c r="O392">
        <f>($B392-$B$436)*($B390-$B$436)</f>
        <v>2617.9591040370369</v>
      </c>
      <c r="P392">
        <f>($B392-$B$436)*($B389-$B$436)</f>
        <v>2671.1641731614609</v>
      </c>
      <c r="Q392">
        <f>($B392-$B$436)*($B388-$B$436)</f>
        <v>2830.7793805347328</v>
      </c>
      <c r="R392">
        <f>($B392-$B$436)*($B387-$B$436)</f>
        <v>2724.3692422858849</v>
      </c>
    </row>
    <row r="393" spans="1:18" x14ac:dyDescent="0.2">
      <c r="A393" s="22">
        <v>44297</v>
      </c>
      <c r="B393" s="18">
        <v>198</v>
      </c>
      <c r="C393">
        <f>B393-$B$2</f>
        <v>195</v>
      </c>
      <c r="D393">
        <f>B393/$B$2</f>
        <v>66</v>
      </c>
      <c r="E393">
        <f t="shared" si="25"/>
        <v>65</v>
      </c>
      <c r="F393">
        <f t="shared" si="27"/>
        <v>196</v>
      </c>
      <c r="G393">
        <f>B393-B392</f>
        <v>-3</v>
      </c>
      <c r="H393">
        <f>IF(OR(B393=0,B392=0),1,B393/B392)</f>
        <v>0.9850746268656716</v>
      </c>
      <c r="I393">
        <f t="shared" si="26"/>
        <v>-1.4925373134328401E-2</v>
      </c>
      <c r="J393">
        <f t="shared" si="28"/>
        <v>-4</v>
      </c>
      <c r="M393">
        <f>($B393-$B$436)*($B393-$B$436)</f>
        <v>2520.548965788189</v>
      </c>
      <c r="N393">
        <f>($B393-$B$436)*($B392-$B$436)</f>
        <v>2671.1641731614609</v>
      </c>
      <c r="O393">
        <f>($B393-$B$436)*($B391-$B$436)</f>
        <v>2620.9591040370369</v>
      </c>
      <c r="P393">
        <f>($B393-$B$436)*($B390-$B$436)</f>
        <v>2470.343896663765</v>
      </c>
      <c r="Q393">
        <f>($B393-$B$436)*($B389-$B$436)</f>
        <v>2520.548965788189</v>
      </c>
      <c r="R393">
        <f>($B393-$B$436)*($B388-$B$436)</f>
        <v>2671.1641731614609</v>
      </c>
    </row>
    <row r="394" spans="1:18" x14ac:dyDescent="0.2">
      <c r="A394" s="22">
        <v>44298</v>
      </c>
      <c r="B394" s="18">
        <v>197</v>
      </c>
      <c r="C394">
        <f>B394-$B$2</f>
        <v>194</v>
      </c>
      <c r="D394">
        <f>B394/$B$2</f>
        <v>65.666666666666671</v>
      </c>
      <c r="E394">
        <f t="shared" si="25"/>
        <v>64.666666666666671</v>
      </c>
      <c r="F394">
        <f t="shared" si="27"/>
        <v>195</v>
      </c>
      <c r="G394">
        <f>B394-B393</f>
        <v>-1</v>
      </c>
      <c r="H394">
        <f>IF(OR(B394=0,B393=0),1,B394/B393)</f>
        <v>0.99494949494949492</v>
      </c>
      <c r="I394">
        <f t="shared" si="26"/>
        <v>-5.050505050505083E-3</v>
      </c>
      <c r="J394">
        <f t="shared" si="28"/>
        <v>2</v>
      </c>
      <c r="M394">
        <f>($B394-$B$436)*($B394-$B$436)</f>
        <v>2421.138827539341</v>
      </c>
      <c r="N394">
        <f>($B394-$B$436)*($B393-$B$436)</f>
        <v>2470.343896663765</v>
      </c>
      <c r="O394">
        <f>($B394-$B$436)*($B392-$B$436)</f>
        <v>2617.9591040370369</v>
      </c>
      <c r="P394">
        <f>($B394-$B$436)*($B391-$B$436)</f>
        <v>2568.754034912613</v>
      </c>
      <c r="Q394">
        <f>($B394-$B$436)*($B390-$B$436)</f>
        <v>2421.138827539341</v>
      </c>
      <c r="R394">
        <f>($B394-$B$436)*($B389-$B$436)</f>
        <v>2470.343896663765</v>
      </c>
    </row>
    <row r="395" spans="1:18" x14ac:dyDescent="0.2">
      <c r="A395" s="22">
        <v>44299</v>
      </c>
      <c r="B395" s="18">
        <v>194</v>
      </c>
      <c r="C395">
        <f>B395-$B$2</f>
        <v>191</v>
      </c>
      <c r="D395">
        <f>B395/$B$2</f>
        <v>64.666666666666671</v>
      </c>
      <c r="E395">
        <f t="shared" si="25"/>
        <v>63.666666666666671</v>
      </c>
      <c r="F395">
        <f t="shared" si="27"/>
        <v>192</v>
      </c>
      <c r="G395">
        <f>B395-B394</f>
        <v>-3</v>
      </c>
      <c r="H395">
        <f>IF(OR(B395=0,B394=0),1,B395/B394)</f>
        <v>0.98477157360406087</v>
      </c>
      <c r="I395">
        <f t="shared" si="26"/>
        <v>-1.5228426395939132E-2</v>
      </c>
      <c r="J395">
        <f t="shared" si="28"/>
        <v>-2</v>
      </c>
      <c r="M395">
        <f>($B395-$B$436)*($B395-$B$436)</f>
        <v>2134.9084127927972</v>
      </c>
      <c r="N395">
        <f>($B395-$B$436)*($B394-$B$436)</f>
        <v>2273.5236201660691</v>
      </c>
      <c r="O395">
        <f>($B395-$B$436)*($B393-$B$436)</f>
        <v>2319.7286892904931</v>
      </c>
      <c r="P395">
        <f>($B395-$B$436)*($B392-$B$436)</f>
        <v>2458.343896663765</v>
      </c>
      <c r="Q395">
        <f>($B395-$B$436)*($B391-$B$436)</f>
        <v>2412.138827539341</v>
      </c>
      <c r="R395">
        <f>($B395-$B$436)*($B390-$B$436)</f>
        <v>2273.5236201660691</v>
      </c>
    </row>
    <row r="396" spans="1:18" x14ac:dyDescent="0.2">
      <c r="A396" s="22">
        <v>44300</v>
      </c>
      <c r="B396" s="18">
        <v>195</v>
      </c>
      <c r="C396">
        <f>B396-$B$2</f>
        <v>192</v>
      </c>
      <c r="D396">
        <f>B396/$B$2</f>
        <v>65</v>
      </c>
      <c r="E396">
        <f t="shared" si="25"/>
        <v>64</v>
      </c>
      <c r="F396">
        <f t="shared" si="27"/>
        <v>193</v>
      </c>
      <c r="G396">
        <f>B396-B395</f>
        <v>1</v>
      </c>
      <c r="H396">
        <f>IF(OR(B396=0,B395=0),1,B396/B395)</f>
        <v>1.0051546391752577</v>
      </c>
      <c r="I396">
        <f t="shared" si="26"/>
        <v>5.1546391752577136E-3</v>
      </c>
      <c r="J396">
        <f t="shared" si="28"/>
        <v>4</v>
      </c>
      <c r="M396">
        <f>($B396-$B$436)*($B396-$B$436)</f>
        <v>2228.3185510416452</v>
      </c>
      <c r="N396">
        <f>($B396-$B$436)*($B395-$B$436)</f>
        <v>2181.1134819172212</v>
      </c>
      <c r="O396">
        <f>($B396-$B$436)*($B394-$B$436)</f>
        <v>2322.7286892904931</v>
      </c>
      <c r="P396">
        <f>($B396-$B$436)*($B393-$B$436)</f>
        <v>2369.9337584149171</v>
      </c>
      <c r="Q396">
        <f>($B396-$B$436)*($B392-$B$436)</f>
        <v>2511.548965788189</v>
      </c>
      <c r="R396">
        <f>($B396-$B$436)*($B391-$B$436)</f>
        <v>2464.343896663765</v>
      </c>
    </row>
    <row r="397" spans="1:18" x14ac:dyDescent="0.2">
      <c r="A397" s="22">
        <v>44301</v>
      </c>
      <c r="B397" s="18">
        <v>196</v>
      </c>
      <c r="C397">
        <f>B397-$B$2</f>
        <v>193</v>
      </c>
      <c r="D397">
        <f>B397/$B$2</f>
        <v>65.333333333333329</v>
      </c>
      <c r="E397">
        <f t="shared" si="25"/>
        <v>64.333333333333329</v>
      </c>
      <c r="F397">
        <f t="shared" si="27"/>
        <v>194</v>
      </c>
      <c r="G397">
        <f>B397-B396</f>
        <v>1</v>
      </c>
      <c r="H397">
        <f>IF(OR(B397=0,B396=0),1,B397/B396)</f>
        <v>1.0051282051282051</v>
      </c>
      <c r="I397">
        <f t="shared" si="26"/>
        <v>5.12820512820511E-3</v>
      </c>
      <c r="J397">
        <f t="shared" si="28"/>
        <v>0</v>
      </c>
      <c r="M397">
        <f>($B397-$B$436)*($B397-$B$436)</f>
        <v>2323.7286892904931</v>
      </c>
      <c r="N397">
        <f>($B397-$B$436)*($B396-$B$436)</f>
        <v>2275.5236201660691</v>
      </c>
      <c r="O397">
        <f>($B397-$B$436)*($B395-$B$436)</f>
        <v>2227.3185510416452</v>
      </c>
      <c r="P397">
        <f>($B397-$B$436)*($B394-$B$436)</f>
        <v>2371.9337584149171</v>
      </c>
      <c r="Q397">
        <f>($B397-$B$436)*($B393-$B$436)</f>
        <v>2420.138827539341</v>
      </c>
      <c r="R397">
        <f>($B397-$B$436)*($B392-$B$436)</f>
        <v>2564.754034912613</v>
      </c>
    </row>
    <row r="398" spans="1:18" x14ac:dyDescent="0.2">
      <c r="A398" s="22">
        <v>44302</v>
      </c>
      <c r="B398" s="18">
        <v>194</v>
      </c>
      <c r="C398">
        <f>B398-$B$2</f>
        <v>191</v>
      </c>
      <c r="D398">
        <f>B398/$B$2</f>
        <v>64.666666666666671</v>
      </c>
      <c r="E398">
        <f t="shared" si="25"/>
        <v>63.666666666666671</v>
      </c>
      <c r="F398">
        <f t="shared" si="27"/>
        <v>192</v>
      </c>
      <c r="G398">
        <f>B398-B397</f>
        <v>-2</v>
      </c>
      <c r="H398">
        <f>IF(OR(B398=0,B397=0),1,B398/B397)</f>
        <v>0.98979591836734693</v>
      </c>
      <c r="I398">
        <f t="shared" si="26"/>
        <v>-1.0204081632653073E-2</v>
      </c>
      <c r="J398">
        <f t="shared" si="28"/>
        <v>-3</v>
      </c>
      <c r="M398">
        <f>($B398-$B$436)*($B398-$B$436)</f>
        <v>2134.9084127927972</v>
      </c>
      <c r="N398">
        <f>($B398-$B$436)*($B397-$B$436)</f>
        <v>2227.3185510416452</v>
      </c>
      <c r="O398">
        <f>($B398-$B$436)*($B396-$B$436)</f>
        <v>2181.1134819172212</v>
      </c>
      <c r="P398">
        <f>($B398-$B$436)*($B395-$B$436)</f>
        <v>2134.9084127927972</v>
      </c>
      <c r="Q398">
        <f>($B398-$B$436)*($B394-$B$436)</f>
        <v>2273.5236201660691</v>
      </c>
      <c r="R398">
        <f>($B398-$B$436)*($B393-$B$436)</f>
        <v>2319.7286892904931</v>
      </c>
    </row>
    <row r="399" spans="1:18" x14ac:dyDescent="0.2">
      <c r="A399" s="22">
        <v>44303</v>
      </c>
      <c r="B399" s="18">
        <v>196</v>
      </c>
      <c r="C399">
        <f>B399-$B$2</f>
        <v>193</v>
      </c>
      <c r="D399">
        <f>B399/$B$2</f>
        <v>65.333333333333329</v>
      </c>
      <c r="E399">
        <f t="shared" si="25"/>
        <v>64.333333333333329</v>
      </c>
      <c r="F399">
        <f t="shared" si="27"/>
        <v>194</v>
      </c>
      <c r="G399">
        <f>B399-B398</f>
        <v>2</v>
      </c>
      <c r="H399">
        <f>IF(OR(B399=0,B398=0),1,B399/B398)</f>
        <v>1.0103092783505154</v>
      </c>
      <c r="I399">
        <f t="shared" si="26"/>
        <v>1.0309278350515427E-2</v>
      </c>
      <c r="J399">
        <f t="shared" si="28"/>
        <v>4</v>
      </c>
      <c r="M399">
        <f>($B399-$B$436)*($B399-$B$436)</f>
        <v>2323.7286892904931</v>
      </c>
      <c r="N399">
        <f>($B399-$B$436)*($B398-$B$436)</f>
        <v>2227.3185510416452</v>
      </c>
      <c r="O399">
        <f>($B399-$B$436)*($B397-$B$436)</f>
        <v>2323.7286892904931</v>
      </c>
      <c r="P399">
        <f>($B399-$B$436)*($B396-$B$436)</f>
        <v>2275.5236201660691</v>
      </c>
      <c r="Q399">
        <f>($B399-$B$436)*($B395-$B$436)</f>
        <v>2227.3185510416452</v>
      </c>
      <c r="R399">
        <f>($B399-$B$436)*($B394-$B$436)</f>
        <v>2371.9337584149171</v>
      </c>
    </row>
    <row r="400" spans="1:18" x14ac:dyDescent="0.2">
      <c r="A400" s="22">
        <v>44304</v>
      </c>
      <c r="B400" s="18">
        <v>193</v>
      </c>
      <c r="C400">
        <f>B400-$B$2</f>
        <v>190</v>
      </c>
      <c r="D400">
        <f>B400/$B$2</f>
        <v>64.333333333333329</v>
      </c>
      <c r="E400">
        <f t="shared" si="25"/>
        <v>63.333333333333329</v>
      </c>
      <c r="F400">
        <f t="shared" si="27"/>
        <v>191</v>
      </c>
      <c r="G400">
        <f>B400-B399</f>
        <v>-3</v>
      </c>
      <c r="H400">
        <f>IF(OR(B400=0,B399=0),1,B400/B399)</f>
        <v>0.98469387755102045</v>
      </c>
      <c r="I400">
        <f t="shared" si="26"/>
        <v>-1.5306122448979553E-2</v>
      </c>
      <c r="J400">
        <f t="shared" si="28"/>
        <v>-5</v>
      </c>
      <c r="M400">
        <f>($B400-$B$436)*($B400-$B$436)</f>
        <v>2043.4982745439495</v>
      </c>
      <c r="N400">
        <f>($B400-$B$436)*($B399-$B$436)</f>
        <v>2179.1134819172212</v>
      </c>
      <c r="O400">
        <f>($B400-$B$436)*($B398-$B$436)</f>
        <v>2088.7033436683732</v>
      </c>
      <c r="P400">
        <f>($B400-$B$436)*($B397-$B$436)</f>
        <v>2179.1134819172212</v>
      </c>
      <c r="Q400">
        <f>($B400-$B$436)*($B396-$B$436)</f>
        <v>2133.9084127927972</v>
      </c>
      <c r="R400">
        <f>($B400-$B$436)*($B395-$B$436)</f>
        <v>2088.7033436683732</v>
      </c>
    </row>
    <row r="401" spans="1:18" x14ac:dyDescent="0.2">
      <c r="A401" s="22">
        <v>44305</v>
      </c>
      <c r="B401" s="18">
        <v>192</v>
      </c>
      <c r="C401">
        <f>B401-$B$2</f>
        <v>189</v>
      </c>
      <c r="D401">
        <f>B401/$B$2</f>
        <v>64</v>
      </c>
      <c r="E401">
        <f t="shared" si="25"/>
        <v>63</v>
      </c>
      <c r="F401">
        <f t="shared" si="27"/>
        <v>190</v>
      </c>
      <c r="G401">
        <f>B401-B400</f>
        <v>-1</v>
      </c>
      <c r="H401">
        <f>IF(OR(B401=0,B400=0),1,B401/B400)</f>
        <v>0.99481865284974091</v>
      </c>
      <c r="I401">
        <f t="shared" si="26"/>
        <v>-5.1813471502590858E-3</v>
      </c>
      <c r="J401">
        <f t="shared" si="28"/>
        <v>2</v>
      </c>
      <c r="M401">
        <f>($B401-$B$436)*($B401-$B$436)</f>
        <v>1954.0881362951015</v>
      </c>
      <c r="N401">
        <f>($B401-$B$436)*($B400-$B$436)</f>
        <v>1998.2932054195255</v>
      </c>
      <c r="O401">
        <f>($B401-$B$436)*($B399-$B$436)</f>
        <v>2130.9084127927972</v>
      </c>
      <c r="P401">
        <f>($B401-$B$436)*($B398-$B$436)</f>
        <v>2042.4982745439495</v>
      </c>
      <c r="Q401">
        <f>($B401-$B$436)*($B397-$B$436)</f>
        <v>2130.9084127927972</v>
      </c>
      <c r="R401">
        <f>($B401-$B$436)*($B396-$B$436)</f>
        <v>2086.7033436683732</v>
      </c>
    </row>
    <row r="402" spans="1:18" x14ac:dyDescent="0.2">
      <c r="A402" s="22">
        <v>44306</v>
      </c>
      <c r="B402" s="18">
        <v>190</v>
      </c>
      <c r="C402">
        <f>B402-$B$2</f>
        <v>187</v>
      </c>
      <c r="D402">
        <f>B402/$B$2</f>
        <v>63.333333333333336</v>
      </c>
      <c r="E402">
        <f t="shared" si="25"/>
        <v>62.333333333333336</v>
      </c>
      <c r="F402">
        <f t="shared" si="27"/>
        <v>188</v>
      </c>
      <c r="G402">
        <f>B402-B401</f>
        <v>-2</v>
      </c>
      <c r="H402">
        <f>IF(OR(B402=0,B401=0),1,B402/B401)</f>
        <v>0.98958333333333337</v>
      </c>
      <c r="I402">
        <f t="shared" si="26"/>
        <v>-1.041666666666663E-2</v>
      </c>
      <c r="J402">
        <f t="shared" si="28"/>
        <v>-1</v>
      </c>
      <c r="M402">
        <f>($B402-$B$436)*($B402-$B$436)</f>
        <v>1781.2678597974057</v>
      </c>
      <c r="N402">
        <f>($B402-$B$436)*($B401-$B$436)</f>
        <v>1865.6779980462536</v>
      </c>
      <c r="O402">
        <f>($B402-$B$436)*($B400-$B$436)</f>
        <v>1907.8830671706776</v>
      </c>
      <c r="P402">
        <f>($B402-$B$436)*($B399-$B$436)</f>
        <v>2034.4982745439495</v>
      </c>
      <c r="Q402">
        <f>($B402-$B$436)*($B398-$B$436)</f>
        <v>1950.0881362951015</v>
      </c>
      <c r="R402">
        <f>($B402-$B$436)*($B397-$B$436)</f>
        <v>2034.4982745439495</v>
      </c>
    </row>
    <row r="403" spans="1:18" x14ac:dyDescent="0.2">
      <c r="A403" s="22">
        <v>44307</v>
      </c>
      <c r="B403" s="18">
        <v>189</v>
      </c>
      <c r="C403">
        <f>B403-$B$2</f>
        <v>186</v>
      </c>
      <c r="D403">
        <f>B403/$B$2</f>
        <v>63</v>
      </c>
      <c r="E403">
        <f t="shared" si="25"/>
        <v>62</v>
      </c>
      <c r="F403">
        <f t="shared" si="27"/>
        <v>187</v>
      </c>
      <c r="G403">
        <f>B403-B402</f>
        <v>-1</v>
      </c>
      <c r="H403">
        <f>IF(OR(B403=0,B402=0),1,B403/B402)</f>
        <v>0.99473684210526314</v>
      </c>
      <c r="I403">
        <f t="shared" si="26"/>
        <v>-5.2631578947368585E-3</v>
      </c>
      <c r="J403">
        <f t="shared" si="28"/>
        <v>1</v>
      </c>
      <c r="M403">
        <f>($B403-$B$436)*($B403-$B$436)</f>
        <v>1697.8577215485577</v>
      </c>
      <c r="N403">
        <f>($B403-$B$436)*($B402-$B$436)</f>
        <v>1739.0627906729817</v>
      </c>
      <c r="O403">
        <f>($B403-$B$436)*($B401-$B$436)</f>
        <v>1821.4729289218296</v>
      </c>
      <c r="P403">
        <f>($B403-$B$436)*($B400-$B$436)</f>
        <v>1862.6779980462536</v>
      </c>
      <c r="Q403">
        <f>($B403-$B$436)*($B399-$B$436)</f>
        <v>1986.2932054195255</v>
      </c>
      <c r="R403">
        <f>($B403-$B$436)*($B398-$B$436)</f>
        <v>1903.8830671706776</v>
      </c>
    </row>
    <row r="404" spans="1:18" x14ac:dyDescent="0.2">
      <c r="A404" s="22">
        <v>44308</v>
      </c>
      <c r="B404" s="18">
        <v>190</v>
      </c>
      <c r="C404">
        <f>B404-$B$2</f>
        <v>187</v>
      </c>
      <c r="D404">
        <f>B404/$B$2</f>
        <v>63.333333333333336</v>
      </c>
      <c r="E404">
        <f t="shared" si="25"/>
        <v>62.333333333333336</v>
      </c>
      <c r="F404">
        <f t="shared" si="27"/>
        <v>188</v>
      </c>
      <c r="G404">
        <f>B404-B403</f>
        <v>1</v>
      </c>
      <c r="H404">
        <f>IF(OR(B404=0,B403=0),1,B404/B403)</f>
        <v>1.0052910052910053</v>
      </c>
      <c r="I404">
        <f t="shared" si="26"/>
        <v>5.2910052910053462E-3</v>
      </c>
      <c r="J404">
        <f t="shared" si="28"/>
        <v>2</v>
      </c>
      <c r="M404">
        <f>($B404-$B$436)*($B404-$B$436)</f>
        <v>1781.2678597974057</v>
      </c>
      <c r="N404">
        <f>($B404-$B$436)*($B403-$B$436)</f>
        <v>1739.0627906729817</v>
      </c>
      <c r="O404">
        <f>($B404-$B$436)*($B402-$B$436)</f>
        <v>1781.2678597974057</v>
      </c>
      <c r="P404">
        <f>($B404-$B$436)*($B401-$B$436)</f>
        <v>1865.6779980462536</v>
      </c>
      <c r="Q404">
        <f>($B404-$B$436)*($B400-$B$436)</f>
        <v>1907.8830671706776</v>
      </c>
      <c r="R404">
        <f>($B404-$B$436)*($B399-$B$436)</f>
        <v>2034.4982745439495</v>
      </c>
    </row>
    <row r="405" spans="1:18" x14ac:dyDescent="0.2">
      <c r="A405" s="22">
        <v>44309</v>
      </c>
      <c r="B405" s="18">
        <v>191</v>
      </c>
      <c r="C405">
        <f>B405-$B$2</f>
        <v>188</v>
      </c>
      <c r="D405">
        <f>B405/$B$2</f>
        <v>63.666666666666664</v>
      </c>
      <c r="E405">
        <f t="shared" si="25"/>
        <v>62.666666666666664</v>
      </c>
      <c r="F405">
        <f t="shared" si="27"/>
        <v>189</v>
      </c>
      <c r="G405">
        <f>B405-B404</f>
        <v>1</v>
      </c>
      <c r="H405">
        <f>IF(OR(B405=0,B404=0),1,B405/B404)</f>
        <v>1.0052631578947369</v>
      </c>
      <c r="I405">
        <f t="shared" si="26"/>
        <v>5.2631578947368585E-3</v>
      </c>
      <c r="J405">
        <f t="shared" si="28"/>
        <v>0</v>
      </c>
      <c r="M405">
        <f>($B405-$B$436)*($B405-$B$436)</f>
        <v>1866.6779980462536</v>
      </c>
      <c r="N405">
        <f>($B405-$B$436)*($B404-$B$436)</f>
        <v>1823.4729289218296</v>
      </c>
      <c r="O405">
        <f>($B405-$B$436)*($B403-$B$436)</f>
        <v>1780.2678597974057</v>
      </c>
      <c r="P405">
        <f>($B405-$B$436)*($B402-$B$436)</f>
        <v>1823.4729289218296</v>
      </c>
      <c r="Q405">
        <f>($B405-$B$436)*($B401-$B$436)</f>
        <v>1909.8830671706776</v>
      </c>
      <c r="R405">
        <f>($B405-$B$436)*($B400-$B$436)</f>
        <v>1953.0881362951015</v>
      </c>
    </row>
    <row r="406" spans="1:18" x14ac:dyDescent="0.2">
      <c r="A406" s="22">
        <v>44310</v>
      </c>
      <c r="B406" s="18">
        <v>189</v>
      </c>
      <c r="C406">
        <f>B406-$B$2</f>
        <v>186</v>
      </c>
      <c r="D406">
        <f>B406/$B$2</f>
        <v>63</v>
      </c>
      <c r="E406">
        <f t="shared" si="25"/>
        <v>62</v>
      </c>
      <c r="F406">
        <f t="shared" si="27"/>
        <v>187</v>
      </c>
      <c r="G406">
        <f>B406-B405</f>
        <v>-2</v>
      </c>
      <c r="H406">
        <f>IF(OR(B406=0,B405=0),1,B406/B405)</f>
        <v>0.98952879581151831</v>
      </c>
      <c r="I406">
        <f t="shared" si="26"/>
        <v>-1.0471204188481686E-2</v>
      </c>
      <c r="J406">
        <f t="shared" si="28"/>
        <v>-3</v>
      </c>
      <c r="M406">
        <f>($B406-$B$436)*($B406-$B$436)</f>
        <v>1697.8577215485577</v>
      </c>
      <c r="N406">
        <f>($B406-$B$436)*($B405-$B$436)</f>
        <v>1780.2678597974057</v>
      </c>
      <c r="O406">
        <f>($B406-$B$436)*($B404-$B$436)</f>
        <v>1739.0627906729817</v>
      </c>
      <c r="P406">
        <f>($B406-$B$436)*($B403-$B$436)</f>
        <v>1697.8577215485577</v>
      </c>
      <c r="Q406">
        <f>($B406-$B$436)*($B402-$B$436)</f>
        <v>1739.0627906729817</v>
      </c>
      <c r="R406">
        <f>($B406-$B$436)*($B401-$B$436)</f>
        <v>1821.4729289218296</v>
      </c>
    </row>
    <row r="407" spans="1:18" x14ac:dyDescent="0.2">
      <c r="A407" s="22">
        <v>44311</v>
      </c>
      <c r="B407" s="18">
        <v>188</v>
      </c>
      <c r="C407">
        <f>B407-$B$2</f>
        <v>185</v>
      </c>
      <c r="D407">
        <f>B407/$B$2</f>
        <v>62.666666666666664</v>
      </c>
      <c r="E407">
        <f t="shared" si="25"/>
        <v>61.666666666666664</v>
      </c>
      <c r="F407">
        <f t="shared" si="27"/>
        <v>186</v>
      </c>
      <c r="G407">
        <f>B407-B406</f>
        <v>-1</v>
      </c>
      <c r="H407">
        <f>IF(OR(B407=0,B406=0),1,B407/B406)</f>
        <v>0.99470899470899465</v>
      </c>
      <c r="I407">
        <f t="shared" si="26"/>
        <v>-5.2910052910053462E-3</v>
      </c>
      <c r="J407">
        <f t="shared" si="28"/>
        <v>1</v>
      </c>
      <c r="M407">
        <f>($B407-$B$436)*($B407-$B$436)</f>
        <v>1616.4475832997098</v>
      </c>
      <c r="N407">
        <f>($B407-$B$436)*($B406-$B$436)</f>
        <v>1656.6526524241337</v>
      </c>
      <c r="O407">
        <f>($B407-$B$436)*($B405-$B$436)</f>
        <v>1737.0627906729817</v>
      </c>
      <c r="P407">
        <f>($B407-$B$436)*($B404-$B$436)</f>
        <v>1696.8577215485577</v>
      </c>
      <c r="Q407">
        <f>($B407-$B$436)*($B403-$B$436)</f>
        <v>1656.6526524241337</v>
      </c>
      <c r="R407">
        <f>($B407-$B$436)*($B402-$B$436)</f>
        <v>1696.8577215485577</v>
      </c>
    </row>
    <row r="408" spans="1:18" x14ac:dyDescent="0.2">
      <c r="A408" s="22">
        <v>44312</v>
      </c>
      <c r="B408" s="18">
        <v>184</v>
      </c>
      <c r="C408">
        <f>B408-$B$2</f>
        <v>181</v>
      </c>
      <c r="D408">
        <f>B408/$B$2</f>
        <v>61.333333333333336</v>
      </c>
      <c r="E408">
        <f t="shared" si="25"/>
        <v>60.333333333333336</v>
      </c>
      <c r="F408">
        <f t="shared" si="27"/>
        <v>182</v>
      </c>
      <c r="G408">
        <f>B408-B407</f>
        <v>-4</v>
      </c>
      <c r="H408">
        <f>IF(OR(B408=0,B407=0),1,B408/B407)</f>
        <v>0.97872340425531912</v>
      </c>
      <c r="I408">
        <f t="shared" si="26"/>
        <v>-2.1276595744680882E-2</v>
      </c>
      <c r="J408">
        <f t="shared" si="28"/>
        <v>-3</v>
      </c>
      <c r="M408">
        <f>($B408-$B$436)*($B408-$B$436)</f>
        <v>1310.807030304318</v>
      </c>
      <c r="N408">
        <f>($B408-$B$436)*($B407-$B$436)</f>
        <v>1455.6273068020139</v>
      </c>
      <c r="O408">
        <f>($B408-$B$436)*($B406-$B$436)</f>
        <v>1491.8323759264379</v>
      </c>
      <c r="P408">
        <f>($B408-$B$436)*($B405-$B$436)</f>
        <v>1564.2425141752858</v>
      </c>
      <c r="Q408">
        <f>($B408-$B$436)*($B404-$B$436)</f>
        <v>1528.0374450508618</v>
      </c>
      <c r="R408">
        <f>($B408-$B$436)*($B403-$B$436)</f>
        <v>1491.8323759264379</v>
      </c>
    </row>
    <row r="409" spans="1:18" x14ac:dyDescent="0.2">
      <c r="A409" s="22">
        <v>44313</v>
      </c>
      <c r="B409" s="18">
        <v>183</v>
      </c>
      <c r="C409">
        <f>B409-$B$2</f>
        <v>180</v>
      </c>
      <c r="D409">
        <f>B409/$B$2</f>
        <v>61</v>
      </c>
      <c r="E409">
        <f t="shared" si="25"/>
        <v>60</v>
      </c>
      <c r="F409">
        <f t="shared" si="27"/>
        <v>181</v>
      </c>
      <c r="G409">
        <f>B409-B408</f>
        <v>-1</v>
      </c>
      <c r="H409">
        <f>IF(OR(B409=0,B408=0),1,B409/B408)</f>
        <v>0.99456521739130432</v>
      </c>
      <c r="I409">
        <f t="shared" si="26"/>
        <v>-5.4347826086956763E-3</v>
      </c>
      <c r="J409">
        <f t="shared" si="28"/>
        <v>3</v>
      </c>
      <c r="M409">
        <f>($B409-$B$436)*($B409-$B$436)</f>
        <v>1239.3968920554701</v>
      </c>
      <c r="N409">
        <f>($B409-$B$436)*($B408-$B$436)</f>
        <v>1274.601961179894</v>
      </c>
      <c r="O409">
        <f>($B409-$B$436)*($B407-$B$436)</f>
        <v>1415.4222376775899</v>
      </c>
      <c r="P409">
        <f>($B409-$B$436)*($B406-$B$436)</f>
        <v>1450.6273068020139</v>
      </c>
      <c r="Q409">
        <f>($B409-$B$436)*($B405-$B$436)</f>
        <v>1521.0374450508618</v>
      </c>
      <c r="R409">
        <f>($B409-$B$436)*($B404-$B$436)</f>
        <v>1485.8323759264379</v>
      </c>
    </row>
    <row r="410" spans="1:18" x14ac:dyDescent="0.2">
      <c r="A410" s="22">
        <v>44314</v>
      </c>
      <c r="B410" s="18">
        <v>179</v>
      </c>
      <c r="C410">
        <f>B410-$B$2</f>
        <v>176</v>
      </c>
      <c r="D410">
        <f>B410/$B$2</f>
        <v>59.666666666666664</v>
      </c>
      <c r="E410">
        <f t="shared" si="25"/>
        <v>58.666666666666664</v>
      </c>
      <c r="F410">
        <f t="shared" si="27"/>
        <v>177</v>
      </c>
      <c r="G410">
        <f>B410-B409</f>
        <v>-4</v>
      </c>
      <c r="H410">
        <f>IF(OR(B410=0,B409=0),1,B410/B409)</f>
        <v>0.97814207650273222</v>
      </c>
      <c r="I410">
        <f t="shared" si="26"/>
        <v>-2.1857923497267784E-2</v>
      </c>
      <c r="J410">
        <f t="shared" si="28"/>
        <v>-3</v>
      </c>
      <c r="M410">
        <f>($B410-$B$436)*($B410-$B$436)</f>
        <v>973.75633906007829</v>
      </c>
      <c r="N410">
        <f>($B410-$B$436)*($B409-$B$436)</f>
        <v>1098.5766155577742</v>
      </c>
      <c r="O410">
        <f>($B410-$B$436)*($B408-$B$436)</f>
        <v>1129.7816846821981</v>
      </c>
      <c r="P410">
        <f>($B410-$B$436)*($B407-$B$436)</f>
        <v>1254.601961179894</v>
      </c>
      <c r="Q410">
        <f>($B410-$B$436)*($B406-$B$436)</f>
        <v>1285.807030304318</v>
      </c>
      <c r="R410">
        <f>($B410-$B$436)*($B405-$B$436)</f>
        <v>1348.2171685531659</v>
      </c>
    </row>
    <row r="411" spans="1:18" x14ac:dyDescent="0.2">
      <c r="A411" s="22">
        <v>44315</v>
      </c>
      <c r="B411" s="18">
        <v>176</v>
      </c>
      <c r="C411">
        <f>B411-$B$2</f>
        <v>173</v>
      </c>
      <c r="D411">
        <f>B411/$B$2</f>
        <v>58.666666666666664</v>
      </c>
      <c r="E411">
        <f t="shared" si="25"/>
        <v>57.666666666666664</v>
      </c>
      <c r="F411">
        <f t="shared" si="27"/>
        <v>174</v>
      </c>
      <c r="G411">
        <f>B411-B410</f>
        <v>-3</v>
      </c>
      <c r="H411">
        <f>IF(OR(B411=0,B410=0),1,B411/B410)</f>
        <v>0.98324022346368711</v>
      </c>
      <c r="I411">
        <f t="shared" si="26"/>
        <v>-1.6759776536312887E-2</v>
      </c>
      <c r="J411">
        <f t="shared" si="28"/>
        <v>1</v>
      </c>
      <c r="M411">
        <f>($B411-$B$436)*($B411-$B$436)</f>
        <v>795.52592431353446</v>
      </c>
      <c r="N411">
        <f>($B411-$B$436)*($B410-$B$436)</f>
        <v>880.14113168680638</v>
      </c>
      <c r="O411">
        <f>($B411-$B$436)*($B409-$B$436)</f>
        <v>992.96140818450226</v>
      </c>
      <c r="P411">
        <f>($B411-$B$436)*($B408-$B$436)</f>
        <v>1021.1664773089262</v>
      </c>
      <c r="Q411">
        <f>($B411-$B$436)*($B407-$B$436)</f>
        <v>1133.9867538066221</v>
      </c>
      <c r="R411">
        <f>($B411-$B$436)*($B406-$B$436)</f>
        <v>1162.1918229310461</v>
      </c>
    </row>
    <row r="412" spans="1:18" x14ac:dyDescent="0.2">
      <c r="A412" s="22">
        <v>44316</v>
      </c>
      <c r="B412" s="18">
        <v>170</v>
      </c>
      <c r="C412">
        <f>B412-$B$2</f>
        <v>167</v>
      </c>
      <c r="D412">
        <f>B412/$B$2</f>
        <v>56.666666666666664</v>
      </c>
      <c r="E412">
        <f t="shared" si="25"/>
        <v>55.666666666666664</v>
      </c>
      <c r="F412">
        <f t="shared" si="27"/>
        <v>168</v>
      </c>
      <c r="G412">
        <f>B412-B411</f>
        <v>-6</v>
      </c>
      <c r="H412">
        <f>IF(OR(B412=0,B411=0),1,B412/B411)</f>
        <v>0.96590909090909094</v>
      </c>
      <c r="I412">
        <f t="shared" si="26"/>
        <v>-3.4090909090909061E-2</v>
      </c>
      <c r="J412">
        <f t="shared" si="28"/>
        <v>-3</v>
      </c>
      <c r="M412">
        <f>($B412-$B$436)*($B412-$B$436)</f>
        <v>493.06509482044675</v>
      </c>
      <c r="N412">
        <f>($B412-$B$436)*($B411-$B$436)</f>
        <v>626.29550956699063</v>
      </c>
      <c r="O412">
        <f>($B412-$B$436)*($B410-$B$436)</f>
        <v>692.91071694026255</v>
      </c>
      <c r="P412">
        <f>($B412-$B$436)*($B409-$B$436)</f>
        <v>781.73099343795843</v>
      </c>
      <c r="Q412">
        <f>($B412-$B$436)*($B408-$B$436)</f>
        <v>803.9360625623824</v>
      </c>
      <c r="R412">
        <f>($B412-$B$436)*($B407-$B$436)</f>
        <v>892.75633906007829</v>
      </c>
    </row>
    <row r="413" spans="1:18" x14ac:dyDescent="0.2">
      <c r="A413" s="22">
        <v>44317</v>
      </c>
      <c r="B413" s="18">
        <v>160</v>
      </c>
      <c r="C413">
        <f>B413-$B$2</f>
        <v>157</v>
      </c>
      <c r="D413">
        <f>B413/$B$2</f>
        <v>53.333333333333336</v>
      </c>
      <c r="E413">
        <f t="shared" si="25"/>
        <v>52.333333333333336</v>
      </c>
      <c r="F413">
        <f t="shared" si="27"/>
        <v>158</v>
      </c>
      <c r="G413">
        <f>B413-B412</f>
        <v>-10</v>
      </c>
      <c r="H413">
        <f>IF(OR(B413=0,B412=0),1,B413/B412)</f>
        <v>0.94117647058823528</v>
      </c>
      <c r="I413">
        <f t="shared" si="26"/>
        <v>-5.8823529411764719E-2</v>
      </c>
      <c r="J413">
        <f t="shared" si="28"/>
        <v>-4</v>
      </c>
      <c r="M413">
        <f>($B413-$B$436)*($B413-$B$436)</f>
        <v>148.96371233196734</v>
      </c>
      <c r="N413">
        <f>($B413-$B$436)*($B412-$B$436)</f>
        <v>271.01440357620703</v>
      </c>
      <c r="O413">
        <f>($B413-$B$436)*($B411-$B$436)</f>
        <v>344.24481832275086</v>
      </c>
      <c r="P413">
        <f>($B413-$B$436)*($B410-$B$436)</f>
        <v>380.86002569602277</v>
      </c>
      <c r="Q413">
        <f>($B413-$B$436)*($B409-$B$436)</f>
        <v>429.68030219371866</v>
      </c>
      <c r="R413">
        <f>($B413-$B$436)*($B408-$B$436)</f>
        <v>441.88537131814263</v>
      </c>
    </row>
    <row r="414" spans="1:18" x14ac:dyDescent="0.2">
      <c r="A414" s="22">
        <v>44318</v>
      </c>
      <c r="B414" s="18">
        <v>150</v>
      </c>
      <c r="C414">
        <f>B414-$B$2</f>
        <v>147</v>
      </c>
      <c r="D414">
        <f>B414/$B$2</f>
        <v>50</v>
      </c>
      <c r="E414">
        <f t="shared" si="25"/>
        <v>49</v>
      </c>
      <c r="F414">
        <f t="shared" si="27"/>
        <v>148</v>
      </c>
      <c r="G414">
        <f>B414-B413</f>
        <v>-10</v>
      </c>
      <c r="H414">
        <f>IF(OR(B414=0,B413=0),1,B414/B413)</f>
        <v>0.9375</v>
      </c>
      <c r="I414">
        <f t="shared" si="26"/>
        <v>-6.25E-2</v>
      </c>
      <c r="J414">
        <f t="shared" si="28"/>
        <v>0</v>
      </c>
      <c r="M414">
        <f>($B414-$B$436)*($B414-$B$436)</f>
        <v>4.8623298434879008</v>
      </c>
      <c r="N414">
        <f>($B414-$B$436)*($B413-$B$436)</f>
        <v>26.913021087727614</v>
      </c>
      <c r="O414">
        <f>($B414-$B$436)*($B412-$B$436)</f>
        <v>48.963712331967329</v>
      </c>
      <c r="P414">
        <f>($B414-$B$436)*($B411-$B$436)</f>
        <v>62.194127078511158</v>
      </c>
      <c r="Q414">
        <f>($B414-$B$436)*($B410-$B$436)</f>
        <v>68.809334451783073</v>
      </c>
      <c r="R414">
        <f>($B414-$B$436)*($B409-$B$436)</f>
        <v>77.629610949478959</v>
      </c>
    </row>
    <row r="415" spans="1:18" x14ac:dyDescent="0.2">
      <c r="A415" s="22">
        <v>44319</v>
      </c>
      <c r="B415" s="18">
        <v>141</v>
      </c>
      <c r="C415">
        <f>B415-$B$2</f>
        <v>138</v>
      </c>
      <c r="D415">
        <f>B415/$B$2</f>
        <v>47</v>
      </c>
      <c r="E415">
        <f t="shared" si="25"/>
        <v>46</v>
      </c>
      <c r="F415">
        <f t="shared" si="27"/>
        <v>139</v>
      </c>
      <c r="G415">
        <f>B415-B414</f>
        <v>-9</v>
      </c>
      <c r="H415">
        <f>IF(OR(B415=0,B414=0),1,B415/B414)</f>
        <v>0.94</v>
      </c>
      <c r="I415">
        <f t="shared" si="26"/>
        <v>-6.0000000000000053E-2</v>
      </c>
      <c r="J415">
        <f t="shared" si="28"/>
        <v>1</v>
      </c>
      <c r="M415">
        <f>($B415-$B$436)*($B415-$B$436)</f>
        <v>46.171085603856412</v>
      </c>
      <c r="N415">
        <f>($B415-$B$436)*($B414-$B$436)</f>
        <v>-14.983292276327843</v>
      </c>
      <c r="O415">
        <f>($B415-$B$436)*($B413-$B$436)</f>
        <v>-82.93260103208813</v>
      </c>
      <c r="P415">
        <f>($B415-$B$436)*($B412-$B$436)</f>
        <v>-150.8819097878484</v>
      </c>
      <c r="Q415">
        <f>($B415-$B$436)*($B411-$B$436)</f>
        <v>-191.65149504130457</v>
      </c>
      <c r="R415">
        <f>($B415-$B$436)*($B410-$B$436)</f>
        <v>-212.03628766803266</v>
      </c>
    </row>
    <row r="416" spans="1:18" x14ac:dyDescent="0.2">
      <c r="A416" s="22">
        <v>44320</v>
      </c>
      <c r="B416" s="18">
        <v>139</v>
      </c>
      <c r="C416">
        <f>B416-$B$2</f>
        <v>136</v>
      </c>
      <c r="D416">
        <f>B416/$B$2</f>
        <v>46.333333333333336</v>
      </c>
      <c r="E416">
        <f t="shared" si="25"/>
        <v>45.333333333333336</v>
      </c>
      <c r="F416">
        <f t="shared" si="27"/>
        <v>137</v>
      </c>
      <c r="G416">
        <f>B416-B415</f>
        <v>-2</v>
      </c>
      <c r="H416">
        <f>IF(OR(B416=0,B415=0),1,B416/B415)</f>
        <v>0.98581560283687941</v>
      </c>
      <c r="I416">
        <f t="shared" si="26"/>
        <v>-1.4184397163120588E-2</v>
      </c>
      <c r="J416">
        <f t="shared" si="28"/>
        <v>7</v>
      </c>
      <c r="M416">
        <f>($B416-$B$436)*($B416-$B$436)</f>
        <v>77.350809106160526</v>
      </c>
      <c r="N416">
        <f>($B416-$B$436)*($B415-$B$436)</f>
        <v>59.760947355008469</v>
      </c>
      <c r="O416">
        <f>($B416-$B$436)*($B414-$B$436)</f>
        <v>-19.393430525175788</v>
      </c>
      <c r="P416">
        <f>($B416-$B$436)*($B413-$B$436)</f>
        <v>-107.34273928093607</v>
      </c>
      <c r="Q416">
        <f>($B416-$B$436)*($B412-$B$436)</f>
        <v>-195.29204803669634</v>
      </c>
      <c r="R416">
        <f>($B416-$B$436)*($B411-$B$436)</f>
        <v>-248.06163329015251</v>
      </c>
    </row>
    <row r="417" spans="1:18" x14ac:dyDescent="0.2">
      <c r="A417" s="22">
        <v>44321</v>
      </c>
      <c r="B417" s="18">
        <v>95</v>
      </c>
      <c r="C417">
        <f>B417-$B$2</f>
        <v>92</v>
      </c>
      <c r="D417">
        <f>B417/$B$2</f>
        <v>31.666666666666668</v>
      </c>
      <c r="E417">
        <f t="shared" si="25"/>
        <v>30.666666666666668</v>
      </c>
      <c r="F417">
        <f t="shared" si="27"/>
        <v>93</v>
      </c>
      <c r="G417">
        <f>B417-B416</f>
        <v>-44</v>
      </c>
      <c r="H417">
        <f>IF(OR(B417=0,B416=0),1,B417/B416)</f>
        <v>0.68345323741007191</v>
      </c>
      <c r="I417">
        <f t="shared" si="26"/>
        <v>-0.31654676258992809</v>
      </c>
      <c r="J417">
        <f t="shared" si="28"/>
        <v>-42</v>
      </c>
      <c r="M417">
        <f>($B417-$B$436)*($B417-$B$436)</f>
        <v>2787.3047261568508</v>
      </c>
      <c r="N417">
        <f>($B417-$B$436)*($B416-$B$436)</f>
        <v>464.32776763150576</v>
      </c>
      <c r="O417">
        <f>($B417-$B$436)*($B415-$B$436)</f>
        <v>358.73790588035371</v>
      </c>
      <c r="P417">
        <f>($B417-$B$436)*($B414-$B$436)</f>
        <v>-116.41647199983053</v>
      </c>
      <c r="Q417">
        <f>($B417-$B$436)*($B413-$B$436)</f>
        <v>-644.36578075559078</v>
      </c>
      <c r="R417">
        <f>($B417-$B$436)*($B412-$B$436)</f>
        <v>-1172.3150895113511</v>
      </c>
    </row>
    <row r="418" spans="1:18" x14ac:dyDescent="0.2">
      <c r="A418" s="22">
        <v>44322</v>
      </c>
      <c r="B418" s="18">
        <v>97</v>
      </c>
      <c r="C418">
        <f>B418-$B$2</f>
        <v>94</v>
      </c>
      <c r="D418">
        <f>B418/$B$2</f>
        <v>32.333333333333336</v>
      </c>
      <c r="E418">
        <f t="shared" si="25"/>
        <v>31.333333333333336</v>
      </c>
      <c r="F418">
        <f t="shared" si="27"/>
        <v>95</v>
      </c>
      <c r="G418">
        <f>B418-B417</f>
        <v>2</v>
      </c>
      <c r="H418">
        <f>IF(OR(B418=0,B417=0),1,B418/B417)</f>
        <v>1.0210526315789474</v>
      </c>
      <c r="I418">
        <f t="shared" si="26"/>
        <v>2.1052631578947434E-2</v>
      </c>
      <c r="J418">
        <f t="shared" si="28"/>
        <v>46</v>
      </c>
      <c r="M418">
        <f>($B418-$B$436)*($B418-$B$436)</f>
        <v>2580.1250026545467</v>
      </c>
      <c r="N418">
        <f>($B418-$B$436)*($B417-$B$436)</f>
        <v>2681.7148644056988</v>
      </c>
      <c r="O418">
        <f>($B418-$B$436)*($B416-$B$436)</f>
        <v>446.73790588035371</v>
      </c>
      <c r="P418">
        <f>($B418-$B$436)*($B415-$B$436)</f>
        <v>345.14804412920165</v>
      </c>
      <c r="Q418">
        <f>($B418-$B$436)*($B414-$B$436)</f>
        <v>-112.00633375098259</v>
      </c>
      <c r="R418">
        <f>($B418-$B$436)*($B413-$B$436)</f>
        <v>-619.95564250674283</v>
      </c>
    </row>
    <row r="419" spans="1:18" x14ac:dyDescent="0.2">
      <c r="A419" s="22">
        <v>44323</v>
      </c>
      <c r="B419" s="18">
        <v>96</v>
      </c>
      <c r="C419">
        <f>B419-$B$2</f>
        <v>93</v>
      </c>
      <c r="D419">
        <f>B419/$B$2</f>
        <v>32</v>
      </c>
      <c r="E419">
        <f t="shared" si="25"/>
        <v>31</v>
      </c>
      <c r="F419">
        <f t="shared" si="27"/>
        <v>94</v>
      </c>
      <c r="G419">
        <f>B419-B418</f>
        <v>-1</v>
      </c>
      <c r="H419">
        <f>IF(OR(B419=0,B418=0),1,B419/B418)</f>
        <v>0.98969072164948457</v>
      </c>
      <c r="I419">
        <f t="shared" si="26"/>
        <v>-1.0309278350515427E-2</v>
      </c>
      <c r="J419">
        <f t="shared" si="28"/>
        <v>-3</v>
      </c>
      <c r="M419">
        <f>($B419-$B$436)*($B419-$B$436)</f>
        <v>2682.7148644056988</v>
      </c>
      <c r="N419">
        <f>($B419-$B$436)*($B418-$B$436)</f>
        <v>2630.9199335301228</v>
      </c>
      <c r="O419">
        <f>($B419-$B$436)*($B417-$B$436)</f>
        <v>2734.5097952812748</v>
      </c>
      <c r="P419">
        <f>($B419-$B$436)*($B416-$B$436)</f>
        <v>455.53283675592974</v>
      </c>
      <c r="Q419">
        <f>($B419-$B$436)*($B415-$B$436)</f>
        <v>351.94297500477768</v>
      </c>
      <c r="R419">
        <f>($B419-$B$436)*($B414-$B$436)</f>
        <v>-114.21140287540656</v>
      </c>
    </row>
    <row r="420" spans="1:18" x14ac:dyDescent="0.2">
      <c r="A420" s="22">
        <v>44324</v>
      </c>
      <c r="B420" s="18">
        <v>94</v>
      </c>
      <c r="C420">
        <f>B420-$B$2</f>
        <v>91</v>
      </c>
      <c r="D420">
        <f>B420/$B$2</f>
        <v>31.333333333333332</v>
      </c>
      <c r="E420">
        <f t="shared" si="25"/>
        <v>30.333333333333332</v>
      </c>
      <c r="F420">
        <f t="shared" si="27"/>
        <v>92</v>
      </c>
      <c r="G420">
        <f>B420-B419</f>
        <v>-2</v>
      </c>
      <c r="H420">
        <f>IF(OR(B420=0,B419=0),1,B420/B419)</f>
        <v>0.97916666666666663</v>
      </c>
      <c r="I420">
        <f t="shared" si="26"/>
        <v>-2.083333333333337E-2</v>
      </c>
      <c r="J420">
        <f t="shared" si="28"/>
        <v>-1</v>
      </c>
      <c r="M420">
        <f>($B420-$B$436)*($B420-$B$436)</f>
        <v>2893.8945879080029</v>
      </c>
      <c r="N420">
        <f>($B420-$B$436)*($B419-$B$436)</f>
        <v>2786.3047261568508</v>
      </c>
      <c r="O420">
        <f>($B420-$B$436)*($B418-$B$436)</f>
        <v>2732.5097952812748</v>
      </c>
      <c r="P420">
        <f>($B420-$B$436)*($B417-$B$436)</f>
        <v>2840.0996570324269</v>
      </c>
      <c r="Q420">
        <f>($B420-$B$436)*($B416-$B$436)</f>
        <v>473.12269850708179</v>
      </c>
      <c r="R420">
        <f>($B420-$B$436)*($B415-$B$436)</f>
        <v>365.53283675592974</v>
      </c>
    </row>
    <row r="421" spans="1:18" x14ac:dyDescent="0.2">
      <c r="A421" s="22">
        <v>44325</v>
      </c>
      <c r="B421" s="18">
        <v>94</v>
      </c>
      <c r="C421">
        <f>B421-$B$2</f>
        <v>91</v>
      </c>
      <c r="D421">
        <f>B421/$B$2</f>
        <v>31.333333333333332</v>
      </c>
      <c r="E421">
        <f t="shared" si="25"/>
        <v>30.333333333333332</v>
      </c>
      <c r="F421">
        <f t="shared" si="27"/>
        <v>92</v>
      </c>
      <c r="G421">
        <f>B421-B420</f>
        <v>0</v>
      </c>
      <c r="H421">
        <f>IF(OR(B421=0,B420=0),1,B421/B420)</f>
        <v>1</v>
      </c>
      <c r="I421">
        <f t="shared" si="26"/>
        <v>0</v>
      </c>
      <c r="J421">
        <f t="shared" si="28"/>
        <v>2</v>
      </c>
      <c r="M421">
        <f>($B421-$B$436)*($B421-$B$436)</f>
        <v>2893.8945879080029</v>
      </c>
      <c r="N421">
        <f>($B421-$B$436)*($B420-$B$436)</f>
        <v>2893.8945879080029</v>
      </c>
      <c r="O421">
        <f>($B421-$B$436)*($B419-$B$436)</f>
        <v>2786.3047261568508</v>
      </c>
      <c r="P421">
        <f>($B421-$B$436)*($B418-$B$436)</f>
        <v>2732.5097952812748</v>
      </c>
      <c r="Q421">
        <f>($B421-$B$436)*($B417-$B$436)</f>
        <v>2840.0996570324269</v>
      </c>
      <c r="R421">
        <f>($B421-$B$436)*($B416-$B$436)</f>
        <v>473.12269850708179</v>
      </c>
    </row>
    <row r="422" spans="1:18" x14ac:dyDescent="0.2">
      <c r="A422" s="22">
        <v>44326</v>
      </c>
      <c r="B422" s="18">
        <v>98</v>
      </c>
      <c r="C422">
        <f>B422-$B$2</f>
        <v>95</v>
      </c>
      <c r="D422">
        <f>B422/$B$2</f>
        <v>32.666666666666664</v>
      </c>
      <c r="E422">
        <f t="shared" si="25"/>
        <v>31.666666666666664</v>
      </c>
      <c r="F422">
        <f t="shared" si="27"/>
        <v>96</v>
      </c>
      <c r="G422">
        <f>B422-B421</f>
        <v>4</v>
      </c>
      <c r="H422">
        <f>IF(OR(B422=0,B421=0),1,B422/B421)</f>
        <v>1.0425531914893618</v>
      </c>
      <c r="I422">
        <f t="shared" si="26"/>
        <v>4.2553191489361764E-2</v>
      </c>
      <c r="J422">
        <f t="shared" si="28"/>
        <v>4</v>
      </c>
      <c r="M422">
        <f>($B422-$B$436)*($B422-$B$436)</f>
        <v>2479.5351409033947</v>
      </c>
      <c r="N422">
        <f>($B422-$B$436)*($B421-$B$436)</f>
        <v>2678.7148644056988</v>
      </c>
      <c r="O422">
        <f>($B422-$B$436)*($B420-$B$436)</f>
        <v>2678.7148644056988</v>
      </c>
      <c r="P422">
        <f>($B422-$B$436)*($B419-$B$436)</f>
        <v>2579.1250026545467</v>
      </c>
      <c r="Q422">
        <f>($B422-$B$436)*($B418-$B$436)</f>
        <v>2529.3300717789707</v>
      </c>
      <c r="R422">
        <f>($B422-$B$436)*($B417-$B$436)</f>
        <v>2628.9199335301228</v>
      </c>
    </row>
    <row r="423" spans="1:18" x14ac:dyDescent="0.2">
      <c r="A423" s="22">
        <v>44327</v>
      </c>
      <c r="B423" s="18">
        <v>96</v>
      </c>
      <c r="C423">
        <f>B423-$B$2</f>
        <v>93</v>
      </c>
      <c r="D423">
        <f>B423/$B$2</f>
        <v>32</v>
      </c>
      <c r="E423">
        <f t="shared" si="25"/>
        <v>31</v>
      </c>
      <c r="F423">
        <f t="shared" si="27"/>
        <v>94</v>
      </c>
      <c r="G423">
        <f>B423-B422</f>
        <v>-2</v>
      </c>
      <c r="H423">
        <f>IF(OR(B423=0,B422=0),1,B423/B422)</f>
        <v>0.97959183673469385</v>
      </c>
      <c r="I423">
        <f t="shared" si="26"/>
        <v>-2.0408163265306145E-2</v>
      </c>
      <c r="J423">
        <f t="shared" si="28"/>
        <v>-6</v>
      </c>
      <c r="M423">
        <f>($B423-$B$436)*($B423-$B$436)</f>
        <v>2682.7148644056988</v>
      </c>
      <c r="N423">
        <f>($B423-$B$436)*($B422-$B$436)</f>
        <v>2579.1250026545467</v>
      </c>
      <c r="O423">
        <f>($B423-$B$436)*($B421-$B$436)</f>
        <v>2786.3047261568508</v>
      </c>
      <c r="P423">
        <f>($B423-$B$436)*($B420-$B$436)</f>
        <v>2786.3047261568508</v>
      </c>
      <c r="Q423">
        <f>($B423-$B$436)*($B419-$B$436)</f>
        <v>2682.7148644056988</v>
      </c>
      <c r="R423">
        <f>($B423-$B$436)*($B418-$B$436)</f>
        <v>2630.9199335301228</v>
      </c>
    </row>
    <row r="424" spans="1:18" x14ac:dyDescent="0.2">
      <c r="A424" s="22">
        <v>44328</v>
      </c>
      <c r="B424" s="18">
        <v>97</v>
      </c>
      <c r="C424">
        <f>B424-$B$2</f>
        <v>94</v>
      </c>
      <c r="D424">
        <f>B424/$B$2</f>
        <v>32.333333333333336</v>
      </c>
      <c r="E424">
        <f t="shared" si="25"/>
        <v>31.333333333333336</v>
      </c>
      <c r="F424">
        <f t="shared" si="27"/>
        <v>95</v>
      </c>
      <c r="G424">
        <f>B424-B423</f>
        <v>1</v>
      </c>
      <c r="H424">
        <f>IF(OR(B424=0,B423=0),1,B424/B423)</f>
        <v>1.0104166666666667</v>
      </c>
      <c r="I424">
        <f t="shared" si="26"/>
        <v>1.0416666666666741E-2</v>
      </c>
      <c r="J424">
        <f t="shared" si="28"/>
        <v>3</v>
      </c>
      <c r="M424">
        <f>($B424-$B$436)*($B424-$B$436)</f>
        <v>2580.1250026545467</v>
      </c>
      <c r="N424">
        <f>($B424-$B$436)*($B423-$B$436)</f>
        <v>2630.9199335301228</v>
      </c>
      <c r="O424">
        <f>($B424-$B$436)*($B422-$B$436)</f>
        <v>2529.3300717789707</v>
      </c>
      <c r="P424">
        <f>($B424-$B$436)*($B421-$B$436)</f>
        <v>2732.5097952812748</v>
      </c>
      <c r="Q424">
        <f>($B424-$B$436)*($B420-$B$436)</f>
        <v>2732.5097952812748</v>
      </c>
      <c r="R424">
        <f>($B424-$B$436)*($B419-$B$436)</f>
        <v>2630.9199335301228</v>
      </c>
    </row>
    <row r="425" spans="1:18" x14ac:dyDescent="0.2">
      <c r="A425" s="22">
        <v>44329</v>
      </c>
      <c r="B425" s="18">
        <v>107</v>
      </c>
      <c r="C425">
        <f>B425-$B$2</f>
        <v>104</v>
      </c>
      <c r="D425">
        <f>B425/$B$2</f>
        <v>35.666666666666664</v>
      </c>
      <c r="E425">
        <f t="shared" si="25"/>
        <v>34.666666666666664</v>
      </c>
      <c r="F425">
        <f t="shared" si="27"/>
        <v>105</v>
      </c>
      <c r="G425">
        <f>B425-B424</f>
        <v>10</v>
      </c>
      <c r="H425">
        <f>IF(OR(B425=0,B424=0),1,B425/B424)</f>
        <v>1.1030927835051547</v>
      </c>
      <c r="I425">
        <f t="shared" si="26"/>
        <v>0.10309278350515472</v>
      </c>
      <c r="J425">
        <f t="shared" si="28"/>
        <v>9</v>
      </c>
      <c r="M425">
        <f>($B425-$B$436)*($B425-$B$436)</f>
        <v>1664.2263851430264</v>
      </c>
      <c r="N425">
        <f>($B425-$B$436)*($B424-$B$436)</f>
        <v>2072.1756938987864</v>
      </c>
      <c r="O425">
        <f>($B425-$B$436)*($B423-$B$436)</f>
        <v>2112.9706247743625</v>
      </c>
      <c r="P425">
        <f>($B425-$B$436)*($B422-$B$436)</f>
        <v>2031.3807630232106</v>
      </c>
      <c r="Q425">
        <f>($B425-$B$436)*($B421-$B$436)</f>
        <v>2194.5604865255145</v>
      </c>
      <c r="R425">
        <f>($B425-$B$436)*($B420-$B$436)</f>
        <v>2194.5604865255145</v>
      </c>
    </row>
    <row r="426" spans="1:18" x14ac:dyDescent="0.2">
      <c r="A426" s="22">
        <v>44330</v>
      </c>
      <c r="B426" s="18">
        <v>103</v>
      </c>
      <c r="C426">
        <f>B426-$B$2</f>
        <v>100</v>
      </c>
      <c r="D426">
        <f>B426/$B$2</f>
        <v>34.333333333333336</v>
      </c>
      <c r="E426">
        <f t="shared" si="25"/>
        <v>33.333333333333336</v>
      </c>
      <c r="F426">
        <f t="shared" si="27"/>
        <v>101</v>
      </c>
      <c r="G426">
        <f>B426-B425</f>
        <v>-4</v>
      </c>
      <c r="H426">
        <f>IF(OR(B426=0,B425=0),1,B426/B425)</f>
        <v>0.96261682242990654</v>
      </c>
      <c r="I426">
        <f t="shared" si="26"/>
        <v>-3.7383177570093462E-2</v>
      </c>
      <c r="J426">
        <f t="shared" si="28"/>
        <v>-14</v>
      </c>
      <c r="M426">
        <f>($B426-$B$436)*($B426-$B$436)</f>
        <v>2006.5858321476346</v>
      </c>
      <c r="N426">
        <f>($B426-$B$436)*($B425-$B$436)</f>
        <v>1827.4061086453305</v>
      </c>
      <c r="O426">
        <f>($B426-$B$436)*($B424-$B$436)</f>
        <v>2275.3554174010906</v>
      </c>
      <c r="P426">
        <f>($B426-$B$436)*($B423-$B$436)</f>
        <v>2320.1503482766666</v>
      </c>
      <c r="Q426">
        <f>($B426-$B$436)*($B422-$B$436)</f>
        <v>2230.5604865255145</v>
      </c>
      <c r="R426">
        <f>($B426-$B$436)*($B421-$B$436)</f>
        <v>2409.7402100278186</v>
      </c>
    </row>
    <row r="427" spans="1:18" x14ac:dyDescent="0.2">
      <c r="A427" s="22">
        <v>44331</v>
      </c>
      <c r="B427" s="18">
        <v>95</v>
      </c>
      <c r="C427">
        <f>B427-$B$2</f>
        <v>92</v>
      </c>
      <c r="D427">
        <f>B427/$B$2</f>
        <v>31.666666666666668</v>
      </c>
      <c r="E427">
        <f t="shared" si="25"/>
        <v>30.666666666666668</v>
      </c>
      <c r="F427">
        <f t="shared" si="27"/>
        <v>93</v>
      </c>
      <c r="G427">
        <f>B427-B426</f>
        <v>-8</v>
      </c>
      <c r="H427">
        <f>IF(OR(B427=0,B426=0),1,B427/B426)</f>
        <v>0.92233009708737868</v>
      </c>
      <c r="I427">
        <f t="shared" si="26"/>
        <v>-7.7669902912621325E-2</v>
      </c>
      <c r="J427">
        <f t="shared" si="28"/>
        <v>-4</v>
      </c>
      <c r="M427">
        <f>($B427-$B$436)*($B427-$B$436)</f>
        <v>2787.3047261568508</v>
      </c>
      <c r="N427">
        <f>($B427-$B$436)*($B426-$B$436)</f>
        <v>2364.9452791522426</v>
      </c>
      <c r="O427">
        <f>($B427-$B$436)*($B425-$B$436)</f>
        <v>2153.7655556499385</v>
      </c>
      <c r="P427">
        <f>($B427-$B$436)*($B424-$B$436)</f>
        <v>2681.7148644056988</v>
      </c>
      <c r="Q427">
        <f>($B427-$B$436)*($B423-$B$436)</f>
        <v>2734.5097952812748</v>
      </c>
      <c r="R427">
        <f>($B427-$B$436)*($B422-$B$436)</f>
        <v>2628.9199335301228</v>
      </c>
    </row>
    <row r="428" spans="1:18" x14ac:dyDescent="0.2">
      <c r="A428" s="22">
        <v>44332</v>
      </c>
      <c r="B428" s="18">
        <v>121</v>
      </c>
      <c r="C428">
        <f>B428-$B$2</f>
        <v>118</v>
      </c>
      <c r="D428">
        <f>B428/$B$2</f>
        <v>40.333333333333336</v>
      </c>
      <c r="E428">
        <f t="shared" si="25"/>
        <v>39.333333333333336</v>
      </c>
      <c r="F428">
        <f t="shared" si="27"/>
        <v>119</v>
      </c>
      <c r="G428">
        <f>B428-B427</f>
        <v>26</v>
      </c>
      <c r="H428">
        <f>IF(OR(B428=0,B427=0),1,B428/B427)</f>
        <v>1.2736842105263158</v>
      </c>
      <c r="I428">
        <f t="shared" si="26"/>
        <v>0.27368421052631575</v>
      </c>
      <c r="J428">
        <f t="shared" si="28"/>
        <v>34</v>
      </c>
      <c r="M428">
        <f>($B428-$B$436)*($B428-$B$436)</f>
        <v>717.96832062689759</v>
      </c>
      <c r="N428">
        <f>($B428-$B$436)*($B427-$B$436)</f>
        <v>1414.6365233918743</v>
      </c>
      <c r="O428">
        <f>($B428-$B$436)*($B426-$B$436)</f>
        <v>1200.2770763872661</v>
      </c>
      <c r="P428">
        <f>($B428-$B$436)*($B425-$B$436)</f>
        <v>1093.097352884962</v>
      </c>
      <c r="Q428">
        <f>($B428-$B$436)*($B424-$B$436)</f>
        <v>1361.0466616407223</v>
      </c>
      <c r="R428">
        <f>($B428-$B$436)*($B423-$B$436)</f>
        <v>1387.8415925162983</v>
      </c>
    </row>
    <row r="429" spans="1:18" x14ac:dyDescent="0.2">
      <c r="A429" s="22">
        <v>44333</v>
      </c>
      <c r="B429" s="18">
        <v>117</v>
      </c>
      <c r="C429">
        <f>B429-$B$2</f>
        <v>114</v>
      </c>
      <c r="D429">
        <f>B429/$B$2</f>
        <v>39</v>
      </c>
      <c r="E429">
        <f t="shared" si="25"/>
        <v>38</v>
      </c>
      <c r="F429">
        <f t="shared" si="27"/>
        <v>115</v>
      </c>
      <c r="G429">
        <f>B429-B428</f>
        <v>-4</v>
      </c>
      <c r="H429">
        <f>IF(OR(B429=0,B428=0),1,B429/B428)</f>
        <v>0.96694214876033058</v>
      </c>
      <c r="I429">
        <f t="shared" si="26"/>
        <v>-3.3057851239669422E-2</v>
      </c>
      <c r="J429">
        <f t="shared" si="28"/>
        <v>-30</v>
      </c>
      <c r="M429">
        <f>($B429-$B$436)*($B429-$B$436)</f>
        <v>948.32776763150582</v>
      </c>
      <c r="N429">
        <f>($B429-$B$436)*($B428-$B$436)</f>
        <v>825.14804412920171</v>
      </c>
      <c r="O429">
        <f>($B429-$B$436)*($B427-$B$436)</f>
        <v>1625.8162468941784</v>
      </c>
      <c r="P429">
        <f>($B429-$B$436)*($B426-$B$436)</f>
        <v>1379.4567998895702</v>
      </c>
      <c r="Q429">
        <f>($B429-$B$436)*($B425-$B$436)</f>
        <v>1256.2770763872661</v>
      </c>
      <c r="R429">
        <f>($B429-$B$436)*($B424-$B$436)</f>
        <v>1564.2263851430264</v>
      </c>
    </row>
    <row r="430" spans="1:18" x14ac:dyDescent="0.2">
      <c r="A430" s="22">
        <v>44334</v>
      </c>
      <c r="B430" s="18">
        <v>113</v>
      </c>
      <c r="C430">
        <f>B430-$B$2</f>
        <v>110</v>
      </c>
      <c r="D430">
        <f>B430/$B$2</f>
        <v>37.666666666666664</v>
      </c>
      <c r="E430">
        <f t="shared" si="25"/>
        <v>36.666666666666664</v>
      </c>
      <c r="F430">
        <f t="shared" si="27"/>
        <v>111</v>
      </c>
      <c r="G430">
        <f>B430-B429</f>
        <v>-4</v>
      </c>
      <c r="H430">
        <f>IF(OR(B430=0,B429=0),1,B430/B429)</f>
        <v>0.96581196581196582</v>
      </c>
      <c r="I430">
        <f t="shared" si="26"/>
        <v>-3.4188034188034178E-2</v>
      </c>
      <c r="J430">
        <f t="shared" si="28"/>
        <v>0</v>
      </c>
      <c r="M430">
        <f>($B430-$B$436)*($B430-$B$436)</f>
        <v>1210.687214636114</v>
      </c>
      <c r="N430">
        <f>($B430-$B$436)*($B429-$B$436)</f>
        <v>1071.5074911338099</v>
      </c>
      <c r="O430">
        <f>($B430-$B$436)*($B428-$B$436)</f>
        <v>932.32776763150582</v>
      </c>
      <c r="P430">
        <f>($B430-$B$436)*($B427-$B$436)</f>
        <v>1836.9959703964826</v>
      </c>
      <c r="Q430">
        <f>($B430-$B$436)*($B426-$B$436)</f>
        <v>1558.6365233918743</v>
      </c>
      <c r="R430">
        <f>($B430-$B$436)*($B425-$B$436)</f>
        <v>1419.4567998895702</v>
      </c>
    </row>
    <row r="431" spans="1:18" x14ac:dyDescent="0.2">
      <c r="A431" s="22">
        <v>44335</v>
      </c>
      <c r="B431" s="18">
        <v>131</v>
      </c>
      <c r="C431">
        <f>B431-$B$2</f>
        <v>128</v>
      </c>
      <c r="D431">
        <f>B431/$B$2</f>
        <v>43.666666666666664</v>
      </c>
      <c r="E431">
        <f t="shared" si="25"/>
        <v>42.666666666666664</v>
      </c>
      <c r="F431">
        <f t="shared" si="27"/>
        <v>129</v>
      </c>
      <c r="G431">
        <f>B431-B430</f>
        <v>18</v>
      </c>
      <c r="H431">
        <f>IF(OR(B431=0,B430=0),1,B431/B430)</f>
        <v>1.1592920353982301</v>
      </c>
      <c r="I431">
        <f t="shared" si="26"/>
        <v>0.15929203539823011</v>
      </c>
      <c r="J431">
        <f t="shared" si="28"/>
        <v>22</v>
      </c>
      <c r="M431">
        <f>($B431-$B$436)*($B431-$B$436)</f>
        <v>282.06970311537697</v>
      </c>
      <c r="N431">
        <f>($B431-$B$436)*($B430-$B$436)</f>
        <v>584.37845887574554</v>
      </c>
      <c r="O431">
        <f>($B431-$B$436)*($B429-$B$436)</f>
        <v>517.19873537344142</v>
      </c>
      <c r="P431">
        <f>($B431-$B$436)*($B428-$B$436)</f>
        <v>450.01901187113725</v>
      </c>
      <c r="Q431">
        <f>($B431-$B$436)*($B427-$B$436)</f>
        <v>886.68721463611405</v>
      </c>
      <c r="R431">
        <f>($B431-$B$436)*($B426-$B$436)</f>
        <v>752.32776763150582</v>
      </c>
    </row>
    <row r="432" spans="1:18" x14ac:dyDescent="0.2">
      <c r="A432" s="22">
        <v>44336</v>
      </c>
      <c r="B432" s="18">
        <v>132</v>
      </c>
      <c r="C432">
        <f>B432-$B$2</f>
        <v>129</v>
      </c>
      <c r="D432">
        <f>B432/$B$2</f>
        <v>44</v>
      </c>
      <c r="E432">
        <f t="shared" si="25"/>
        <v>43</v>
      </c>
      <c r="F432">
        <f t="shared" si="27"/>
        <v>130</v>
      </c>
      <c r="G432">
        <f>B432-B431</f>
        <v>1</v>
      </c>
      <c r="H432">
        <f>IF(OR(B432=0,B431=0),1,B432/B431)</f>
        <v>1.0076335877862594</v>
      </c>
      <c r="I432">
        <f t="shared" si="26"/>
        <v>7.6335877862594437E-3</v>
      </c>
      <c r="J432">
        <f t="shared" si="28"/>
        <v>-17</v>
      </c>
      <c r="M432">
        <f>($B432-$B$436)*($B432-$B$436)</f>
        <v>249.47984136422494</v>
      </c>
      <c r="N432">
        <f>($B432-$B$436)*($B431-$B$436)</f>
        <v>265.27477223980094</v>
      </c>
      <c r="O432">
        <f>($B432-$B$436)*($B430-$B$436)</f>
        <v>549.58352800016951</v>
      </c>
      <c r="P432">
        <f>($B432-$B$436)*($B429-$B$436)</f>
        <v>486.40380449786534</v>
      </c>
      <c r="Q432">
        <f>($B432-$B$436)*($B428-$B$436)</f>
        <v>423.22408099556122</v>
      </c>
      <c r="R432">
        <f>($B432-$B$436)*($B427-$B$436)</f>
        <v>833.89228376053802</v>
      </c>
    </row>
    <row r="433" spans="1:18" x14ac:dyDescent="0.2">
      <c r="A433" s="22">
        <v>44337</v>
      </c>
      <c r="B433" s="18">
        <v>129</v>
      </c>
      <c r="C433">
        <f>B433-$B$2</f>
        <v>126</v>
      </c>
      <c r="D433">
        <f>B433/$B$2</f>
        <v>43</v>
      </c>
      <c r="E433">
        <f t="shared" si="25"/>
        <v>42</v>
      </c>
      <c r="F433">
        <f t="shared" si="27"/>
        <v>127</v>
      </c>
      <c r="G433">
        <f>B433-B432</f>
        <v>-3</v>
      </c>
      <c r="H433">
        <f>IF(OR(B433=0,B432=0),1,B433/B432)</f>
        <v>0.97727272727272729</v>
      </c>
      <c r="I433">
        <f t="shared" si="26"/>
        <v>-2.2727272727272707E-2</v>
      </c>
      <c r="J433">
        <f t="shared" si="28"/>
        <v>-4</v>
      </c>
      <c r="M433">
        <f>($B433-$B$436)*($B433-$B$436)</f>
        <v>353.24942661768108</v>
      </c>
      <c r="N433">
        <f>($B433-$B$436)*($B432-$B$436)</f>
        <v>296.864633990953</v>
      </c>
      <c r="O433">
        <f>($B433-$B$436)*($B431-$B$436)</f>
        <v>315.65956486652902</v>
      </c>
      <c r="P433">
        <f>($B433-$B$436)*($B430-$B$436)</f>
        <v>653.96832062689759</v>
      </c>
      <c r="Q433">
        <f>($B433-$B$436)*($B429-$B$436)</f>
        <v>578.78859712459348</v>
      </c>
      <c r="R433">
        <f>($B433-$B$436)*($B428-$B$436)</f>
        <v>503.60887362228931</v>
      </c>
    </row>
    <row r="434" spans="1:18" x14ac:dyDescent="0.2">
      <c r="A434" s="22">
        <v>44338</v>
      </c>
      <c r="B434" s="18">
        <v>118</v>
      </c>
      <c r="C434">
        <f>B434-$B$2</f>
        <v>115</v>
      </c>
      <c r="D434">
        <f>B434/$B$2</f>
        <v>39.333333333333336</v>
      </c>
      <c r="E434">
        <f t="shared" si="25"/>
        <v>38.333333333333336</v>
      </c>
      <c r="F434">
        <f t="shared" si="27"/>
        <v>116</v>
      </c>
      <c r="G434">
        <f>B434-B433</f>
        <v>-11</v>
      </c>
      <c r="H434">
        <f>IF(OR(B434=0,B433=0),1,B434/B433)</f>
        <v>0.9147286821705426</v>
      </c>
      <c r="I434">
        <f t="shared" si="26"/>
        <v>-8.5271317829457405E-2</v>
      </c>
      <c r="J434">
        <f t="shared" si="28"/>
        <v>-8</v>
      </c>
      <c r="M434">
        <f>($B434-$B$436)*($B434-$B$436)</f>
        <v>887.73790588035376</v>
      </c>
      <c r="N434">
        <f>($B434-$B$436)*($B433-$B$436)</f>
        <v>559.99366624901745</v>
      </c>
      <c r="O434">
        <f>($B434-$B$436)*($B432-$B$436)</f>
        <v>470.60887362228931</v>
      </c>
      <c r="P434">
        <f>($B434-$B$436)*($B431-$B$436)</f>
        <v>500.40380449786534</v>
      </c>
      <c r="Q434">
        <f>($B434-$B$436)*($B430-$B$436)</f>
        <v>1036.7125602582339</v>
      </c>
      <c r="R434">
        <f>($B434-$B$436)*($B429-$B$436)</f>
        <v>917.53283675592979</v>
      </c>
    </row>
    <row r="435" spans="1:18" x14ac:dyDescent="0.2">
      <c r="A435" s="22">
        <v>44339</v>
      </c>
      <c r="B435" s="18">
        <v>107</v>
      </c>
      <c r="C435">
        <f>B435-$B$2</f>
        <v>104</v>
      </c>
      <c r="D435">
        <f>B435/$B$2</f>
        <v>35.666666666666664</v>
      </c>
      <c r="E435">
        <f t="shared" si="25"/>
        <v>34.666666666666664</v>
      </c>
      <c r="F435">
        <f t="shared" si="27"/>
        <v>105</v>
      </c>
      <c r="G435">
        <f>B435-B434</f>
        <v>-11</v>
      </c>
      <c r="H435">
        <f>IF(OR(B435=0,B434=0),1,B435/B434)</f>
        <v>0.90677966101694918</v>
      </c>
      <c r="I435">
        <f t="shared" si="26"/>
        <v>-9.3220338983050821E-2</v>
      </c>
      <c r="J435">
        <f t="shared" si="28"/>
        <v>0</v>
      </c>
      <c r="M435">
        <f>($B435-$B$436)*($B435-$B$436)</f>
        <v>1664.2263851430264</v>
      </c>
      <c r="N435">
        <f>($B435-$B$436)*($B434-$B$436)</f>
        <v>1215.4821455116901</v>
      </c>
      <c r="O435">
        <f>($B435-$B$436)*($B433-$B$436)</f>
        <v>766.73790588035376</v>
      </c>
      <c r="P435">
        <f>($B435-$B$436)*($B432-$B$436)</f>
        <v>644.35311325362568</v>
      </c>
      <c r="Q435">
        <f>($B435-$B$436)*($B431-$B$436)</f>
        <v>685.14804412920171</v>
      </c>
      <c r="R435">
        <f>($B435-$B$436)*($B430-$B$436)</f>
        <v>1419.4567998895702</v>
      </c>
    </row>
    <row r="436" spans="1:18" x14ac:dyDescent="0.2">
      <c r="A436" s="8" t="s">
        <v>62</v>
      </c>
      <c r="B436" s="8">
        <f>AVERAGE(B2:B435)</f>
        <v>147.79493087557603</v>
      </c>
      <c r="C436" s="8">
        <f>AVERAGE(C2:C435)</f>
        <v>145.12933025404158</v>
      </c>
      <c r="D436" s="8">
        <f>AVERAGE(D2:D435)</f>
        <v>49.376443418013864</v>
      </c>
      <c r="E436" s="8">
        <f>AVERAGE(E2:E435)</f>
        <v>48.376443418013871</v>
      </c>
      <c r="F436" s="8">
        <f>AVERAGE(F2:F435)</f>
        <v>146.46759259259258</v>
      </c>
      <c r="G436" s="8">
        <f>AVERAGE(G2:G435)</f>
        <v>0.24018475750577367</v>
      </c>
      <c r="H436" s="8">
        <f>POWER(PRODUCT(H3:H435), 1/ COUNT(H3:H435))</f>
        <v>1.0085106691319958</v>
      </c>
      <c r="I436" s="8">
        <f>AVERAGE(I2:I435)</f>
        <v>7.3530605521176323E-2</v>
      </c>
      <c r="J436" s="8">
        <f>AVERAGE(J2:J435)</f>
        <v>-2.3148148148148147E-2</v>
      </c>
      <c r="M436">
        <f>SUM(M2:M435)</f>
        <v>4201198.748847926</v>
      </c>
      <c r="N436">
        <f>SUM(N2:N435)</f>
        <v>4158321.8496517213</v>
      </c>
      <c r="O436">
        <f>SUM(O2:O435)</f>
        <v>4132512.8997642756</v>
      </c>
      <c r="P436">
        <f>SUM(P2:P435)</f>
        <v>4116265.1042547086</v>
      </c>
      <c r="Q436">
        <f>SUM(Q2:Q435)</f>
        <v>4090602.6935377684</v>
      </c>
      <c r="R436">
        <f>SUM(R2:R435)</f>
        <v>4064302.6676134537</v>
      </c>
    </row>
    <row r="437" spans="1:18" x14ac:dyDescent="0.2">
      <c r="A437" s="9" t="s">
        <v>63</v>
      </c>
      <c r="B437">
        <f>_xlfn.VAR.S(B2:B435)</f>
        <v>9702.5375262076814</v>
      </c>
      <c r="C437" s="9"/>
    </row>
    <row r="438" spans="1:18" x14ac:dyDescent="0.2">
      <c r="A438" s="9" t="s">
        <v>65</v>
      </c>
      <c r="B438">
        <f>SQRT(B437)</f>
        <v>98.501459513083773</v>
      </c>
    </row>
    <row r="439" spans="1:18" x14ac:dyDescent="0.2">
      <c r="A439" s="9" t="s">
        <v>64</v>
      </c>
      <c r="B439">
        <f>MAX(B2:B435)-MIN(B2:B435)</f>
        <v>311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506D-744A-F94B-BA4F-13190E015B74}">
  <dimension ref="A1:N480"/>
  <sheetViews>
    <sheetView topLeftCell="A2" zoomScale="75" workbookViewId="0">
      <selection activeCell="N17" sqref="N17"/>
    </sheetView>
  </sheetViews>
  <sheetFormatPr baseColWidth="10" defaultRowHeight="16" x14ac:dyDescent="0.2"/>
  <cols>
    <col min="1" max="1" width="14.83203125" customWidth="1"/>
    <col min="2" max="2" width="21.83203125" customWidth="1"/>
    <col min="3" max="3" width="24.33203125" customWidth="1"/>
    <col min="5" max="5" width="30.33203125" customWidth="1"/>
    <col min="6" max="6" width="13.1640625" bestFit="1" customWidth="1"/>
    <col min="7" max="7" width="11" bestFit="1" customWidth="1"/>
    <col min="8" max="8" width="20.6640625" customWidth="1"/>
    <col min="9" max="9" width="11.83203125" customWidth="1"/>
    <col min="10" max="12" width="11" bestFit="1" customWidth="1"/>
    <col min="13" max="13" width="14.33203125" customWidth="1"/>
    <col min="14" max="14" width="16" customWidth="1"/>
  </cols>
  <sheetData>
    <row r="1" spans="1:3" x14ac:dyDescent="0.2">
      <c r="A1" s="1" t="s">
        <v>30</v>
      </c>
      <c r="B1" t="s">
        <v>31</v>
      </c>
      <c r="C1" t="s">
        <v>32</v>
      </c>
    </row>
    <row r="2" spans="1:3" x14ac:dyDescent="0.2">
      <c r="A2" s="22">
        <v>43906</v>
      </c>
      <c r="B2" s="18">
        <v>3</v>
      </c>
      <c r="C2" s="18">
        <v>3</v>
      </c>
    </row>
    <row r="3" spans="1:3" x14ac:dyDescent="0.2">
      <c r="A3" s="22">
        <v>43907</v>
      </c>
      <c r="B3" s="18">
        <v>2</v>
      </c>
      <c r="C3" s="18">
        <v>2</v>
      </c>
    </row>
    <row r="4" spans="1:3" x14ac:dyDescent="0.2">
      <c r="A4" s="22">
        <v>43908</v>
      </c>
      <c r="B4" s="18">
        <v>0</v>
      </c>
      <c r="C4" s="18">
        <v>0</v>
      </c>
    </row>
    <row r="5" spans="1:3" x14ac:dyDescent="0.2">
      <c r="A5" s="22">
        <v>43909</v>
      </c>
      <c r="B5" s="18">
        <v>0</v>
      </c>
      <c r="C5" s="18">
        <v>0</v>
      </c>
    </row>
    <row r="6" spans="1:3" x14ac:dyDescent="0.2">
      <c r="A6" s="22">
        <v>43910</v>
      </c>
      <c r="B6" s="18">
        <v>4</v>
      </c>
      <c r="C6" s="18">
        <v>4</v>
      </c>
    </row>
    <row r="7" spans="1:3" x14ac:dyDescent="0.2">
      <c r="A7" s="22">
        <v>43911</v>
      </c>
      <c r="B7" s="18">
        <v>0</v>
      </c>
      <c r="C7" s="18">
        <v>0</v>
      </c>
    </row>
    <row r="8" spans="1:3" x14ac:dyDescent="0.2">
      <c r="A8" s="22">
        <v>43912</v>
      </c>
      <c r="B8" s="18">
        <v>0</v>
      </c>
      <c r="C8" s="18">
        <v>0</v>
      </c>
    </row>
    <row r="9" spans="1:3" x14ac:dyDescent="0.2">
      <c r="A9" s="22">
        <v>43913</v>
      </c>
      <c r="B9" s="18">
        <v>0</v>
      </c>
      <c r="C9" s="18">
        <v>0</v>
      </c>
    </row>
    <row r="10" spans="1:3" x14ac:dyDescent="0.2">
      <c r="A10" s="22">
        <v>43914</v>
      </c>
      <c r="B10" s="18">
        <v>1</v>
      </c>
      <c r="C10" s="18">
        <v>1</v>
      </c>
    </row>
    <row r="11" spans="1:3" x14ac:dyDescent="0.2">
      <c r="A11" s="22">
        <v>43915</v>
      </c>
      <c r="B11" s="18">
        <v>0</v>
      </c>
      <c r="C11" s="18">
        <v>0</v>
      </c>
    </row>
    <row r="12" spans="1:3" x14ac:dyDescent="0.2">
      <c r="A12" s="22">
        <v>43916</v>
      </c>
      <c r="B12" s="18">
        <v>2</v>
      </c>
      <c r="C12" s="18">
        <v>2</v>
      </c>
    </row>
    <row r="13" spans="1:3" x14ac:dyDescent="0.2">
      <c r="A13" s="22">
        <v>43917</v>
      </c>
      <c r="B13" s="18">
        <v>2</v>
      </c>
      <c r="C13" s="18">
        <v>2</v>
      </c>
    </row>
    <row r="14" spans="1:3" x14ac:dyDescent="0.2">
      <c r="A14" s="22">
        <v>43918</v>
      </c>
      <c r="B14" s="18">
        <v>0</v>
      </c>
      <c r="C14" s="18">
        <v>0</v>
      </c>
    </row>
    <row r="15" spans="1:3" x14ac:dyDescent="0.2">
      <c r="A15" s="22">
        <v>43919</v>
      </c>
      <c r="B15" s="18">
        <v>0</v>
      </c>
      <c r="C15" s="18">
        <v>0</v>
      </c>
    </row>
    <row r="16" spans="1:3" x14ac:dyDescent="0.2">
      <c r="A16" s="22">
        <v>43920</v>
      </c>
      <c r="B16" s="18">
        <v>0</v>
      </c>
      <c r="C16" s="18">
        <v>0</v>
      </c>
    </row>
    <row r="17" spans="1:14" x14ac:dyDescent="0.2">
      <c r="A17" s="22">
        <v>43921</v>
      </c>
      <c r="B17" s="18">
        <v>1</v>
      </c>
      <c r="C17" s="18">
        <v>1</v>
      </c>
      <c r="E17" t="s">
        <v>34</v>
      </c>
      <c r="F17" t="s">
        <v>33</v>
      </c>
      <c r="G17" t="s">
        <v>35</v>
      </c>
      <c r="H17" t="s">
        <v>37</v>
      </c>
      <c r="I17" t="s">
        <v>38</v>
      </c>
      <c r="J17" t="s">
        <v>39</v>
      </c>
      <c r="K17" t="s">
        <v>40</v>
      </c>
      <c r="L17" t="s">
        <v>45</v>
      </c>
      <c r="M17" t="s">
        <v>46</v>
      </c>
      <c r="N17" t="s">
        <v>47</v>
      </c>
    </row>
    <row r="18" spans="1:14" x14ac:dyDescent="0.2">
      <c r="A18" s="22">
        <v>43922</v>
      </c>
      <c r="B18" s="18">
        <v>0</v>
      </c>
      <c r="C18" s="18">
        <v>0</v>
      </c>
      <c r="E18" s="23">
        <f>A406</f>
        <v>44310</v>
      </c>
      <c r="F18">
        <f>C406</f>
        <v>189</v>
      </c>
      <c r="G18" s="4">
        <f>B406</f>
        <v>149.11881188118812</v>
      </c>
      <c r="H18">
        <f>$F18-$F$49</f>
        <v>39.881188118811878</v>
      </c>
      <c r="I18">
        <f>H18^2</f>
        <v>1590.5091657680616</v>
      </c>
      <c r="J18">
        <f>F18-G18</f>
        <v>39.881188118811878</v>
      </c>
      <c r="K18">
        <f>J18^2</f>
        <v>1590.5091657680616</v>
      </c>
      <c r="L18">
        <f>ABS(J18)</f>
        <v>39.881188118811878</v>
      </c>
      <c r="M18">
        <f>L18/F18</f>
        <v>0.21101157734821099</v>
      </c>
      <c r="N18">
        <f>M18^2</f>
        <v>4.4525885774980033E-2</v>
      </c>
    </row>
    <row r="19" spans="1:14" x14ac:dyDescent="0.2">
      <c r="A19" s="22">
        <v>43923</v>
      </c>
      <c r="B19" s="18">
        <v>2</v>
      </c>
      <c r="C19" s="18">
        <v>2</v>
      </c>
      <c r="E19" s="23">
        <f t="shared" ref="E19:E47" si="0">A407</f>
        <v>44311</v>
      </c>
      <c r="F19">
        <f t="shared" ref="F19:F47" si="1">C407</f>
        <v>188</v>
      </c>
      <c r="G19" s="4">
        <f t="shared" ref="G19:G47" si="2">B407</f>
        <v>149.11881188118812</v>
      </c>
      <c r="H19">
        <f>$F19-$F$49</f>
        <v>38.881188118811878</v>
      </c>
      <c r="I19">
        <f t="shared" ref="I19:I47" si="3">H19^2</f>
        <v>1511.7467895304378</v>
      </c>
      <c r="J19">
        <f t="shared" ref="J19:J47" si="4">F19-G19</f>
        <v>38.881188118811878</v>
      </c>
      <c r="K19">
        <f t="shared" ref="K19:K47" si="5">J19^2</f>
        <v>1511.7467895304378</v>
      </c>
      <c r="L19">
        <f t="shared" ref="L19:L47" si="6">ABS(J19)</f>
        <v>38.881188118811878</v>
      </c>
      <c r="M19">
        <f t="shared" ref="M19:M47" si="7">L19/F19</f>
        <v>0.20681483041921211</v>
      </c>
      <c r="N19">
        <f t="shared" ref="N19:N47" si="8">M19^2</f>
        <v>4.2772374081327467E-2</v>
      </c>
    </row>
    <row r="20" spans="1:14" x14ac:dyDescent="0.2">
      <c r="A20" s="22">
        <v>43924</v>
      </c>
      <c r="B20" s="18">
        <v>0</v>
      </c>
      <c r="C20" s="18">
        <v>0</v>
      </c>
      <c r="E20" s="23">
        <f t="shared" si="0"/>
        <v>44312</v>
      </c>
      <c r="F20">
        <f t="shared" si="1"/>
        <v>184</v>
      </c>
      <c r="G20" s="4">
        <f t="shared" si="2"/>
        <v>149.11881188118812</v>
      </c>
      <c r="H20">
        <f>$F20-$F$49</f>
        <v>34.881188118811878</v>
      </c>
      <c r="I20">
        <f t="shared" si="3"/>
        <v>1216.6972845799428</v>
      </c>
      <c r="J20">
        <f t="shared" si="4"/>
        <v>34.881188118811878</v>
      </c>
      <c r="K20">
        <f t="shared" si="5"/>
        <v>1216.6972845799428</v>
      </c>
      <c r="L20">
        <f t="shared" si="6"/>
        <v>34.881188118811878</v>
      </c>
      <c r="M20">
        <f t="shared" si="7"/>
        <v>0.1895716745587602</v>
      </c>
      <c r="N20">
        <f t="shared" si="8"/>
        <v>3.5937419795012492E-2</v>
      </c>
    </row>
    <row r="21" spans="1:14" x14ac:dyDescent="0.2">
      <c r="A21" s="22">
        <v>43925</v>
      </c>
      <c r="B21" s="18">
        <v>0</v>
      </c>
      <c r="C21" s="18">
        <v>0</v>
      </c>
      <c r="E21" s="23">
        <f t="shared" si="0"/>
        <v>44313</v>
      </c>
      <c r="F21">
        <f t="shared" si="1"/>
        <v>183</v>
      </c>
      <c r="G21" s="4">
        <f t="shared" si="2"/>
        <v>149.11881188118815</v>
      </c>
      <c r="H21">
        <f>$F21-$F$49</f>
        <v>33.881188118811878</v>
      </c>
      <c r="I21">
        <f t="shared" si="3"/>
        <v>1147.9349083423192</v>
      </c>
      <c r="J21">
        <f t="shared" si="4"/>
        <v>33.881188118811849</v>
      </c>
      <c r="K21">
        <f t="shared" si="5"/>
        <v>1147.9349083423172</v>
      </c>
      <c r="L21">
        <f t="shared" si="6"/>
        <v>33.881188118811849</v>
      </c>
      <c r="M21">
        <f t="shared" si="7"/>
        <v>0.18514310447438168</v>
      </c>
      <c r="N21">
        <f t="shared" si="8"/>
        <v>3.4277969134411806E-2</v>
      </c>
    </row>
    <row r="22" spans="1:14" x14ac:dyDescent="0.2">
      <c r="A22" s="22">
        <v>43926</v>
      </c>
      <c r="B22" s="18">
        <v>0</v>
      </c>
      <c r="C22" s="18">
        <v>0</v>
      </c>
      <c r="E22" s="23">
        <f t="shared" si="0"/>
        <v>44314</v>
      </c>
      <c r="F22">
        <f t="shared" si="1"/>
        <v>179</v>
      </c>
      <c r="G22" s="4">
        <f t="shared" si="2"/>
        <v>149.11881188118815</v>
      </c>
      <c r="H22">
        <f>$F22-$F$49</f>
        <v>29.881188118811878</v>
      </c>
      <c r="I22">
        <f t="shared" si="3"/>
        <v>892.88540339182407</v>
      </c>
      <c r="J22">
        <f t="shared" si="4"/>
        <v>29.881188118811849</v>
      </c>
      <c r="K22">
        <f t="shared" si="5"/>
        <v>892.88540339182236</v>
      </c>
      <c r="L22">
        <f t="shared" si="6"/>
        <v>29.881188118811849</v>
      </c>
      <c r="M22">
        <f t="shared" si="7"/>
        <v>0.16693401183693771</v>
      </c>
      <c r="N22">
        <f t="shared" si="8"/>
        <v>2.7866964307974858E-2</v>
      </c>
    </row>
    <row r="23" spans="1:14" x14ac:dyDescent="0.2">
      <c r="A23" s="22">
        <v>43927</v>
      </c>
      <c r="B23" s="18">
        <v>0</v>
      </c>
      <c r="C23" s="18">
        <v>0</v>
      </c>
      <c r="E23" s="23">
        <f t="shared" si="0"/>
        <v>44315</v>
      </c>
      <c r="F23">
        <f t="shared" si="1"/>
        <v>176</v>
      </c>
      <c r="G23" s="4">
        <f t="shared" si="2"/>
        <v>149.11881188118815</v>
      </c>
      <c r="H23">
        <f>$F23-$F$49</f>
        <v>26.881188118811878</v>
      </c>
      <c r="I23">
        <f t="shared" si="3"/>
        <v>722.59827467895286</v>
      </c>
      <c r="J23">
        <f t="shared" si="4"/>
        <v>26.881188118811849</v>
      </c>
      <c r="K23">
        <f t="shared" si="5"/>
        <v>722.59827467895127</v>
      </c>
      <c r="L23">
        <f t="shared" si="6"/>
        <v>26.881188118811849</v>
      </c>
      <c r="M23">
        <f t="shared" si="7"/>
        <v>0.15273402340234005</v>
      </c>
      <c r="N23">
        <f t="shared" si="8"/>
        <v>2.3327681904666556E-2</v>
      </c>
    </row>
    <row r="24" spans="1:14" x14ac:dyDescent="0.2">
      <c r="A24" s="22">
        <v>43928</v>
      </c>
      <c r="B24" s="18">
        <v>0</v>
      </c>
      <c r="C24" s="18">
        <v>0</v>
      </c>
      <c r="E24" s="23">
        <f t="shared" si="0"/>
        <v>44316</v>
      </c>
      <c r="F24">
        <f t="shared" si="1"/>
        <v>170</v>
      </c>
      <c r="G24" s="4">
        <f t="shared" si="2"/>
        <v>149.11881188118818</v>
      </c>
      <c r="H24">
        <f>$F24-$F$49</f>
        <v>20.881188118811878</v>
      </c>
      <c r="I24">
        <f t="shared" si="3"/>
        <v>436.02401725321033</v>
      </c>
      <c r="J24">
        <f t="shared" si="4"/>
        <v>20.881188118811821</v>
      </c>
      <c r="K24">
        <f t="shared" si="5"/>
        <v>436.02401725320794</v>
      </c>
      <c r="L24">
        <f t="shared" si="6"/>
        <v>20.881188118811821</v>
      </c>
      <c r="M24">
        <f t="shared" si="7"/>
        <v>0.12283051834595189</v>
      </c>
      <c r="N24">
        <f t="shared" si="8"/>
        <v>1.5087336237135224E-2</v>
      </c>
    </row>
    <row r="25" spans="1:14" x14ac:dyDescent="0.2">
      <c r="A25" s="22">
        <v>43929</v>
      </c>
      <c r="B25" s="18">
        <v>1</v>
      </c>
      <c r="C25" s="18">
        <v>1</v>
      </c>
      <c r="E25" s="23">
        <f t="shared" si="0"/>
        <v>44317</v>
      </c>
      <c r="F25">
        <f t="shared" si="1"/>
        <v>160</v>
      </c>
      <c r="G25" s="4">
        <f t="shared" si="2"/>
        <v>149.11881188118818</v>
      </c>
      <c r="H25">
        <f>$F25-$F$49</f>
        <v>10.881188118811878</v>
      </c>
      <c r="I25">
        <f t="shared" si="3"/>
        <v>118.40025487697277</v>
      </c>
      <c r="J25">
        <f t="shared" si="4"/>
        <v>10.881188118811821</v>
      </c>
      <c r="K25">
        <f t="shared" si="5"/>
        <v>118.40025487697153</v>
      </c>
      <c r="L25">
        <f t="shared" si="6"/>
        <v>10.881188118811821</v>
      </c>
      <c r="M25">
        <f t="shared" si="7"/>
        <v>6.8007425742573874E-2</v>
      </c>
      <c r="N25">
        <f t="shared" si="8"/>
        <v>4.6250099561316992E-3</v>
      </c>
    </row>
    <row r="26" spans="1:14" x14ac:dyDescent="0.2">
      <c r="A26" s="22">
        <v>43930</v>
      </c>
      <c r="B26" s="18">
        <v>0</v>
      </c>
      <c r="C26" s="18">
        <v>0</v>
      </c>
      <c r="E26" s="23">
        <f t="shared" si="0"/>
        <v>44318</v>
      </c>
      <c r="F26">
        <f t="shared" si="1"/>
        <v>150</v>
      </c>
      <c r="G26" s="4">
        <f t="shared" si="2"/>
        <v>149.11881188118818</v>
      </c>
      <c r="H26">
        <f>$F26-$F$49</f>
        <v>0.88118811881187753</v>
      </c>
      <c r="I26">
        <f t="shared" si="3"/>
        <v>0.77649250073521559</v>
      </c>
      <c r="J26">
        <f t="shared" si="4"/>
        <v>0.88118811881182069</v>
      </c>
      <c r="K26">
        <f t="shared" si="5"/>
        <v>0.77649250073511544</v>
      </c>
      <c r="L26">
        <f t="shared" si="6"/>
        <v>0.88118811881182069</v>
      </c>
      <c r="M26">
        <f t="shared" si="7"/>
        <v>5.874587458745471E-3</v>
      </c>
      <c r="N26">
        <f t="shared" si="8"/>
        <v>3.4510777810449573E-5</v>
      </c>
    </row>
    <row r="27" spans="1:14" x14ac:dyDescent="0.2">
      <c r="A27" s="22">
        <v>43931</v>
      </c>
      <c r="B27" s="18">
        <v>2</v>
      </c>
      <c r="C27" s="18">
        <v>2</v>
      </c>
      <c r="E27" s="23">
        <f t="shared" si="0"/>
        <v>44319</v>
      </c>
      <c r="F27">
        <f t="shared" si="1"/>
        <v>141</v>
      </c>
      <c r="G27" s="4">
        <f t="shared" si="2"/>
        <v>149.11881188118818</v>
      </c>
      <c r="H27">
        <f>$F27-$F$49</f>
        <v>-8.1188118811881225</v>
      </c>
      <c r="I27">
        <f t="shared" si="3"/>
        <v>65.915106362121421</v>
      </c>
      <c r="J27">
        <f t="shared" si="4"/>
        <v>-8.1188118811881793</v>
      </c>
      <c r="K27">
        <f t="shared" si="5"/>
        <v>65.915106362122344</v>
      </c>
      <c r="L27">
        <f t="shared" si="6"/>
        <v>8.1188118811881793</v>
      </c>
      <c r="M27">
        <f t="shared" si="7"/>
        <v>5.7580226107717583E-2</v>
      </c>
      <c r="N27">
        <f t="shared" si="8"/>
        <v>3.3154824386158817E-3</v>
      </c>
    </row>
    <row r="28" spans="1:14" x14ac:dyDescent="0.2">
      <c r="A28" s="22">
        <v>43932</v>
      </c>
      <c r="B28" s="18">
        <v>1</v>
      </c>
      <c r="C28" s="18">
        <v>1</v>
      </c>
      <c r="E28" s="23">
        <f t="shared" si="0"/>
        <v>44320</v>
      </c>
      <c r="F28">
        <f t="shared" si="1"/>
        <v>139</v>
      </c>
      <c r="G28" s="4">
        <f t="shared" si="2"/>
        <v>149.11881188118821</v>
      </c>
      <c r="H28">
        <f>$F28-$F$49</f>
        <v>-10.118811881188122</v>
      </c>
      <c r="I28">
        <f t="shared" si="3"/>
        <v>102.39035388687391</v>
      </c>
      <c r="J28">
        <f t="shared" si="4"/>
        <v>-10.118811881188208</v>
      </c>
      <c r="K28">
        <f t="shared" si="5"/>
        <v>102.39035388687563</v>
      </c>
      <c r="L28">
        <f t="shared" si="6"/>
        <v>10.118811881188208</v>
      </c>
      <c r="M28">
        <f t="shared" si="7"/>
        <v>7.2797207778332429E-2</v>
      </c>
      <c r="N28">
        <f t="shared" si="8"/>
        <v>5.2994334603217036E-3</v>
      </c>
    </row>
    <row r="29" spans="1:14" x14ac:dyDescent="0.2">
      <c r="A29" s="22">
        <v>43933</v>
      </c>
      <c r="B29" s="18">
        <v>3</v>
      </c>
      <c r="C29" s="18">
        <v>3</v>
      </c>
      <c r="E29" s="23">
        <f t="shared" si="0"/>
        <v>44321</v>
      </c>
      <c r="F29">
        <f t="shared" si="1"/>
        <v>95</v>
      </c>
      <c r="G29" s="4">
        <f t="shared" si="2"/>
        <v>149.11881188118821</v>
      </c>
      <c r="H29">
        <f>$F29-$F$49</f>
        <v>-54.118811881188122</v>
      </c>
      <c r="I29">
        <f t="shared" si="3"/>
        <v>2928.8457994314285</v>
      </c>
      <c r="J29">
        <f t="shared" si="4"/>
        <v>-54.118811881188208</v>
      </c>
      <c r="K29">
        <f t="shared" si="5"/>
        <v>2928.8457994314381</v>
      </c>
      <c r="L29">
        <f t="shared" si="6"/>
        <v>54.118811881188208</v>
      </c>
      <c r="M29">
        <f t="shared" si="7"/>
        <v>0.56967170401250744</v>
      </c>
      <c r="N29">
        <f t="shared" si="8"/>
        <v>0.32452585035251391</v>
      </c>
    </row>
    <row r="30" spans="1:14" x14ac:dyDescent="0.2">
      <c r="A30" s="22">
        <v>43934</v>
      </c>
      <c r="B30" s="18">
        <v>5</v>
      </c>
      <c r="C30" s="18">
        <v>5</v>
      </c>
      <c r="E30" s="23">
        <f t="shared" si="0"/>
        <v>44322</v>
      </c>
      <c r="F30">
        <f t="shared" si="1"/>
        <v>97</v>
      </c>
      <c r="G30" s="4">
        <f t="shared" si="2"/>
        <v>149.11881188118821</v>
      </c>
      <c r="H30">
        <f>$F30-$F$49</f>
        <v>-52.118811881188122</v>
      </c>
      <c r="I30">
        <f t="shared" si="3"/>
        <v>2716.3705519066762</v>
      </c>
      <c r="J30">
        <f t="shared" si="4"/>
        <v>-52.118811881188208</v>
      </c>
      <c r="K30">
        <f t="shared" si="5"/>
        <v>2716.3705519066853</v>
      </c>
      <c r="L30">
        <f t="shared" si="6"/>
        <v>52.118811881188208</v>
      </c>
      <c r="M30">
        <f t="shared" si="7"/>
        <v>0.53730733898132177</v>
      </c>
      <c r="N30">
        <f t="shared" si="8"/>
        <v>0.28869917652318899</v>
      </c>
    </row>
    <row r="31" spans="1:14" x14ac:dyDescent="0.2">
      <c r="A31" s="22">
        <v>43935</v>
      </c>
      <c r="B31" s="18">
        <v>11</v>
      </c>
      <c r="C31" s="18">
        <v>11</v>
      </c>
      <c r="E31" s="23">
        <f t="shared" si="0"/>
        <v>44323</v>
      </c>
      <c r="F31">
        <f t="shared" si="1"/>
        <v>96</v>
      </c>
      <c r="G31" s="4">
        <f t="shared" si="2"/>
        <v>149.11881188118824</v>
      </c>
      <c r="H31">
        <f>$F31-$F$49</f>
        <v>-53.118811881188122</v>
      </c>
      <c r="I31">
        <f t="shared" si="3"/>
        <v>2821.6081756690523</v>
      </c>
      <c r="J31">
        <f t="shared" si="4"/>
        <v>-53.118811881188236</v>
      </c>
      <c r="K31">
        <f t="shared" si="5"/>
        <v>2821.6081756690646</v>
      </c>
      <c r="L31">
        <f t="shared" si="6"/>
        <v>53.118811881188236</v>
      </c>
      <c r="M31">
        <f t="shared" si="7"/>
        <v>0.55332095709571083</v>
      </c>
      <c r="N31">
        <f t="shared" si="8"/>
        <v>0.30616408156131347</v>
      </c>
    </row>
    <row r="32" spans="1:14" x14ac:dyDescent="0.2">
      <c r="A32" s="22">
        <v>43936</v>
      </c>
      <c r="B32" s="18">
        <v>0</v>
      </c>
      <c r="C32" s="18">
        <v>0</v>
      </c>
      <c r="E32" s="23">
        <f t="shared" si="0"/>
        <v>44324</v>
      </c>
      <c r="F32">
        <f t="shared" si="1"/>
        <v>94</v>
      </c>
      <c r="G32" s="4">
        <f t="shared" si="2"/>
        <v>149.11881188118824</v>
      </c>
      <c r="H32">
        <f>$F32-$F$49</f>
        <v>-55.118811881188122</v>
      </c>
      <c r="I32">
        <f t="shared" si="3"/>
        <v>3038.0834231938047</v>
      </c>
      <c r="J32">
        <f t="shared" si="4"/>
        <v>-55.118811881188236</v>
      </c>
      <c r="K32">
        <f t="shared" si="5"/>
        <v>3038.0834231938175</v>
      </c>
      <c r="L32">
        <f t="shared" si="6"/>
        <v>55.118811881188236</v>
      </c>
      <c r="M32">
        <f t="shared" si="7"/>
        <v>0.58637033916157699</v>
      </c>
      <c r="N32">
        <f t="shared" si="8"/>
        <v>0.34383017464846283</v>
      </c>
    </row>
    <row r="33" spans="1:14" x14ac:dyDescent="0.2">
      <c r="A33" s="22">
        <v>43937</v>
      </c>
      <c r="B33" s="18">
        <v>10</v>
      </c>
      <c r="C33" s="18">
        <v>10</v>
      </c>
      <c r="E33" s="23">
        <f t="shared" si="0"/>
        <v>44325</v>
      </c>
      <c r="F33">
        <f t="shared" si="1"/>
        <v>94</v>
      </c>
      <c r="G33" s="4">
        <f t="shared" si="2"/>
        <v>149.11881188118824</v>
      </c>
      <c r="H33">
        <f>$F33-$F$49</f>
        <v>-55.118811881188122</v>
      </c>
      <c r="I33">
        <f t="shared" si="3"/>
        <v>3038.0834231938047</v>
      </c>
      <c r="J33">
        <f t="shared" si="4"/>
        <v>-55.118811881188236</v>
      </c>
      <c r="K33">
        <f t="shared" si="5"/>
        <v>3038.0834231938175</v>
      </c>
      <c r="L33">
        <f t="shared" si="6"/>
        <v>55.118811881188236</v>
      </c>
      <c r="M33">
        <f t="shared" si="7"/>
        <v>0.58637033916157699</v>
      </c>
      <c r="N33">
        <f t="shared" si="8"/>
        <v>0.34383017464846283</v>
      </c>
    </row>
    <row r="34" spans="1:14" x14ac:dyDescent="0.2">
      <c r="A34" s="22">
        <v>43938</v>
      </c>
      <c r="B34" s="18">
        <v>13</v>
      </c>
      <c r="C34" s="18">
        <v>13</v>
      </c>
      <c r="E34" s="23">
        <f t="shared" si="0"/>
        <v>44326</v>
      </c>
      <c r="F34">
        <f t="shared" si="1"/>
        <v>98</v>
      </c>
      <c r="G34" s="4">
        <f t="shared" si="2"/>
        <v>149.11881188118824</v>
      </c>
      <c r="H34">
        <f>$F34-$F$49</f>
        <v>-51.118811881188122</v>
      </c>
      <c r="I34">
        <f t="shared" si="3"/>
        <v>2613.1329281443</v>
      </c>
      <c r="J34">
        <f t="shared" si="4"/>
        <v>-51.118811881188236</v>
      </c>
      <c r="K34">
        <f t="shared" si="5"/>
        <v>2613.1329281443118</v>
      </c>
      <c r="L34">
        <f t="shared" si="6"/>
        <v>51.118811881188236</v>
      </c>
      <c r="M34">
        <f t="shared" si="7"/>
        <v>0.52162052939987991</v>
      </c>
      <c r="N34">
        <f t="shared" si="8"/>
        <v>0.27208797669141099</v>
      </c>
    </row>
    <row r="35" spans="1:14" x14ac:dyDescent="0.2">
      <c r="A35" s="22">
        <v>43939</v>
      </c>
      <c r="B35" s="18">
        <v>1</v>
      </c>
      <c r="C35" s="18">
        <v>1</v>
      </c>
      <c r="E35" s="23">
        <f t="shared" si="0"/>
        <v>44327</v>
      </c>
      <c r="F35">
        <f t="shared" si="1"/>
        <v>96</v>
      </c>
      <c r="G35" s="4">
        <f t="shared" si="2"/>
        <v>149.11881188118826</v>
      </c>
      <c r="H35">
        <f>$F35-$F$49</f>
        <v>-53.118811881188122</v>
      </c>
      <c r="I35">
        <f t="shared" si="3"/>
        <v>2821.6081756690523</v>
      </c>
      <c r="J35">
        <f t="shared" si="4"/>
        <v>-53.118811881188265</v>
      </c>
      <c r="K35">
        <f t="shared" si="5"/>
        <v>2821.6081756690674</v>
      </c>
      <c r="L35">
        <f t="shared" si="6"/>
        <v>53.118811881188265</v>
      </c>
      <c r="M35">
        <f t="shared" si="7"/>
        <v>0.55332095709571105</v>
      </c>
      <c r="N35">
        <f t="shared" si="8"/>
        <v>0.30616408156131369</v>
      </c>
    </row>
    <row r="36" spans="1:14" x14ac:dyDescent="0.2">
      <c r="A36" s="22">
        <v>43940</v>
      </c>
      <c r="B36" s="18">
        <v>15</v>
      </c>
      <c r="C36" s="18">
        <v>15</v>
      </c>
      <c r="E36" s="23">
        <f t="shared" si="0"/>
        <v>44328</v>
      </c>
      <c r="F36">
        <f t="shared" si="1"/>
        <v>97</v>
      </c>
      <c r="G36" s="4">
        <f t="shared" si="2"/>
        <v>149.11881188118826</v>
      </c>
      <c r="H36">
        <f>$F36-$F$49</f>
        <v>-52.118811881188122</v>
      </c>
      <c r="I36">
        <f t="shared" si="3"/>
        <v>2716.3705519066762</v>
      </c>
      <c r="J36">
        <f t="shared" si="4"/>
        <v>-52.118811881188265</v>
      </c>
      <c r="K36">
        <f t="shared" si="5"/>
        <v>2716.3705519066912</v>
      </c>
      <c r="L36">
        <f t="shared" si="6"/>
        <v>52.118811881188265</v>
      </c>
      <c r="M36">
        <f t="shared" si="7"/>
        <v>0.53730733898132232</v>
      </c>
      <c r="N36">
        <f t="shared" si="8"/>
        <v>0.2886991765231896</v>
      </c>
    </row>
    <row r="37" spans="1:14" x14ac:dyDescent="0.2">
      <c r="A37" s="22">
        <v>43941</v>
      </c>
      <c r="B37" s="18">
        <v>16</v>
      </c>
      <c r="C37" s="18">
        <v>16</v>
      </c>
      <c r="E37" s="23">
        <f t="shared" si="0"/>
        <v>44329</v>
      </c>
      <c r="F37">
        <f t="shared" si="1"/>
        <v>107</v>
      </c>
      <c r="G37" s="4">
        <f t="shared" si="2"/>
        <v>149.11881188118826</v>
      </c>
      <c r="H37">
        <f>$F37-$F$49</f>
        <v>-42.118811881188122</v>
      </c>
      <c r="I37">
        <f t="shared" si="3"/>
        <v>1773.9943142829138</v>
      </c>
      <c r="J37">
        <f t="shared" si="4"/>
        <v>-42.118811881188265</v>
      </c>
      <c r="K37">
        <f t="shared" si="5"/>
        <v>1773.9943142829256</v>
      </c>
      <c r="L37">
        <f t="shared" si="6"/>
        <v>42.118811881188265</v>
      </c>
      <c r="M37">
        <f t="shared" si="7"/>
        <v>0.39363375589895572</v>
      </c>
      <c r="N37">
        <f t="shared" si="8"/>
        <v>0.15494753378311865</v>
      </c>
    </row>
    <row r="38" spans="1:14" x14ac:dyDescent="0.2">
      <c r="A38" s="22">
        <v>43942</v>
      </c>
      <c r="B38" s="18">
        <v>8</v>
      </c>
      <c r="C38" s="18">
        <v>8</v>
      </c>
      <c r="E38" s="23">
        <f t="shared" si="0"/>
        <v>44330</v>
      </c>
      <c r="F38">
        <f t="shared" si="1"/>
        <v>103</v>
      </c>
      <c r="G38" s="4">
        <f t="shared" si="2"/>
        <v>149.11881188118826</v>
      </c>
      <c r="H38">
        <f>$F38-$F$49</f>
        <v>-46.118811881188122</v>
      </c>
      <c r="I38">
        <f t="shared" si="3"/>
        <v>2126.9448093324186</v>
      </c>
      <c r="J38">
        <f t="shared" si="4"/>
        <v>-46.118811881188265</v>
      </c>
      <c r="K38">
        <f t="shared" si="5"/>
        <v>2126.9448093324318</v>
      </c>
      <c r="L38">
        <f t="shared" si="6"/>
        <v>46.118811881188265</v>
      </c>
      <c r="M38">
        <f t="shared" si="7"/>
        <v>0.44775545515716764</v>
      </c>
      <c r="N38">
        <f t="shared" si="8"/>
        <v>0.20048494762300237</v>
      </c>
    </row>
    <row r="39" spans="1:14" x14ac:dyDescent="0.2">
      <c r="A39" s="22">
        <v>43943</v>
      </c>
      <c r="B39" s="18">
        <v>12</v>
      </c>
      <c r="C39" s="18">
        <v>12</v>
      </c>
      <c r="E39" s="23">
        <f t="shared" si="0"/>
        <v>44331</v>
      </c>
      <c r="F39">
        <f t="shared" si="1"/>
        <v>95</v>
      </c>
      <c r="G39" s="4">
        <f t="shared" si="2"/>
        <v>149.11881188118829</v>
      </c>
      <c r="H39">
        <f>$F39-$F$49</f>
        <v>-54.118811881188122</v>
      </c>
      <c r="I39">
        <f t="shared" si="3"/>
        <v>2928.8457994314285</v>
      </c>
      <c r="J39">
        <f t="shared" si="4"/>
        <v>-54.118811881188293</v>
      </c>
      <c r="K39">
        <f t="shared" si="5"/>
        <v>2928.8457994314472</v>
      </c>
      <c r="L39">
        <f t="shared" si="6"/>
        <v>54.118811881188293</v>
      </c>
      <c r="M39">
        <f t="shared" si="7"/>
        <v>0.56967170401250833</v>
      </c>
      <c r="N39">
        <f t="shared" si="8"/>
        <v>0.32452585035251491</v>
      </c>
    </row>
    <row r="40" spans="1:14" x14ac:dyDescent="0.2">
      <c r="A40" s="22">
        <v>43944</v>
      </c>
      <c r="B40" s="18">
        <v>26</v>
      </c>
      <c r="C40" s="18">
        <v>26</v>
      </c>
      <c r="E40" s="23">
        <f t="shared" si="0"/>
        <v>44332</v>
      </c>
      <c r="F40">
        <f t="shared" si="1"/>
        <v>121</v>
      </c>
      <c r="G40" s="4">
        <f t="shared" si="2"/>
        <v>149.11881188118829</v>
      </c>
      <c r="H40">
        <f>$F40-$F$49</f>
        <v>-28.118811881188122</v>
      </c>
      <c r="I40">
        <f t="shared" si="3"/>
        <v>790.66758160964628</v>
      </c>
      <c r="J40">
        <f t="shared" si="4"/>
        <v>-28.118811881188293</v>
      </c>
      <c r="K40">
        <f t="shared" si="5"/>
        <v>790.66758160965594</v>
      </c>
      <c r="L40">
        <f t="shared" si="6"/>
        <v>28.118811881188293</v>
      </c>
      <c r="M40">
        <f t="shared" si="7"/>
        <v>0.23238687505114292</v>
      </c>
      <c r="N40">
        <f t="shared" si="8"/>
        <v>5.4003659696035509E-2</v>
      </c>
    </row>
    <row r="41" spans="1:14" x14ac:dyDescent="0.2">
      <c r="A41" s="22">
        <v>43945</v>
      </c>
      <c r="B41" s="18">
        <v>44</v>
      </c>
      <c r="C41" s="18">
        <v>44</v>
      </c>
      <c r="E41" s="23">
        <f t="shared" si="0"/>
        <v>44333</v>
      </c>
      <c r="F41">
        <f t="shared" si="1"/>
        <v>117</v>
      </c>
      <c r="G41" s="4">
        <f t="shared" si="2"/>
        <v>149.11881188118829</v>
      </c>
      <c r="H41">
        <f>$F41-$F$49</f>
        <v>-32.118811881188122</v>
      </c>
      <c r="I41">
        <f t="shared" si="3"/>
        <v>1031.6180766591513</v>
      </c>
      <c r="J41">
        <f t="shared" si="4"/>
        <v>-32.118811881188293</v>
      </c>
      <c r="K41">
        <f t="shared" si="5"/>
        <v>1031.6180766591622</v>
      </c>
      <c r="L41">
        <f t="shared" si="6"/>
        <v>32.118811881188293</v>
      </c>
      <c r="M41">
        <f t="shared" si="7"/>
        <v>0.27451975966827602</v>
      </c>
      <c r="N41">
        <f t="shared" si="8"/>
        <v>7.5361098448328029E-2</v>
      </c>
    </row>
    <row r="42" spans="1:14" x14ac:dyDescent="0.2">
      <c r="A42" s="22">
        <v>43946</v>
      </c>
      <c r="B42" s="18">
        <v>24</v>
      </c>
      <c r="C42" s="18">
        <v>24</v>
      </c>
      <c r="E42" s="23">
        <f t="shared" si="0"/>
        <v>44334</v>
      </c>
      <c r="F42">
        <f t="shared" si="1"/>
        <v>113</v>
      </c>
      <c r="G42" s="4">
        <f t="shared" si="2"/>
        <v>149.11881188118832</v>
      </c>
      <c r="H42">
        <f>$F42-$F$49</f>
        <v>-36.118811881188122</v>
      </c>
      <c r="I42">
        <f t="shared" si="3"/>
        <v>1304.5685717086562</v>
      </c>
      <c r="J42">
        <f t="shared" si="4"/>
        <v>-36.118811881188321</v>
      </c>
      <c r="K42">
        <f t="shared" si="5"/>
        <v>1304.5685717086706</v>
      </c>
      <c r="L42">
        <f t="shared" si="6"/>
        <v>36.118811881188321</v>
      </c>
      <c r="M42">
        <f t="shared" si="7"/>
        <v>0.31963550337334795</v>
      </c>
      <c r="N42">
        <f t="shared" si="8"/>
        <v>0.10216685501673353</v>
      </c>
    </row>
    <row r="43" spans="1:14" x14ac:dyDescent="0.2">
      <c r="A43" s="22">
        <v>43947</v>
      </c>
      <c r="B43" s="18">
        <v>20</v>
      </c>
      <c r="C43" s="18">
        <v>20</v>
      </c>
      <c r="E43" s="23">
        <f t="shared" si="0"/>
        <v>44335</v>
      </c>
      <c r="F43">
        <f t="shared" si="1"/>
        <v>131</v>
      </c>
      <c r="G43" s="4">
        <f t="shared" si="2"/>
        <v>149.11881188118832</v>
      </c>
      <c r="H43">
        <f>$F43-$F$49</f>
        <v>-18.118811881188122</v>
      </c>
      <c r="I43">
        <f t="shared" si="3"/>
        <v>328.29134398588388</v>
      </c>
      <c r="J43">
        <f t="shared" si="4"/>
        <v>-18.118811881188321</v>
      </c>
      <c r="K43">
        <f t="shared" si="5"/>
        <v>328.2913439858911</v>
      </c>
      <c r="L43">
        <f t="shared" si="6"/>
        <v>18.118811881188321</v>
      </c>
      <c r="M43">
        <f t="shared" si="7"/>
        <v>0.13831154107777344</v>
      </c>
      <c r="N43">
        <f t="shared" si="8"/>
        <v>1.9130082395308608E-2</v>
      </c>
    </row>
    <row r="44" spans="1:14" x14ac:dyDescent="0.2">
      <c r="A44" s="22">
        <v>43948</v>
      </c>
      <c r="B44" s="18">
        <v>35</v>
      </c>
      <c r="C44" s="18">
        <v>35</v>
      </c>
      <c r="E44" s="23">
        <f t="shared" si="0"/>
        <v>44336</v>
      </c>
      <c r="F44">
        <f t="shared" si="1"/>
        <v>132</v>
      </c>
      <c r="G44" s="4">
        <f t="shared" si="2"/>
        <v>149.11881188118832</v>
      </c>
      <c r="H44">
        <f>$F44-$F$49</f>
        <v>-17.118811881188122</v>
      </c>
      <c r="I44">
        <f t="shared" si="3"/>
        <v>293.05372022350764</v>
      </c>
      <c r="J44">
        <f t="shared" si="4"/>
        <v>-17.118811881188321</v>
      </c>
      <c r="K44">
        <f t="shared" si="5"/>
        <v>293.05372022351446</v>
      </c>
      <c r="L44">
        <f t="shared" si="6"/>
        <v>17.118811881188321</v>
      </c>
      <c r="M44">
        <f t="shared" si="7"/>
        <v>0.12968796879688121</v>
      </c>
      <c r="N44">
        <f t="shared" si="8"/>
        <v>1.6818969250660835E-2</v>
      </c>
    </row>
    <row r="45" spans="1:14" x14ac:dyDescent="0.2">
      <c r="A45" s="22">
        <v>43949</v>
      </c>
      <c r="B45" s="18">
        <v>8</v>
      </c>
      <c r="C45" s="18">
        <v>8</v>
      </c>
      <c r="E45" s="23">
        <f t="shared" si="0"/>
        <v>44337</v>
      </c>
      <c r="F45">
        <f t="shared" si="1"/>
        <v>129</v>
      </c>
      <c r="G45" s="4">
        <f t="shared" si="2"/>
        <v>149.11881188118832</v>
      </c>
      <c r="H45">
        <f>$F45-$F$49</f>
        <v>-20.118811881188122</v>
      </c>
      <c r="I45">
        <f t="shared" si="3"/>
        <v>404.76659151063637</v>
      </c>
      <c r="J45">
        <f t="shared" si="4"/>
        <v>-20.118811881188321</v>
      </c>
      <c r="K45">
        <f t="shared" si="5"/>
        <v>404.76659151064439</v>
      </c>
      <c r="L45">
        <f t="shared" si="6"/>
        <v>20.118811881188321</v>
      </c>
      <c r="M45">
        <f t="shared" si="7"/>
        <v>0.15595978202471567</v>
      </c>
      <c r="N45">
        <f t="shared" si="8"/>
        <v>2.4323453609196823E-2</v>
      </c>
    </row>
    <row r="46" spans="1:14" x14ac:dyDescent="0.2">
      <c r="A46" s="22">
        <v>43950</v>
      </c>
      <c r="B46" s="18">
        <v>55</v>
      </c>
      <c r="C46" s="18">
        <v>55</v>
      </c>
      <c r="E46" s="23">
        <f t="shared" si="0"/>
        <v>44338</v>
      </c>
      <c r="F46">
        <f t="shared" si="1"/>
        <v>118</v>
      </c>
      <c r="G46" s="4">
        <f t="shared" si="2"/>
        <v>149.11881188118835</v>
      </c>
      <c r="H46">
        <f>$F46-$F$49</f>
        <v>-31.118811881188122</v>
      </c>
      <c r="I46">
        <f t="shared" si="3"/>
        <v>968.38045289677507</v>
      </c>
      <c r="J46">
        <f t="shared" si="4"/>
        <v>-31.11881188118835</v>
      </c>
      <c r="K46">
        <f t="shared" si="5"/>
        <v>968.38045289678917</v>
      </c>
      <c r="L46">
        <f t="shared" si="6"/>
        <v>31.11881188118835</v>
      </c>
      <c r="M46">
        <f t="shared" si="7"/>
        <v>0.26371874475583346</v>
      </c>
      <c r="N46">
        <f t="shared" si="8"/>
        <v>6.9547576335592443E-2</v>
      </c>
    </row>
    <row r="47" spans="1:14" x14ac:dyDescent="0.2">
      <c r="A47" s="22">
        <v>43951</v>
      </c>
      <c r="B47" s="18">
        <v>40</v>
      </c>
      <c r="C47" s="18">
        <v>40</v>
      </c>
      <c r="E47" s="23">
        <f t="shared" si="0"/>
        <v>44339</v>
      </c>
      <c r="F47">
        <f t="shared" si="1"/>
        <v>107</v>
      </c>
      <c r="G47" s="4">
        <f t="shared" si="2"/>
        <v>149.11881188118835</v>
      </c>
      <c r="H47">
        <f>$F47-$F$49</f>
        <v>-42.118811881188122</v>
      </c>
      <c r="I47">
        <f t="shared" si="3"/>
        <v>1773.9943142829138</v>
      </c>
      <c r="J47">
        <f t="shared" si="4"/>
        <v>-42.11881188118835</v>
      </c>
      <c r="K47">
        <f t="shared" si="5"/>
        <v>1773.9943142829329</v>
      </c>
      <c r="L47">
        <f t="shared" si="6"/>
        <v>42.11881188118835</v>
      </c>
      <c r="M47">
        <f t="shared" si="7"/>
        <v>0.39363375589895655</v>
      </c>
      <c r="N47">
        <f t="shared" si="8"/>
        <v>0.15494753378311932</v>
      </c>
    </row>
    <row r="48" spans="1:14" x14ac:dyDescent="0.2">
      <c r="A48" s="22">
        <v>43952</v>
      </c>
      <c r="B48" s="18">
        <v>25</v>
      </c>
      <c r="C48" s="18">
        <v>25</v>
      </c>
      <c r="I48">
        <f>SUM(I18:I47)</f>
        <v>44225.10665621017</v>
      </c>
      <c r="K48">
        <f>SUM(K18:K47)</f>
        <v>44225.106656210388</v>
      </c>
    </row>
    <row r="49" spans="1:9" x14ac:dyDescent="0.2">
      <c r="A49" s="22">
        <v>43953</v>
      </c>
      <c r="B49" s="18">
        <v>41</v>
      </c>
      <c r="C49" s="18">
        <v>41</v>
      </c>
      <c r="E49" t="s">
        <v>36</v>
      </c>
      <c r="F49">
        <f>AVERAGE(C2:C405)</f>
        <v>149.11881188118812</v>
      </c>
      <c r="H49" t="s">
        <v>51</v>
      </c>
    </row>
    <row r="50" spans="1:9" x14ac:dyDescent="0.2">
      <c r="A50" s="22">
        <v>43954</v>
      </c>
      <c r="B50" s="18">
        <v>85</v>
      </c>
      <c r="C50" s="18">
        <v>85</v>
      </c>
      <c r="E50" t="s">
        <v>41</v>
      </c>
      <c r="F50">
        <f>K48</f>
        <v>44225.106656210388</v>
      </c>
      <c r="H50" s="10" t="s">
        <v>78</v>
      </c>
      <c r="I50">
        <f>SQRT(SUM('Прогноз абсолютная неизменность'!N18:N47)/SUM('Прогноз средний уровень'!N18:N47))</f>
        <v>1.8598093079623765</v>
      </c>
    </row>
    <row r="51" spans="1:9" x14ac:dyDescent="0.2">
      <c r="A51" s="22">
        <v>43955</v>
      </c>
      <c r="B51" s="18">
        <v>60</v>
      </c>
      <c r="C51" s="18">
        <v>60</v>
      </c>
      <c r="E51" t="s">
        <v>42</v>
      </c>
      <c r="F51">
        <f>I48</f>
        <v>44225.10665621017</v>
      </c>
      <c r="H51" s="10" t="s">
        <v>79</v>
      </c>
      <c r="I51">
        <v>1</v>
      </c>
    </row>
    <row r="52" spans="1:9" x14ac:dyDescent="0.2">
      <c r="A52" s="22">
        <v>43956</v>
      </c>
      <c r="B52" s="18">
        <v>17</v>
      </c>
      <c r="C52" s="18">
        <v>17</v>
      </c>
      <c r="E52" t="s">
        <v>43</v>
      </c>
      <c r="F52">
        <f>1-K48/I48</f>
        <v>-4.8849813083506888E-15</v>
      </c>
      <c r="H52" s="10" t="s">
        <v>80</v>
      </c>
      <c r="I52">
        <f>SQRT(SUM('Прогноз ср абс прирост'!N18:N47)/SUM(N18:N47))</f>
        <v>1.9587164166520787</v>
      </c>
    </row>
    <row r="53" spans="1:9" x14ac:dyDescent="0.2">
      <c r="A53" s="22">
        <v>43957</v>
      </c>
      <c r="B53" s="18">
        <v>81</v>
      </c>
      <c r="C53" s="18">
        <v>81</v>
      </c>
      <c r="E53" t="s">
        <v>44</v>
      </c>
      <c r="F53">
        <f>AVERAGE(M18:M47)</f>
        <v>0.3067834512359443</v>
      </c>
      <c r="H53" s="10" t="s">
        <v>81</v>
      </c>
      <c r="I53">
        <f>SQRT(SUM('Прогноз ср темп роста'!N18:N47)/SUM(N18:N47))</f>
        <v>2.6030696124326917</v>
      </c>
    </row>
    <row r="54" spans="1:9" x14ac:dyDescent="0.2">
      <c r="A54" s="22">
        <v>43958</v>
      </c>
      <c r="B54" s="18">
        <v>67</v>
      </c>
      <c r="C54" s="18">
        <v>67</v>
      </c>
      <c r="E54" t="s">
        <v>48</v>
      </c>
      <c r="F54">
        <f>AVERAGE(K18:K47)</f>
        <v>1474.1702218736796</v>
      </c>
    </row>
    <row r="55" spans="1:9" x14ac:dyDescent="0.2">
      <c r="A55" s="22">
        <v>43959</v>
      </c>
      <c r="B55" s="18">
        <v>59</v>
      </c>
      <c r="C55" s="18">
        <v>59</v>
      </c>
      <c r="E55" t="s">
        <v>49</v>
      </c>
      <c r="F55">
        <f>SQRT(F54)</f>
        <v>38.394924428544975</v>
      </c>
    </row>
    <row r="56" spans="1:9" x14ac:dyDescent="0.2">
      <c r="A56" s="22">
        <v>43960</v>
      </c>
      <c r="B56" s="18">
        <v>75</v>
      </c>
      <c r="C56" s="18">
        <v>75</v>
      </c>
      <c r="E56" t="s">
        <v>50</v>
      </c>
      <c r="F56">
        <f>AVERAGE(L18:L47)</f>
        <v>34.947524752475346</v>
      </c>
    </row>
    <row r="57" spans="1:9" x14ac:dyDescent="0.2">
      <c r="A57" s="22">
        <v>43961</v>
      </c>
      <c r="B57" s="18">
        <v>74</v>
      </c>
      <c r="C57" s="18">
        <v>74</v>
      </c>
    </row>
    <row r="58" spans="1:9" x14ac:dyDescent="0.2">
      <c r="A58" s="22">
        <v>43962</v>
      </c>
      <c r="B58" s="18">
        <v>66</v>
      </c>
      <c r="C58" s="18">
        <v>66</v>
      </c>
    </row>
    <row r="59" spans="1:9" x14ac:dyDescent="0.2">
      <c r="A59" s="22">
        <v>43963</v>
      </c>
      <c r="B59" s="18">
        <v>66</v>
      </c>
      <c r="C59" s="18">
        <v>66</v>
      </c>
    </row>
    <row r="60" spans="1:9" x14ac:dyDescent="0.2">
      <c r="A60" s="22">
        <v>43964</v>
      </c>
      <c r="B60" s="18">
        <v>79</v>
      </c>
      <c r="C60" s="18">
        <v>79</v>
      </c>
    </row>
    <row r="61" spans="1:9" x14ac:dyDescent="0.2">
      <c r="A61" s="22">
        <v>43965</v>
      </c>
      <c r="B61" s="18">
        <v>84</v>
      </c>
      <c r="C61" s="18">
        <v>84</v>
      </c>
    </row>
    <row r="62" spans="1:9" x14ac:dyDescent="0.2">
      <c r="A62" s="22">
        <v>43966</v>
      </c>
      <c r="B62" s="18">
        <v>56</v>
      </c>
      <c r="C62" s="18">
        <v>56</v>
      </c>
    </row>
    <row r="63" spans="1:9" x14ac:dyDescent="0.2">
      <c r="A63" s="22">
        <v>43967</v>
      </c>
      <c r="B63" s="18">
        <v>70</v>
      </c>
      <c r="C63" s="18">
        <v>70</v>
      </c>
    </row>
    <row r="64" spans="1:9" x14ac:dyDescent="0.2">
      <c r="A64" s="22">
        <v>43968</v>
      </c>
      <c r="B64" s="18">
        <v>65</v>
      </c>
      <c r="C64" s="18">
        <v>65</v>
      </c>
    </row>
    <row r="65" spans="1:3" x14ac:dyDescent="0.2">
      <c r="A65" s="22">
        <v>43969</v>
      </c>
      <c r="B65" s="18">
        <v>66</v>
      </c>
      <c r="C65" s="18">
        <v>66</v>
      </c>
    </row>
    <row r="66" spans="1:3" x14ac:dyDescent="0.2">
      <c r="A66" s="22">
        <v>43970</v>
      </c>
      <c r="B66" s="18">
        <v>65</v>
      </c>
      <c r="C66" s="18">
        <v>65</v>
      </c>
    </row>
    <row r="67" spans="1:3" x14ac:dyDescent="0.2">
      <c r="A67" s="22">
        <v>43971</v>
      </c>
      <c r="B67" s="18">
        <v>98</v>
      </c>
      <c r="C67" s="18">
        <v>98</v>
      </c>
    </row>
    <row r="68" spans="1:3" x14ac:dyDescent="0.2">
      <c r="A68" s="22">
        <v>43972</v>
      </c>
      <c r="B68" s="18">
        <v>74</v>
      </c>
      <c r="C68" s="18">
        <v>74</v>
      </c>
    </row>
    <row r="69" spans="1:3" x14ac:dyDescent="0.2">
      <c r="A69" s="22">
        <v>43973</v>
      </c>
      <c r="B69" s="18">
        <v>74</v>
      </c>
      <c r="C69" s="18">
        <v>74</v>
      </c>
    </row>
    <row r="70" spans="1:3" x14ac:dyDescent="0.2">
      <c r="A70" s="22">
        <v>43974</v>
      </c>
      <c r="B70" s="18">
        <v>86</v>
      </c>
      <c r="C70" s="18">
        <v>86</v>
      </c>
    </row>
    <row r="71" spans="1:3" x14ac:dyDescent="0.2">
      <c r="A71" s="22">
        <v>43975</v>
      </c>
      <c r="B71" s="18">
        <v>121</v>
      </c>
      <c r="C71" s="18">
        <v>121</v>
      </c>
    </row>
    <row r="72" spans="1:3" x14ac:dyDescent="0.2">
      <c r="A72" s="22">
        <v>43976</v>
      </c>
      <c r="B72" s="18">
        <v>97</v>
      </c>
      <c r="C72" s="18">
        <v>97</v>
      </c>
    </row>
    <row r="73" spans="1:3" x14ac:dyDescent="0.2">
      <c r="A73" s="22">
        <v>43977</v>
      </c>
      <c r="B73" s="18">
        <v>87</v>
      </c>
      <c r="C73" s="18">
        <v>87</v>
      </c>
    </row>
    <row r="74" spans="1:3" x14ac:dyDescent="0.2">
      <c r="A74" s="22">
        <v>43978</v>
      </c>
      <c r="B74" s="18">
        <v>135</v>
      </c>
      <c r="C74" s="18">
        <v>135</v>
      </c>
    </row>
    <row r="75" spans="1:3" x14ac:dyDescent="0.2">
      <c r="A75" s="22">
        <v>43979</v>
      </c>
      <c r="B75" s="18">
        <v>97</v>
      </c>
      <c r="C75" s="18">
        <v>97</v>
      </c>
    </row>
    <row r="76" spans="1:3" x14ac:dyDescent="0.2">
      <c r="A76" s="22">
        <v>43980</v>
      </c>
      <c r="B76" s="18">
        <v>48</v>
      </c>
      <c r="C76" s="18">
        <v>48</v>
      </c>
    </row>
    <row r="77" spans="1:3" x14ac:dyDescent="0.2">
      <c r="A77" s="22">
        <v>43981</v>
      </c>
      <c r="B77" s="18">
        <v>42</v>
      </c>
      <c r="C77" s="18">
        <v>42</v>
      </c>
    </row>
    <row r="78" spans="1:3" x14ac:dyDescent="0.2">
      <c r="A78" s="22">
        <v>43982</v>
      </c>
      <c r="B78" s="18">
        <v>85</v>
      </c>
      <c r="C78" s="18">
        <v>85</v>
      </c>
    </row>
    <row r="79" spans="1:3" x14ac:dyDescent="0.2">
      <c r="A79" s="22">
        <v>43983</v>
      </c>
      <c r="B79" s="18">
        <v>36</v>
      </c>
      <c r="C79" s="18">
        <v>36</v>
      </c>
    </row>
    <row r="80" spans="1:3" x14ac:dyDescent="0.2">
      <c r="A80" s="22">
        <v>43984</v>
      </c>
      <c r="B80" s="18">
        <v>76</v>
      </c>
      <c r="C80" s="18">
        <v>76</v>
      </c>
    </row>
    <row r="81" spans="1:3" x14ac:dyDescent="0.2">
      <c r="A81" s="22">
        <v>43985</v>
      </c>
      <c r="B81" s="18">
        <v>46</v>
      </c>
      <c r="C81" s="18">
        <v>46</v>
      </c>
    </row>
    <row r="82" spans="1:3" x14ac:dyDescent="0.2">
      <c r="A82" s="22">
        <v>43986</v>
      </c>
      <c r="B82" s="18">
        <v>63</v>
      </c>
      <c r="C82" s="18">
        <v>63</v>
      </c>
    </row>
    <row r="83" spans="1:3" x14ac:dyDescent="0.2">
      <c r="A83" s="22">
        <v>43987</v>
      </c>
      <c r="B83" s="18">
        <v>89</v>
      </c>
      <c r="C83" s="18">
        <v>89</v>
      </c>
    </row>
    <row r="84" spans="1:3" x14ac:dyDescent="0.2">
      <c r="A84" s="22">
        <v>43988</v>
      </c>
      <c r="B84" s="18">
        <v>104</v>
      </c>
      <c r="C84" s="18">
        <v>104</v>
      </c>
    </row>
    <row r="85" spans="1:3" x14ac:dyDescent="0.2">
      <c r="A85" s="22">
        <v>43989</v>
      </c>
      <c r="B85" s="18">
        <v>88</v>
      </c>
      <c r="C85" s="18">
        <v>88</v>
      </c>
    </row>
    <row r="86" spans="1:3" x14ac:dyDescent="0.2">
      <c r="A86" s="22">
        <v>43990</v>
      </c>
      <c r="B86" s="18">
        <v>86</v>
      </c>
      <c r="C86" s="18">
        <v>86</v>
      </c>
    </row>
    <row r="87" spans="1:3" x14ac:dyDescent="0.2">
      <c r="A87" s="22">
        <v>43991</v>
      </c>
      <c r="B87" s="18">
        <v>46</v>
      </c>
      <c r="C87" s="18">
        <v>46</v>
      </c>
    </row>
    <row r="88" spans="1:3" x14ac:dyDescent="0.2">
      <c r="A88" s="22">
        <v>43992</v>
      </c>
      <c r="B88" s="18">
        <v>113</v>
      </c>
      <c r="C88" s="18">
        <v>113</v>
      </c>
    </row>
    <row r="89" spans="1:3" x14ac:dyDescent="0.2">
      <c r="A89" s="22">
        <v>43993</v>
      </c>
      <c r="B89" s="18">
        <v>111</v>
      </c>
      <c r="C89" s="18">
        <v>111</v>
      </c>
    </row>
    <row r="90" spans="1:3" x14ac:dyDescent="0.2">
      <c r="A90" s="22">
        <v>43994</v>
      </c>
      <c r="B90" s="18">
        <v>78</v>
      </c>
      <c r="C90" s="18">
        <v>78</v>
      </c>
    </row>
    <row r="91" spans="1:3" x14ac:dyDescent="0.2">
      <c r="A91" s="22">
        <v>43995</v>
      </c>
      <c r="B91" s="18">
        <v>146</v>
      </c>
      <c r="C91" s="18">
        <v>146</v>
      </c>
    </row>
    <row r="92" spans="1:3" x14ac:dyDescent="0.2">
      <c r="A92" s="22">
        <v>43996</v>
      </c>
      <c r="B92" s="18">
        <v>110</v>
      </c>
      <c r="C92" s="18">
        <v>110</v>
      </c>
    </row>
    <row r="93" spans="1:3" x14ac:dyDescent="0.2">
      <c r="A93" s="22">
        <v>43997</v>
      </c>
      <c r="B93" s="18">
        <v>106</v>
      </c>
      <c r="C93" s="18">
        <v>106</v>
      </c>
    </row>
    <row r="94" spans="1:3" x14ac:dyDescent="0.2">
      <c r="A94" s="22">
        <v>43998</v>
      </c>
      <c r="B94" s="18">
        <v>70</v>
      </c>
      <c r="C94" s="18">
        <v>70</v>
      </c>
    </row>
    <row r="95" spans="1:3" x14ac:dyDescent="0.2">
      <c r="A95" s="22">
        <v>43999</v>
      </c>
      <c r="B95" s="18">
        <v>44</v>
      </c>
      <c r="C95" s="18">
        <v>44</v>
      </c>
    </row>
    <row r="96" spans="1:3" x14ac:dyDescent="0.2">
      <c r="A96" s="22">
        <v>44000</v>
      </c>
      <c r="B96" s="18">
        <v>76</v>
      </c>
      <c r="C96" s="18">
        <v>76</v>
      </c>
    </row>
    <row r="97" spans="1:3" x14ac:dyDescent="0.2">
      <c r="A97" s="22">
        <v>44001</v>
      </c>
      <c r="B97" s="18">
        <v>83</v>
      </c>
      <c r="C97" s="18">
        <v>83</v>
      </c>
    </row>
    <row r="98" spans="1:3" x14ac:dyDescent="0.2">
      <c r="A98" s="22">
        <v>44002</v>
      </c>
      <c r="B98" s="18">
        <v>67</v>
      </c>
      <c r="C98" s="18">
        <v>67</v>
      </c>
    </row>
    <row r="99" spans="1:3" x14ac:dyDescent="0.2">
      <c r="A99" s="22">
        <v>44003</v>
      </c>
      <c r="B99" s="18">
        <v>75</v>
      </c>
      <c r="C99" s="18">
        <v>75</v>
      </c>
    </row>
    <row r="100" spans="1:3" x14ac:dyDescent="0.2">
      <c r="A100" s="22">
        <v>44004</v>
      </c>
      <c r="B100" s="18">
        <v>63</v>
      </c>
      <c r="C100" s="18">
        <v>63</v>
      </c>
    </row>
    <row r="101" spans="1:3" x14ac:dyDescent="0.2">
      <c r="A101" s="22">
        <v>44005</v>
      </c>
      <c r="B101" s="18">
        <v>63</v>
      </c>
      <c r="C101" s="18">
        <v>63</v>
      </c>
    </row>
    <row r="102" spans="1:3" x14ac:dyDescent="0.2">
      <c r="A102" s="22">
        <v>44006</v>
      </c>
      <c r="B102" s="18">
        <v>51</v>
      </c>
      <c r="C102" s="18">
        <v>51</v>
      </c>
    </row>
    <row r="103" spans="1:3" x14ac:dyDescent="0.2">
      <c r="A103" s="22">
        <v>44007</v>
      </c>
      <c r="B103" s="18">
        <v>55</v>
      </c>
      <c r="C103" s="18">
        <v>55</v>
      </c>
    </row>
    <row r="104" spans="1:3" x14ac:dyDescent="0.2">
      <c r="A104" s="22">
        <v>44008</v>
      </c>
      <c r="B104" s="18">
        <v>60</v>
      </c>
      <c r="C104" s="18">
        <v>60</v>
      </c>
    </row>
    <row r="105" spans="1:3" x14ac:dyDescent="0.2">
      <c r="A105" s="22">
        <v>44009</v>
      </c>
      <c r="B105" s="18">
        <v>59</v>
      </c>
      <c r="C105" s="18">
        <v>59</v>
      </c>
    </row>
    <row r="106" spans="1:3" x14ac:dyDescent="0.2">
      <c r="A106" s="22">
        <v>44010</v>
      </c>
      <c r="B106" s="18">
        <v>62</v>
      </c>
      <c r="C106" s="18">
        <v>62</v>
      </c>
    </row>
    <row r="107" spans="1:3" x14ac:dyDescent="0.2">
      <c r="A107" s="22">
        <v>44011</v>
      </c>
      <c r="B107" s="18">
        <v>48</v>
      </c>
      <c r="C107" s="18">
        <v>48</v>
      </c>
    </row>
    <row r="108" spans="1:3" x14ac:dyDescent="0.2">
      <c r="A108" s="22">
        <v>44012</v>
      </c>
      <c r="B108" s="18">
        <v>51</v>
      </c>
      <c r="C108" s="18">
        <v>51</v>
      </c>
    </row>
    <row r="109" spans="1:3" x14ac:dyDescent="0.2">
      <c r="A109" s="22">
        <v>44013</v>
      </c>
      <c r="B109" s="18">
        <v>63</v>
      </c>
      <c r="C109" s="18">
        <v>63</v>
      </c>
    </row>
    <row r="110" spans="1:3" x14ac:dyDescent="0.2">
      <c r="A110" s="22">
        <v>44014</v>
      </c>
      <c r="B110" s="18">
        <v>73</v>
      </c>
      <c r="C110" s="18">
        <v>73</v>
      </c>
    </row>
    <row r="111" spans="1:3" x14ac:dyDescent="0.2">
      <c r="A111" s="22">
        <v>44015</v>
      </c>
      <c r="B111" s="18">
        <v>77</v>
      </c>
      <c r="C111" s="18">
        <v>77</v>
      </c>
    </row>
    <row r="112" spans="1:3" x14ac:dyDescent="0.2">
      <c r="A112" s="22">
        <v>44016</v>
      </c>
      <c r="B112" s="18">
        <v>87</v>
      </c>
      <c r="C112" s="18">
        <v>87</v>
      </c>
    </row>
    <row r="113" spans="1:3" x14ac:dyDescent="0.2">
      <c r="A113" s="22">
        <v>44017</v>
      </c>
      <c r="B113" s="18">
        <v>127</v>
      </c>
      <c r="C113" s="18">
        <v>127</v>
      </c>
    </row>
    <row r="114" spans="1:3" x14ac:dyDescent="0.2">
      <c r="A114" s="22">
        <v>44018</v>
      </c>
      <c r="B114" s="18">
        <v>135</v>
      </c>
      <c r="C114" s="18">
        <v>135</v>
      </c>
    </row>
    <row r="115" spans="1:3" x14ac:dyDescent="0.2">
      <c r="A115" s="22">
        <v>44019</v>
      </c>
      <c r="B115" s="18">
        <v>102</v>
      </c>
      <c r="C115" s="18">
        <v>102</v>
      </c>
    </row>
    <row r="116" spans="1:3" x14ac:dyDescent="0.2">
      <c r="A116" s="22">
        <v>44020</v>
      </c>
      <c r="B116" s="18">
        <v>75</v>
      </c>
      <c r="C116" s="18">
        <v>75</v>
      </c>
    </row>
    <row r="117" spans="1:3" x14ac:dyDescent="0.2">
      <c r="A117" s="22">
        <v>44021</v>
      </c>
      <c r="B117" s="18">
        <v>68</v>
      </c>
      <c r="C117" s="18">
        <v>68</v>
      </c>
    </row>
    <row r="118" spans="1:3" x14ac:dyDescent="0.2">
      <c r="A118" s="22">
        <v>44022</v>
      </c>
      <c r="B118" s="18">
        <v>77</v>
      </c>
      <c r="C118" s="18">
        <v>77</v>
      </c>
    </row>
    <row r="119" spans="1:3" x14ac:dyDescent="0.2">
      <c r="A119" s="22">
        <v>44023</v>
      </c>
      <c r="B119" s="18">
        <v>83</v>
      </c>
      <c r="C119" s="18">
        <v>83</v>
      </c>
    </row>
    <row r="120" spans="1:3" x14ac:dyDescent="0.2">
      <c r="A120" s="22">
        <v>44024</v>
      </c>
      <c r="B120" s="18">
        <v>78</v>
      </c>
      <c r="C120" s="18">
        <v>78</v>
      </c>
    </row>
    <row r="121" spans="1:3" x14ac:dyDescent="0.2">
      <c r="A121" s="22">
        <v>44025</v>
      </c>
      <c r="B121" s="18">
        <v>72</v>
      </c>
      <c r="C121" s="18">
        <v>72</v>
      </c>
    </row>
    <row r="122" spans="1:3" x14ac:dyDescent="0.2">
      <c r="A122" s="22">
        <v>44026</v>
      </c>
      <c r="B122" s="18">
        <v>65</v>
      </c>
      <c r="C122" s="18">
        <v>65</v>
      </c>
    </row>
    <row r="123" spans="1:3" x14ac:dyDescent="0.2">
      <c r="A123" s="22">
        <v>44027</v>
      </c>
      <c r="B123" s="18">
        <v>59</v>
      </c>
      <c r="C123" s="18">
        <v>59</v>
      </c>
    </row>
    <row r="124" spans="1:3" x14ac:dyDescent="0.2">
      <c r="A124" s="22">
        <v>44028</v>
      </c>
      <c r="B124" s="18">
        <v>57</v>
      </c>
      <c r="C124" s="18">
        <v>57</v>
      </c>
    </row>
    <row r="125" spans="1:3" x14ac:dyDescent="0.2">
      <c r="A125" s="22">
        <v>44029</v>
      </c>
      <c r="B125" s="18">
        <v>62</v>
      </c>
      <c r="C125" s="18">
        <v>62</v>
      </c>
    </row>
    <row r="126" spans="1:3" x14ac:dyDescent="0.2">
      <c r="A126" s="22">
        <v>44030</v>
      </c>
      <c r="B126" s="18">
        <v>62</v>
      </c>
      <c r="C126" s="18">
        <v>62</v>
      </c>
    </row>
    <row r="127" spans="1:3" x14ac:dyDescent="0.2">
      <c r="A127" s="22">
        <v>44031</v>
      </c>
      <c r="B127" s="18">
        <v>61</v>
      </c>
      <c r="C127" s="18">
        <v>61</v>
      </c>
    </row>
    <row r="128" spans="1:3" x14ac:dyDescent="0.2">
      <c r="A128" s="22">
        <v>44032</v>
      </c>
      <c r="B128" s="18">
        <v>60</v>
      </c>
      <c r="C128" s="18">
        <v>60</v>
      </c>
    </row>
    <row r="129" spans="1:3" x14ac:dyDescent="0.2">
      <c r="A129" s="22">
        <v>44033</v>
      </c>
      <c r="B129" s="18">
        <v>57</v>
      </c>
      <c r="C129" s="18">
        <v>57</v>
      </c>
    </row>
    <row r="130" spans="1:3" x14ac:dyDescent="0.2">
      <c r="A130" s="22">
        <v>44034</v>
      </c>
      <c r="B130" s="18">
        <v>52</v>
      </c>
      <c r="C130" s="18">
        <v>52</v>
      </c>
    </row>
    <row r="131" spans="1:3" x14ac:dyDescent="0.2">
      <c r="A131" s="22">
        <v>44035</v>
      </c>
      <c r="B131" s="18">
        <v>49</v>
      </c>
      <c r="C131" s="18">
        <v>49</v>
      </c>
    </row>
    <row r="132" spans="1:3" x14ac:dyDescent="0.2">
      <c r="A132" s="22">
        <v>44036</v>
      </c>
      <c r="B132" s="18">
        <v>42</v>
      </c>
      <c r="C132" s="18">
        <v>42</v>
      </c>
    </row>
    <row r="133" spans="1:3" x14ac:dyDescent="0.2">
      <c r="A133" s="22">
        <v>44037</v>
      </c>
      <c r="B133" s="18">
        <v>39</v>
      </c>
      <c r="C133" s="18">
        <v>39</v>
      </c>
    </row>
    <row r="134" spans="1:3" x14ac:dyDescent="0.2">
      <c r="A134" s="22">
        <v>44038</v>
      </c>
      <c r="B134" s="18">
        <v>41</v>
      </c>
      <c r="C134" s="18">
        <v>41</v>
      </c>
    </row>
    <row r="135" spans="1:3" x14ac:dyDescent="0.2">
      <c r="A135" s="22">
        <v>44039</v>
      </c>
      <c r="B135" s="18">
        <v>37</v>
      </c>
      <c r="C135" s="18">
        <v>37</v>
      </c>
    </row>
    <row r="136" spans="1:3" x14ac:dyDescent="0.2">
      <c r="A136" s="22">
        <v>44040</v>
      </c>
      <c r="B136" s="18">
        <v>32</v>
      </c>
      <c r="C136" s="18">
        <v>32</v>
      </c>
    </row>
    <row r="137" spans="1:3" x14ac:dyDescent="0.2">
      <c r="A137" s="22">
        <v>44041</v>
      </c>
      <c r="B137" s="18">
        <v>32</v>
      </c>
      <c r="C137" s="18">
        <v>32</v>
      </c>
    </row>
    <row r="138" spans="1:3" x14ac:dyDescent="0.2">
      <c r="A138" s="22">
        <v>44042</v>
      </c>
      <c r="B138" s="18">
        <v>36</v>
      </c>
      <c r="C138" s="18">
        <v>36</v>
      </c>
    </row>
    <row r="139" spans="1:3" x14ac:dyDescent="0.2">
      <c r="A139" s="22">
        <v>44043</v>
      </c>
      <c r="B139" s="18">
        <v>43</v>
      </c>
      <c r="C139" s="18">
        <v>43</v>
      </c>
    </row>
    <row r="140" spans="1:3" x14ac:dyDescent="0.2">
      <c r="A140" s="22">
        <v>44044</v>
      </c>
      <c r="B140" s="18">
        <v>43</v>
      </c>
      <c r="C140" s="18">
        <v>43</v>
      </c>
    </row>
    <row r="141" spans="1:3" x14ac:dyDescent="0.2">
      <c r="A141" s="22">
        <v>44045</v>
      </c>
      <c r="B141" s="18">
        <v>47</v>
      </c>
      <c r="C141" s="18">
        <v>47</v>
      </c>
    </row>
    <row r="142" spans="1:3" x14ac:dyDescent="0.2">
      <c r="A142" s="22">
        <v>44046</v>
      </c>
      <c r="B142" s="18">
        <v>45</v>
      </c>
      <c r="C142" s="18">
        <v>45</v>
      </c>
    </row>
    <row r="143" spans="1:3" x14ac:dyDescent="0.2">
      <c r="A143" s="22">
        <v>44047</v>
      </c>
      <c r="B143" s="18">
        <v>36</v>
      </c>
      <c r="C143" s="18">
        <v>36</v>
      </c>
    </row>
    <row r="144" spans="1:3" x14ac:dyDescent="0.2">
      <c r="A144" s="22">
        <v>44048</v>
      </c>
      <c r="B144" s="18">
        <v>34</v>
      </c>
      <c r="C144" s="18">
        <v>34</v>
      </c>
    </row>
    <row r="145" spans="1:3" x14ac:dyDescent="0.2">
      <c r="A145" s="22">
        <v>44049</v>
      </c>
      <c r="B145" s="18">
        <v>44</v>
      </c>
      <c r="C145" s="18">
        <v>44</v>
      </c>
    </row>
    <row r="146" spans="1:3" x14ac:dyDescent="0.2">
      <c r="A146" s="22">
        <v>44050</v>
      </c>
      <c r="B146" s="18">
        <v>42</v>
      </c>
      <c r="C146" s="18">
        <v>42</v>
      </c>
    </row>
    <row r="147" spans="1:3" x14ac:dyDescent="0.2">
      <c r="A147" s="22">
        <v>44051</v>
      </c>
      <c r="B147" s="18">
        <v>43</v>
      </c>
      <c r="C147" s="18">
        <v>43</v>
      </c>
    </row>
    <row r="148" spans="1:3" x14ac:dyDescent="0.2">
      <c r="A148" s="22">
        <v>44052</v>
      </c>
      <c r="B148" s="18">
        <v>48</v>
      </c>
      <c r="C148" s="18">
        <v>48</v>
      </c>
    </row>
    <row r="149" spans="1:3" x14ac:dyDescent="0.2">
      <c r="A149" s="22">
        <v>44053</v>
      </c>
      <c r="B149" s="18">
        <v>50</v>
      </c>
      <c r="C149" s="18">
        <v>50</v>
      </c>
    </row>
    <row r="150" spans="1:3" x14ac:dyDescent="0.2">
      <c r="A150" s="22">
        <v>44054</v>
      </c>
      <c r="B150" s="18">
        <v>48</v>
      </c>
      <c r="C150" s="18">
        <v>48</v>
      </c>
    </row>
    <row r="151" spans="1:3" x14ac:dyDescent="0.2">
      <c r="A151" s="22">
        <v>44055</v>
      </c>
      <c r="B151" s="18">
        <v>52</v>
      </c>
      <c r="C151" s="18">
        <v>52</v>
      </c>
    </row>
    <row r="152" spans="1:3" x14ac:dyDescent="0.2">
      <c r="A152" s="22">
        <v>44056</v>
      </c>
      <c r="B152" s="18">
        <v>51</v>
      </c>
      <c r="C152" s="18">
        <v>51</v>
      </c>
    </row>
    <row r="153" spans="1:3" x14ac:dyDescent="0.2">
      <c r="A153" s="22">
        <v>44057</v>
      </c>
      <c r="B153" s="18">
        <v>49</v>
      </c>
      <c r="C153" s="18">
        <v>49</v>
      </c>
    </row>
    <row r="154" spans="1:3" x14ac:dyDescent="0.2">
      <c r="A154" s="22">
        <v>44058</v>
      </c>
      <c r="B154" s="18">
        <v>50</v>
      </c>
      <c r="C154" s="18">
        <v>50</v>
      </c>
    </row>
    <row r="155" spans="1:3" x14ac:dyDescent="0.2">
      <c r="A155" s="22">
        <v>44059</v>
      </c>
      <c r="B155" s="18">
        <v>53</v>
      </c>
      <c r="C155" s="18">
        <v>53</v>
      </c>
    </row>
    <row r="156" spans="1:3" x14ac:dyDescent="0.2">
      <c r="A156" s="22">
        <v>44060</v>
      </c>
      <c r="B156" s="18">
        <v>45</v>
      </c>
      <c r="C156" s="18">
        <v>45</v>
      </c>
    </row>
    <row r="157" spans="1:3" x14ac:dyDescent="0.2">
      <c r="A157" s="22">
        <v>44061</v>
      </c>
      <c r="B157" s="18">
        <v>43</v>
      </c>
      <c r="C157" s="18">
        <v>43</v>
      </c>
    </row>
    <row r="158" spans="1:3" x14ac:dyDescent="0.2">
      <c r="A158" s="22">
        <v>44062</v>
      </c>
      <c r="B158" s="18">
        <v>43</v>
      </c>
      <c r="C158" s="18">
        <v>43</v>
      </c>
    </row>
    <row r="159" spans="1:3" x14ac:dyDescent="0.2">
      <c r="A159" s="22">
        <v>44063</v>
      </c>
      <c r="B159" s="18">
        <v>44</v>
      </c>
      <c r="C159" s="18">
        <v>44</v>
      </c>
    </row>
    <row r="160" spans="1:3" x14ac:dyDescent="0.2">
      <c r="A160" s="22">
        <v>44064</v>
      </c>
      <c r="B160" s="18">
        <v>44</v>
      </c>
      <c r="C160" s="18">
        <v>44</v>
      </c>
    </row>
    <row r="161" spans="1:3" x14ac:dyDescent="0.2">
      <c r="A161" s="22">
        <v>44065</v>
      </c>
      <c r="B161" s="18">
        <v>50</v>
      </c>
      <c r="C161" s="18">
        <v>50</v>
      </c>
    </row>
    <row r="162" spans="1:3" x14ac:dyDescent="0.2">
      <c r="A162" s="22">
        <v>44066</v>
      </c>
      <c r="B162" s="18">
        <v>64</v>
      </c>
      <c r="C162" s="18">
        <v>64</v>
      </c>
    </row>
    <row r="163" spans="1:3" x14ac:dyDescent="0.2">
      <c r="A163" s="22">
        <v>44067</v>
      </c>
      <c r="B163" s="18">
        <v>73</v>
      </c>
      <c r="C163" s="18">
        <v>73</v>
      </c>
    </row>
    <row r="164" spans="1:3" x14ac:dyDescent="0.2">
      <c r="A164" s="22">
        <v>44068</v>
      </c>
      <c r="B164" s="18">
        <v>75</v>
      </c>
      <c r="C164" s="18">
        <v>75</v>
      </c>
    </row>
    <row r="165" spans="1:3" x14ac:dyDescent="0.2">
      <c r="A165" s="22">
        <v>44069</v>
      </c>
      <c r="B165" s="18">
        <v>70</v>
      </c>
      <c r="C165" s="18">
        <v>70</v>
      </c>
    </row>
    <row r="166" spans="1:3" x14ac:dyDescent="0.2">
      <c r="A166" s="22">
        <v>44070</v>
      </c>
      <c r="B166" s="18">
        <v>74</v>
      </c>
      <c r="C166" s="18">
        <v>74</v>
      </c>
    </row>
    <row r="167" spans="1:3" x14ac:dyDescent="0.2">
      <c r="A167" s="22">
        <v>44071</v>
      </c>
      <c r="B167" s="18">
        <v>75</v>
      </c>
      <c r="C167" s="18">
        <v>75</v>
      </c>
    </row>
    <row r="168" spans="1:3" x14ac:dyDescent="0.2">
      <c r="A168" s="22">
        <v>44072</v>
      </c>
      <c r="B168" s="18">
        <v>75</v>
      </c>
      <c r="C168" s="18">
        <v>75</v>
      </c>
    </row>
    <row r="169" spans="1:3" x14ac:dyDescent="0.2">
      <c r="A169" s="22">
        <v>44073</v>
      </c>
      <c r="B169" s="18">
        <v>76</v>
      </c>
      <c r="C169" s="18">
        <v>76</v>
      </c>
    </row>
    <row r="170" spans="1:3" x14ac:dyDescent="0.2">
      <c r="A170" s="22">
        <v>44074</v>
      </c>
      <c r="B170" s="18">
        <v>79</v>
      </c>
      <c r="C170" s="18">
        <v>79</v>
      </c>
    </row>
    <row r="171" spans="1:3" x14ac:dyDescent="0.2">
      <c r="A171" s="22">
        <v>44075</v>
      </c>
      <c r="B171" s="18">
        <v>81</v>
      </c>
      <c r="C171" s="18">
        <v>81</v>
      </c>
    </row>
    <row r="172" spans="1:3" x14ac:dyDescent="0.2">
      <c r="A172" s="22">
        <v>44076</v>
      </c>
      <c r="B172" s="18">
        <v>97</v>
      </c>
      <c r="C172" s="18">
        <v>97</v>
      </c>
    </row>
    <row r="173" spans="1:3" x14ac:dyDescent="0.2">
      <c r="A173" s="22">
        <v>44077</v>
      </c>
      <c r="B173" s="18">
        <v>98</v>
      </c>
      <c r="C173" s="18">
        <v>98</v>
      </c>
    </row>
    <row r="174" spans="1:3" x14ac:dyDescent="0.2">
      <c r="A174" s="22">
        <v>44078</v>
      </c>
      <c r="B174" s="18">
        <v>107</v>
      </c>
      <c r="C174" s="18">
        <v>107</v>
      </c>
    </row>
    <row r="175" spans="1:3" x14ac:dyDescent="0.2">
      <c r="A175" s="22">
        <v>44079</v>
      </c>
      <c r="B175" s="18">
        <v>105</v>
      </c>
      <c r="C175" s="18">
        <v>105</v>
      </c>
    </row>
    <row r="176" spans="1:3" x14ac:dyDescent="0.2">
      <c r="A176" s="22">
        <v>44080</v>
      </c>
      <c r="B176" s="18">
        <v>101</v>
      </c>
      <c r="C176" s="18">
        <v>101</v>
      </c>
    </row>
    <row r="177" spans="1:3" x14ac:dyDescent="0.2">
      <c r="A177" s="22">
        <v>44081</v>
      </c>
      <c r="B177" s="18">
        <v>102</v>
      </c>
      <c r="C177" s="18">
        <v>102</v>
      </c>
    </row>
    <row r="178" spans="1:3" x14ac:dyDescent="0.2">
      <c r="A178" s="22">
        <v>44082</v>
      </c>
      <c r="B178" s="18">
        <v>98</v>
      </c>
      <c r="C178" s="18">
        <v>98</v>
      </c>
    </row>
    <row r="179" spans="1:3" x14ac:dyDescent="0.2">
      <c r="A179" s="22">
        <v>44083</v>
      </c>
      <c r="B179" s="18">
        <v>101</v>
      </c>
      <c r="C179" s="18">
        <v>101</v>
      </c>
    </row>
    <row r="180" spans="1:3" x14ac:dyDescent="0.2">
      <c r="A180" s="22">
        <v>44084</v>
      </c>
      <c r="B180" s="18">
        <v>105</v>
      </c>
      <c r="C180" s="18">
        <v>105</v>
      </c>
    </row>
    <row r="181" spans="1:3" x14ac:dyDescent="0.2">
      <c r="A181" s="22">
        <v>44085</v>
      </c>
      <c r="B181" s="18">
        <v>107</v>
      </c>
      <c r="C181" s="18">
        <v>107</v>
      </c>
    </row>
    <row r="182" spans="1:3" x14ac:dyDescent="0.2">
      <c r="A182" s="22">
        <v>44086</v>
      </c>
      <c r="B182" s="18">
        <v>106</v>
      </c>
      <c r="C182" s="18">
        <v>106</v>
      </c>
    </row>
    <row r="183" spans="1:3" x14ac:dyDescent="0.2">
      <c r="A183" s="22">
        <v>44087</v>
      </c>
      <c r="B183" s="18">
        <v>111</v>
      </c>
      <c r="C183" s="18">
        <v>111</v>
      </c>
    </row>
    <row r="184" spans="1:3" x14ac:dyDescent="0.2">
      <c r="A184" s="22">
        <v>44088</v>
      </c>
      <c r="B184" s="18">
        <v>120</v>
      </c>
      <c r="C184" s="18">
        <v>120</v>
      </c>
    </row>
    <row r="185" spans="1:3" x14ac:dyDescent="0.2">
      <c r="A185" s="22">
        <v>44089</v>
      </c>
      <c r="B185" s="18">
        <v>122</v>
      </c>
      <c r="C185" s="18">
        <v>122</v>
      </c>
    </row>
    <row r="186" spans="1:3" x14ac:dyDescent="0.2">
      <c r="A186" s="22">
        <v>44090</v>
      </c>
      <c r="B186" s="18">
        <v>121</v>
      </c>
      <c r="C186" s="18">
        <v>121</v>
      </c>
    </row>
    <row r="187" spans="1:3" x14ac:dyDescent="0.2">
      <c r="A187" s="22">
        <v>44091</v>
      </c>
      <c r="B187" s="18">
        <v>125</v>
      </c>
      <c r="C187" s="18">
        <v>125</v>
      </c>
    </row>
    <row r="188" spans="1:3" x14ac:dyDescent="0.2">
      <c r="A188" s="22">
        <v>44092</v>
      </c>
      <c r="B188" s="18">
        <v>123</v>
      </c>
      <c r="C188" s="18">
        <v>123</v>
      </c>
    </row>
    <row r="189" spans="1:3" x14ac:dyDescent="0.2">
      <c r="A189" s="22">
        <v>44093</v>
      </c>
      <c r="B189" s="18">
        <v>115</v>
      </c>
      <c r="C189" s="18">
        <v>115</v>
      </c>
    </row>
    <row r="190" spans="1:3" x14ac:dyDescent="0.2">
      <c r="A190" s="22">
        <v>44094</v>
      </c>
      <c r="B190" s="18">
        <v>114</v>
      </c>
      <c r="C190" s="18">
        <v>114</v>
      </c>
    </row>
    <row r="191" spans="1:3" x14ac:dyDescent="0.2">
      <c r="A191" s="22">
        <v>44095</v>
      </c>
      <c r="B191" s="18">
        <v>112</v>
      </c>
      <c r="C191" s="18">
        <v>112</v>
      </c>
    </row>
    <row r="192" spans="1:3" x14ac:dyDescent="0.2">
      <c r="A192" s="22">
        <v>44096</v>
      </c>
      <c r="B192" s="18">
        <v>112</v>
      </c>
      <c r="C192" s="18">
        <v>112</v>
      </c>
    </row>
    <row r="193" spans="1:3" x14ac:dyDescent="0.2">
      <c r="A193" s="22">
        <v>44097</v>
      </c>
      <c r="B193" s="18">
        <v>111</v>
      </c>
      <c r="C193" s="18">
        <v>111</v>
      </c>
    </row>
    <row r="194" spans="1:3" x14ac:dyDescent="0.2">
      <c r="A194" s="22">
        <v>44098</v>
      </c>
      <c r="B194" s="18">
        <v>110</v>
      </c>
      <c r="C194" s="18">
        <v>110</v>
      </c>
    </row>
    <row r="195" spans="1:3" x14ac:dyDescent="0.2">
      <c r="A195" s="22">
        <v>44099</v>
      </c>
      <c r="B195" s="18">
        <v>111</v>
      </c>
      <c r="C195" s="18">
        <v>111</v>
      </c>
    </row>
    <row r="196" spans="1:3" x14ac:dyDescent="0.2">
      <c r="A196" s="22">
        <v>44100</v>
      </c>
      <c r="B196" s="18">
        <v>111</v>
      </c>
      <c r="C196" s="18">
        <v>111</v>
      </c>
    </row>
    <row r="197" spans="1:3" x14ac:dyDescent="0.2">
      <c r="A197" s="22">
        <v>44101</v>
      </c>
      <c r="B197" s="18">
        <v>110</v>
      </c>
      <c r="C197" s="18">
        <v>110</v>
      </c>
    </row>
    <row r="198" spans="1:3" x14ac:dyDescent="0.2">
      <c r="A198" s="22">
        <v>44102</v>
      </c>
      <c r="B198" s="18">
        <v>110</v>
      </c>
      <c r="C198" s="18">
        <v>110</v>
      </c>
    </row>
    <row r="199" spans="1:3" x14ac:dyDescent="0.2">
      <c r="A199" s="22">
        <v>44103</v>
      </c>
      <c r="B199" s="18">
        <v>111</v>
      </c>
      <c r="C199" s="18">
        <v>111</v>
      </c>
    </row>
    <row r="200" spans="1:3" x14ac:dyDescent="0.2">
      <c r="A200" s="22">
        <v>44104</v>
      </c>
      <c r="B200" s="18">
        <v>110</v>
      </c>
      <c r="C200" s="18">
        <v>110</v>
      </c>
    </row>
    <row r="201" spans="1:3" x14ac:dyDescent="0.2">
      <c r="A201" s="22">
        <v>44105</v>
      </c>
      <c r="B201" s="18">
        <v>112</v>
      </c>
      <c r="C201" s="18">
        <v>112</v>
      </c>
    </row>
    <row r="202" spans="1:3" x14ac:dyDescent="0.2">
      <c r="A202" s="22">
        <v>44106</v>
      </c>
      <c r="B202" s="18">
        <v>112</v>
      </c>
      <c r="C202" s="18">
        <v>112</v>
      </c>
    </row>
    <row r="203" spans="1:3" x14ac:dyDescent="0.2">
      <c r="A203" s="22">
        <v>44107</v>
      </c>
      <c r="B203" s="18">
        <v>111</v>
      </c>
      <c r="C203" s="18">
        <v>111</v>
      </c>
    </row>
    <row r="204" spans="1:3" x14ac:dyDescent="0.2">
      <c r="A204" s="22">
        <v>44108</v>
      </c>
      <c r="B204" s="18">
        <v>114</v>
      </c>
      <c r="C204" s="18">
        <v>114</v>
      </c>
    </row>
    <row r="205" spans="1:3" x14ac:dyDescent="0.2">
      <c r="A205" s="22">
        <v>44109</v>
      </c>
      <c r="B205" s="18">
        <v>111</v>
      </c>
      <c r="C205" s="18">
        <v>111</v>
      </c>
    </row>
    <row r="206" spans="1:3" x14ac:dyDescent="0.2">
      <c r="A206" s="22">
        <v>44110</v>
      </c>
      <c r="B206" s="18">
        <v>115</v>
      </c>
      <c r="C206" s="18">
        <v>115</v>
      </c>
    </row>
    <row r="207" spans="1:3" x14ac:dyDescent="0.2">
      <c r="A207" s="22">
        <v>44111</v>
      </c>
      <c r="B207" s="18">
        <v>119</v>
      </c>
      <c r="C207" s="18">
        <v>119</v>
      </c>
    </row>
    <row r="208" spans="1:3" x14ac:dyDescent="0.2">
      <c r="A208" s="22">
        <v>44112</v>
      </c>
      <c r="B208" s="18">
        <v>118</v>
      </c>
      <c r="C208" s="18">
        <v>118</v>
      </c>
    </row>
    <row r="209" spans="1:3" x14ac:dyDescent="0.2">
      <c r="A209" s="22">
        <v>44113</v>
      </c>
      <c r="B209" s="18">
        <v>121</v>
      </c>
      <c r="C209" s="18">
        <v>121</v>
      </c>
    </row>
    <row r="210" spans="1:3" x14ac:dyDescent="0.2">
      <c r="A210" s="22">
        <v>44114</v>
      </c>
      <c r="B210" s="18">
        <v>125</v>
      </c>
      <c r="C210" s="18">
        <v>125</v>
      </c>
    </row>
    <row r="211" spans="1:3" x14ac:dyDescent="0.2">
      <c r="A211" s="22">
        <v>44115</v>
      </c>
      <c r="B211" s="18">
        <v>127</v>
      </c>
      <c r="C211" s="18">
        <v>127</v>
      </c>
    </row>
    <row r="212" spans="1:3" x14ac:dyDescent="0.2">
      <c r="A212" s="22">
        <v>44116</v>
      </c>
      <c r="B212" s="18">
        <v>129</v>
      </c>
      <c r="C212" s="18">
        <v>129</v>
      </c>
    </row>
    <row r="213" spans="1:3" x14ac:dyDescent="0.2">
      <c r="A213" s="22">
        <v>44117</v>
      </c>
      <c r="B213" s="18">
        <v>128</v>
      </c>
      <c r="C213" s="18">
        <v>128</v>
      </c>
    </row>
    <row r="214" spans="1:3" x14ac:dyDescent="0.2">
      <c r="A214" s="22">
        <v>44118</v>
      </c>
      <c r="B214" s="18">
        <v>130</v>
      </c>
      <c r="C214" s="18">
        <v>130</v>
      </c>
    </row>
    <row r="215" spans="1:3" x14ac:dyDescent="0.2">
      <c r="A215" s="22">
        <v>44119</v>
      </c>
      <c r="B215" s="18">
        <v>134</v>
      </c>
      <c r="C215" s="18">
        <v>134</v>
      </c>
    </row>
    <row r="216" spans="1:3" x14ac:dyDescent="0.2">
      <c r="A216" s="22">
        <v>44120</v>
      </c>
      <c r="B216" s="18">
        <v>136</v>
      </c>
      <c r="C216" s="18">
        <v>136</v>
      </c>
    </row>
    <row r="217" spans="1:3" x14ac:dyDescent="0.2">
      <c r="A217" s="22">
        <v>44121</v>
      </c>
      <c r="B217" s="18">
        <v>140</v>
      </c>
      <c r="C217" s="18">
        <v>140</v>
      </c>
    </row>
    <row r="218" spans="1:3" x14ac:dyDescent="0.2">
      <c r="A218" s="22">
        <v>44122</v>
      </c>
      <c r="B218" s="18">
        <v>139</v>
      </c>
      <c r="C218" s="18">
        <v>139</v>
      </c>
    </row>
    <row r="219" spans="1:3" x14ac:dyDescent="0.2">
      <c r="A219" s="22">
        <v>44123</v>
      </c>
      <c r="B219" s="18">
        <v>141</v>
      </c>
      <c r="C219" s="18">
        <v>141</v>
      </c>
    </row>
    <row r="220" spans="1:3" x14ac:dyDescent="0.2">
      <c r="A220" s="22">
        <v>44124</v>
      </c>
      <c r="B220" s="18">
        <v>142</v>
      </c>
      <c r="C220" s="18">
        <v>142</v>
      </c>
    </row>
    <row r="221" spans="1:3" x14ac:dyDescent="0.2">
      <c r="A221" s="22">
        <v>44125</v>
      </c>
      <c r="B221" s="18">
        <v>143</v>
      </c>
      <c r="C221" s="18">
        <v>143</v>
      </c>
    </row>
    <row r="222" spans="1:3" x14ac:dyDescent="0.2">
      <c r="A222" s="22">
        <v>44126</v>
      </c>
      <c r="B222" s="18">
        <v>145</v>
      </c>
      <c r="C222" s="18">
        <v>145</v>
      </c>
    </row>
    <row r="223" spans="1:3" x14ac:dyDescent="0.2">
      <c r="A223" s="22">
        <v>44127</v>
      </c>
      <c r="B223" s="18">
        <v>144</v>
      </c>
      <c r="C223" s="18">
        <v>144</v>
      </c>
    </row>
    <row r="224" spans="1:3" x14ac:dyDescent="0.2">
      <c r="A224" s="22">
        <v>44128</v>
      </c>
      <c r="B224" s="18">
        <v>143</v>
      </c>
      <c r="C224" s="18">
        <v>143</v>
      </c>
    </row>
    <row r="225" spans="1:3" x14ac:dyDescent="0.2">
      <c r="A225" s="22">
        <v>44129</v>
      </c>
      <c r="B225" s="18">
        <v>147</v>
      </c>
      <c r="C225" s="18">
        <v>147</v>
      </c>
    </row>
    <row r="226" spans="1:3" x14ac:dyDescent="0.2">
      <c r="A226" s="22">
        <v>44130</v>
      </c>
      <c r="B226" s="18">
        <v>148</v>
      </c>
      <c r="C226" s="18">
        <v>148</v>
      </c>
    </row>
    <row r="227" spans="1:3" x14ac:dyDescent="0.2">
      <c r="A227" s="22">
        <v>44131</v>
      </c>
      <c r="B227" s="18">
        <v>151</v>
      </c>
      <c r="C227" s="18">
        <v>151</v>
      </c>
    </row>
    <row r="228" spans="1:3" x14ac:dyDescent="0.2">
      <c r="A228" s="22">
        <v>44132</v>
      </c>
      <c r="B228" s="18">
        <v>161</v>
      </c>
      <c r="C228" s="18">
        <v>161</v>
      </c>
    </row>
    <row r="229" spans="1:3" x14ac:dyDescent="0.2">
      <c r="A229" s="22">
        <v>44133</v>
      </c>
      <c r="B229" s="18">
        <v>167</v>
      </c>
      <c r="C229" s="18">
        <v>167</v>
      </c>
    </row>
    <row r="230" spans="1:3" x14ac:dyDescent="0.2">
      <c r="A230" s="22">
        <v>44134</v>
      </c>
      <c r="B230" s="18">
        <v>170</v>
      </c>
      <c r="C230" s="18">
        <v>170</v>
      </c>
    </row>
    <row r="231" spans="1:3" x14ac:dyDescent="0.2">
      <c r="A231" s="22">
        <v>44135</v>
      </c>
      <c r="B231" s="18">
        <v>173</v>
      </c>
      <c r="C231" s="18">
        <v>173</v>
      </c>
    </row>
    <row r="232" spans="1:3" x14ac:dyDescent="0.2">
      <c r="A232" s="22">
        <v>44136</v>
      </c>
      <c r="B232" s="18">
        <v>178</v>
      </c>
      <c r="C232" s="18">
        <v>178</v>
      </c>
    </row>
    <row r="233" spans="1:3" x14ac:dyDescent="0.2">
      <c r="A233" s="22">
        <v>44137</v>
      </c>
      <c r="B233" s="18">
        <v>185</v>
      </c>
      <c r="C233" s="18">
        <v>185</v>
      </c>
    </row>
    <row r="234" spans="1:3" x14ac:dyDescent="0.2">
      <c r="A234" s="22">
        <v>44138</v>
      </c>
      <c r="B234" s="18">
        <v>183</v>
      </c>
      <c r="C234" s="18">
        <v>183</v>
      </c>
    </row>
    <row r="235" spans="1:3" x14ac:dyDescent="0.2">
      <c r="A235" s="22">
        <v>44139</v>
      </c>
      <c r="B235" s="18">
        <v>187</v>
      </c>
      <c r="C235" s="18">
        <v>187</v>
      </c>
    </row>
    <row r="236" spans="1:3" x14ac:dyDescent="0.2">
      <c r="A236" s="22">
        <v>44140</v>
      </c>
      <c r="B236" s="18">
        <v>189</v>
      </c>
      <c r="C236" s="18">
        <v>189</v>
      </c>
    </row>
    <row r="237" spans="1:3" x14ac:dyDescent="0.2">
      <c r="A237" s="22">
        <v>44141</v>
      </c>
      <c r="B237" s="18">
        <v>188</v>
      </c>
      <c r="C237" s="18">
        <v>188</v>
      </c>
    </row>
    <row r="238" spans="1:3" x14ac:dyDescent="0.2">
      <c r="A238" s="22">
        <v>44142</v>
      </c>
      <c r="B238" s="18">
        <v>190</v>
      </c>
      <c r="C238" s="18">
        <v>190</v>
      </c>
    </row>
    <row r="239" spans="1:3" x14ac:dyDescent="0.2">
      <c r="A239" s="22">
        <v>44143</v>
      </c>
      <c r="B239" s="18">
        <v>188</v>
      </c>
      <c r="C239" s="18">
        <v>188</v>
      </c>
    </row>
    <row r="240" spans="1:3" x14ac:dyDescent="0.2">
      <c r="A240" s="22">
        <v>44144</v>
      </c>
      <c r="B240" s="18">
        <v>191</v>
      </c>
      <c r="C240" s="18">
        <v>191</v>
      </c>
    </row>
    <row r="241" spans="1:3" x14ac:dyDescent="0.2">
      <c r="A241" s="22">
        <v>44145</v>
      </c>
      <c r="B241" s="18">
        <v>191</v>
      </c>
      <c r="C241" s="18">
        <v>191</v>
      </c>
    </row>
    <row r="242" spans="1:3" x14ac:dyDescent="0.2">
      <c r="A242" s="22">
        <v>44146</v>
      </c>
      <c r="B242" s="18">
        <v>195</v>
      </c>
      <c r="C242" s="18">
        <v>195</v>
      </c>
    </row>
    <row r="243" spans="1:3" x14ac:dyDescent="0.2">
      <c r="A243" s="22">
        <v>44147</v>
      </c>
      <c r="B243" s="18">
        <v>197</v>
      </c>
      <c r="C243" s="18">
        <v>197</v>
      </c>
    </row>
    <row r="244" spans="1:3" x14ac:dyDescent="0.2">
      <c r="A244" s="22">
        <v>44148</v>
      </c>
      <c r="B244" s="18">
        <v>205</v>
      </c>
      <c r="C244" s="18">
        <v>205</v>
      </c>
    </row>
    <row r="245" spans="1:3" x14ac:dyDescent="0.2">
      <c r="A245" s="22">
        <v>44149</v>
      </c>
      <c r="B245" s="18">
        <v>211</v>
      </c>
      <c r="C245" s="18">
        <v>211</v>
      </c>
    </row>
    <row r="246" spans="1:3" x14ac:dyDescent="0.2">
      <c r="A246" s="22">
        <v>44150</v>
      </c>
      <c r="B246" s="18">
        <v>215</v>
      </c>
      <c r="C246" s="18">
        <v>215</v>
      </c>
    </row>
    <row r="247" spans="1:3" x14ac:dyDescent="0.2">
      <c r="A247" s="22">
        <v>44151</v>
      </c>
      <c r="B247" s="18">
        <v>217</v>
      </c>
      <c r="C247" s="18">
        <v>217</v>
      </c>
    </row>
    <row r="248" spans="1:3" x14ac:dyDescent="0.2">
      <c r="A248" s="22">
        <v>44152</v>
      </c>
      <c r="B248" s="18">
        <v>216</v>
      </c>
      <c r="C248" s="18">
        <v>216</v>
      </c>
    </row>
    <row r="249" spans="1:3" x14ac:dyDescent="0.2">
      <c r="A249" s="22">
        <v>44153</v>
      </c>
      <c r="B249" s="18">
        <v>216</v>
      </c>
      <c r="C249" s="18">
        <v>216</v>
      </c>
    </row>
    <row r="250" spans="1:3" x14ac:dyDescent="0.2">
      <c r="A250" s="22">
        <v>44154</v>
      </c>
      <c r="B250" s="18">
        <v>218</v>
      </c>
      <c r="C250" s="18">
        <v>218</v>
      </c>
    </row>
    <row r="251" spans="1:3" x14ac:dyDescent="0.2">
      <c r="A251" s="22">
        <v>44155</v>
      </c>
      <c r="B251" s="18">
        <v>220</v>
      </c>
      <c r="C251" s="18">
        <v>220</v>
      </c>
    </row>
    <row r="252" spans="1:3" x14ac:dyDescent="0.2">
      <c r="A252" s="22">
        <v>44156</v>
      </c>
      <c r="B252" s="18">
        <v>225</v>
      </c>
      <c r="C252" s="18">
        <v>225</v>
      </c>
    </row>
    <row r="253" spans="1:3" x14ac:dyDescent="0.2">
      <c r="A253" s="22">
        <v>44157</v>
      </c>
      <c r="B253" s="18">
        <v>231</v>
      </c>
      <c r="C253" s="18">
        <v>231</v>
      </c>
    </row>
    <row r="254" spans="1:3" x14ac:dyDescent="0.2">
      <c r="A254" s="22">
        <v>44158</v>
      </c>
      <c r="B254" s="18">
        <v>234</v>
      </c>
      <c r="C254" s="18">
        <v>234</v>
      </c>
    </row>
    <row r="255" spans="1:3" x14ac:dyDescent="0.2">
      <c r="A255" s="22">
        <v>44159</v>
      </c>
      <c r="B255" s="18">
        <v>237</v>
      </c>
      <c r="C255" s="18">
        <v>237</v>
      </c>
    </row>
    <row r="256" spans="1:3" x14ac:dyDescent="0.2">
      <c r="A256" s="22">
        <v>44160</v>
      </c>
      <c r="B256" s="18">
        <v>240</v>
      </c>
      <c r="C256" s="18">
        <v>240</v>
      </c>
    </row>
    <row r="257" spans="1:3" x14ac:dyDescent="0.2">
      <c r="A257" s="22">
        <v>44161</v>
      </c>
      <c r="B257" s="18">
        <v>242</v>
      </c>
      <c r="C257" s="18">
        <v>242</v>
      </c>
    </row>
    <row r="258" spans="1:3" x14ac:dyDescent="0.2">
      <c r="A258" s="22">
        <v>44162</v>
      </c>
      <c r="B258" s="18">
        <v>245</v>
      </c>
      <c r="C258" s="18">
        <v>245</v>
      </c>
    </row>
    <row r="259" spans="1:3" x14ac:dyDescent="0.2">
      <c r="A259" s="22">
        <v>44163</v>
      </c>
      <c r="B259" s="18">
        <v>248</v>
      </c>
      <c r="C259" s="18">
        <v>248</v>
      </c>
    </row>
    <row r="260" spans="1:3" x14ac:dyDescent="0.2">
      <c r="A260" s="22">
        <v>44164</v>
      </c>
      <c r="B260" s="18">
        <v>251</v>
      </c>
      <c r="C260" s="18">
        <v>251</v>
      </c>
    </row>
    <row r="261" spans="1:3" x14ac:dyDescent="0.2">
      <c r="A261" s="22">
        <v>44165</v>
      </c>
      <c r="B261" s="18">
        <v>254</v>
      </c>
      <c r="C261" s="18">
        <v>254</v>
      </c>
    </row>
    <row r="262" spans="1:3" x14ac:dyDescent="0.2">
      <c r="A262" s="22">
        <v>44166</v>
      </c>
      <c r="B262" s="18">
        <v>255</v>
      </c>
      <c r="C262" s="18">
        <v>255</v>
      </c>
    </row>
    <row r="263" spans="1:3" x14ac:dyDescent="0.2">
      <c r="A263" s="22">
        <v>44167</v>
      </c>
      <c r="B263" s="18">
        <v>263</v>
      </c>
      <c r="C263" s="18">
        <v>263</v>
      </c>
    </row>
    <row r="264" spans="1:3" x14ac:dyDescent="0.2">
      <c r="A264" s="22">
        <v>44168</v>
      </c>
      <c r="B264" s="18">
        <v>260</v>
      </c>
      <c r="C264" s="18">
        <v>260</v>
      </c>
    </row>
    <row r="265" spans="1:3" x14ac:dyDescent="0.2">
      <c r="A265" s="22">
        <v>44169</v>
      </c>
      <c r="B265" s="18">
        <v>266</v>
      </c>
      <c r="C265" s="18">
        <v>266</v>
      </c>
    </row>
    <row r="266" spans="1:3" x14ac:dyDescent="0.2">
      <c r="A266" s="22">
        <v>44170</v>
      </c>
      <c r="B266" s="18">
        <v>269</v>
      </c>
      <c r="C266" s="18">
        <v>269</v>
      </c>
    </row>
    <row r="267" spans="1:3" x14ac:dyDescent="0.2">
      <c r="A267" s="22">
        <v>44171</v>
      </c>
      <c r="B267" s="18">
        <v>271</v>
      </c>
      <c r="C267" s="18">
        <v>271</v>
      </c>
    </row>
    <row r="268" spans="1:3" x14ac:dyDescent="0.2">
      <c r="A268" s="22">
        <v>44172</v>
      </c>
      <c r="B268" s="18">
        <v>274</v>
      </c>
      <c r="C268" s="18">
        <v>274</v>
      </c>
    </row>
    <row r="269" spans="1:3" x14ac:dyDescent="0.2">
      <c r="A269" s="22">
        <v>44173</v>
      </c>
      <c r="B269" s="18">
        <v>278</v>
      </c>
      <c r="C269" s="18">
        <v>278</v>
      </c>
    </row>
    <row r="270" spans="1:3" x14ac:dyDescent="0.2">
      <c r="A270" s="22">
        <v>44174</v>
      </c>
      <c r="B270" s="18">
        <v>281</v>
      </c>
      <c r="C270" s="18">
        <v>281</v>
      </c>
    </row>
    <row r="271" spans="1:3" x14ac:dyDescent="0.2">
      <c r="A271" s="22">
        <v>44175</v>
      </c>
      <c r="B271" s="18">
        <v>283</v>
      </c>
      <c r="C271" s="18">
        <v>283</v>
      </c>
    </row>
    <row r="272" spans="1:3" x14ac:dyDescent="0.2">
      <c r="A272" s="22">
        <v>44176</v>
      </c>
      <c r="B272" s="18">
        <v>288</v>
      </c>
      <c r="C272" s="18">
        <v>288</v>
      </c>
    </row>
    <row r="273" spans="1:3" x14ac:dyDescent="0.2">
      <c r="A273" s="22">
        <v>44177</v>
      </c>
      <c r="B273" s="18">
        <v>290</v>
      </c>
      <c r="C273" s="18">
        <v>290</v>
      </c>
    </row>
    <row r="274" spans="1:3" x14ac:dyDescent="0.2">
      <c r="A274" s="22">
        <v>44178</v>
      </c>
      <c r="B274" s="18">
        <v>291</v>
      </c>
      <c r="C274" s="18">
        <v>291</v>
      </c>
    </row>
    <row r="275" spans="1:3" x14ac:dyDescent="0.2">
      <c r="A275" s="22">
        <v>44179</v>
      </c>
      <c r="B275" s="18">
        <v>295</v>
      </c>
      <c r="C275" s="18">
        <v>295</v>
      </c>
    </row>
    <row r="276" spans="1:3" x14ac:dyDescent="0.2">
      <c r="A276" s="22">
        <v>44180</v>
      </c>
      <c r="B276" s="18">
        <v>296</v>
      </c>
      <c r="C276" s="18">
        <v>296</v>
      </c>
    </row>
    <row r="277" spans="1:3" x14ac:dyDescent="0.2">
      <c r="A277" s="22">
        <v>44181</v>
      </c>
      <c r="B277" s="18">
        <v>301</v>
      </c>
      <c r="C277" s="18">
        <v>301</v>
      </c>
    </row>
    <row r="278" spans="1:3" x14ac:dyDescent="0.2">
      <c r="A278" s="22">
        <v>44182</v>
      </c>
      <c r="B278" s="18">
        <v>300</v>
      </c>
      <c r="C278" s="18">
        <v>300</v>
      </c>
    </row>
    <row r="279" spans="1:3" x14ac:dyDescent="0.2">
      <c r="A279" s="22">
        <v>44183</v>
      </c>
      <c r="B279" s="18">
        <v>302</v>
      </c>
      <c r="C279" s="18">
        <v>302</v>
      </c>
    </row>
    <row r="280" spans="1:3" x14ac:dyDescent="0.2">
      <c r="A280" s="22">
        <v>44184</v>
      </c>
      <c r="B280" s="18">
        <v>305</v>
      </c>
      <c r="C280" s="18">
        <v>305</v>
      </c>
    </row>
    <row r="281" spans="1:3" x14ac:dyDescent="0.2">
      <c r="A281" s="22">
        <v>44185</v>
      </c>
      <c r="B281" s="18">
        <v>307</v>
      </c>
      <c r="C281" s="18">
        <v>307</v>
      </c>
    </row>
    <row r="282" spans="1:3" x14ac:dyDescent="0.2">
      <c r="A282" s="22">
        <v>44186</v>
      </c>
      <c r="B282" s="18">
        <v>305</v>
      </c>
      <c r="C282" s="18">
        <v>305</v>
      </c>
    </row>
    <row r="283" spans="1:3" x14ac:dyDescent="0.2">
      <c r="A283" s="22">
        <v>44187</v>
      </c>
      <c r="B283" s="18">
        <v>304</v>
      </c>
      <c r="C283" s="18">
        <v>304</v>
      </c>
    </row>
    <row r="284" spans="1:3" x14ac:dyDescent="0.2">
      <c r="A284" s="22">
        <v>44188</v>
      </c>
      <c r="B284" s="18">
        <v>307</v>
      </c>
      <c r="C284" s="18">
        <v>307</v>
      </c>
    </row>
    <row r="285" spans="1:3" x14ac:dyDescent="0.2">
      <c r="A285" s="22">
        <v>44189</v>
      </c>
      <c r="B285" s="18">
        <v>305</v>
      </c>
      <c r="C285" s="18">
        <v>305</v>
      </c>
    </row>
    <row r="286" spans="1:3" x14ac:dyDescent="0.2">
      <c r="A286" s="22">
        <v>44190</v>
      </c>
      <c r="B286" s="18">
        <v>306</v>
      </c>
      <c r="C286" s="18">
        <v>306</v>
      </c>
    </row>
    <row r="287" spans="1:3" x14ac:dyDescent="0.2">
      <c r="A287" s="22">
        <v>44191</v>
      </c>
      <c r="B287" s="18">
        <v>307</v>
      </c>
      <c r="C287" s="18">
        <v>307</v>
      </c>
    </row>
    <row r="288" spans="1:3" x14ac:dyDescent="0.2">
      <c r="A288" s="22">
        <v>44192</v>
      </c>
      <c r="B288" s="18">
        <v>311</v>
      </c>
      <c r="C288" s="18">
        <v>311</v>
      </c>
    </row>
    <row r="289" spans="1:3" x14ac:dyDescent="0.2">
      <c r="A289" s="22">
        <v>44193</v>
      </c>
      <c r="B289" s="18">
        <v>310</v>
      </c>
      <c r="C289" s="18">
        <v>310</v>
      </c>
    </row>
    <row r="290" spans="1:3" x14ac:dyDescent="0.2">
      <c r="A290" s="22">
        <v>44194</v>
      </c>
      <c r="B290" s="18">
        <v>307</v>
      </c>
      <c r="C290" s="18">
        <v>307</v>
      </c>
    </row>
    <row r="291" spans="1:3" x14ac:dyDescent="0.2">
      <c r="A291" s="22">
        <v>44195</v>
      </c>
      <c r="B291" s="18">
        <v>305</v>
      </c>
      <c r="C291" s="18">
        <v>305</v>
      </c>
    </row>
    <row r="292" spans="1:3" x14ac:dyDescent="0.2">
      <c r="A292" s="22">
        <v>44196</v>
      </c>
      <c r="B292" s="18">
        <v>304</v>
      </c>
      <c r="C292" s="18">
        <v>304</v>
      </c>
    </row>
    <row r="293" spans="1:3" x14ac:dyDescent="0.2">
      <c r="A293" s="22">
        <v>44197</v>
      </c>
      <c r="B293" s="18">
        <v>303</v>
      </c>
      <c r="C293" s="18">
        <v>303</v>
      </c>
    </row>
    <row r="294" spans="1:3" x14ac:dyDescent="0.2">
      <c r="A294" s="22">
        <v>44198</v>
      </c>
      <c r="B294" s="18">
        <v>300</v>
      </c>
      <c r="C294" s="18">
        <v>300</v>
      </c>
    </row>
    <row r="295" spans="1:3" x14ac:dyDescent="0.2">
      <c r="A295" s="22">
        <v>44199</v>
      </c>
      <c r="B295" s="18">
        <v>301</v>
      </c>
      <c r="C295" s="18">
        <v>301</v>
      </c>
    </row>
    <row r="296" spans="1:3" x14ac:dyDescent="0.2">
      <c r="A296" s="22">
        <v>44200</v>
      </c>
      <c r="B296" s="18">
        <v>298</v>
      </c>
      <c r="C296" s="18">
        <v>298</v>
      </c>
    </row>
    <row r="297" spans="1:3" x14ac:dyDescent="0.2">
      <c r="A297" s="22">
        <v>44201</v>
      </c>
      <c r="B297" s="18">
        <v>294</v>
      </c>
      <c r="C297" s="18">
        <v>294</v>
      </c>
    </row>
    <row r="298" spans="1:3" x14ac:dyDescent="0.2">
      <c r="A298" s="22">
        <v>44202</v>
      </c>
      <c r="B298" s="18">
        <v>291</v>
      </c>
      <c r="C298" s="18">
        <v>291</v>
      </c>
    </row>
    <row r="299" spans="1:3" x14ac:dyDescent="0.2">
      <c r="A299" s="22">
        <v>44203</v>
      </c>
      <c r="B299" s="18">
        <v>287</v>
      </c>
      <c r="C299" s="18">
        <v>287</v>
      </c>
    </row>
    <row r="300" spans="1:3" x14ac:dyDescent="0.2">
      <c r="A300" s="22">
        <v>44204</v>
      </c>
      <c r="B300" s="18">
        <v>285</v>
      </c>
      <c r="C300" s="18">
        <v>285</v>
      </c>
    </row>
    <row r="301" spans="1:3" x14ac:dyDescent="0.2">
      <c r="A301" s="22">
        <v>44205</v>
      </c>
      <c r="B301" s="18">
        <v>283</v>
      </c>
      <c r="C301" s="18">
        <v>283</v>
      </c>
    </row>
    <row r="302" spans="1:3" x14ac:dyDescent="0.2">
      <c r="A302" s="22">
        <v>44206</v>
      </c>
      <c r="B302" s="18">
        <v>280</v>
      </c>
      <c r="C302" s="18">
        <v>280</v>
      </c>
    </row>
    <row r="303" spans="1:3" x14ac:dyDescent="0.2">
      <c r="A303" s="22">
        <v>44207</v>
      </c>
      <c r="B303" s="18">
        <v>279</v>
      </c>
      <c r="C303" s="18">
        <v>279</v>
      </c>
    </row>
    <row r="304" spans="1:3" x14ac:dyDescent="0.2">
      <c r="A304" s="22">
        <v>44208</v>
      </c>
      <c r="B304" s="18">
        <v>278</v>
      </c>
      <c r="C304" s="18">
        <v>278</v>
      </c>
    </row>
    <row r="305" spans="1:3" x14ac:dyDescent="0.2">
      <c r="A305" s="22">
        <v>44209</v>
      </c>
      <c r="B305" s="18">
        <v>279</v>
      </c>
      <c r="C305" s="18">
        <v>279</v>
      </c>
    </row>
    <row r="306" spans="1:3" x14ac:dyDescent="0.2">
      <c r="A306" s="22">
        <v>44210</v>
      </c>
      <c r="B306" s="18">
        <v>282</v>
      </c>
      <c r="C306" s="18">
        <v>282</v>
      </c>
    </row>
    <row r="307" spans="1:3" x14ac:dyDescent="0.2">
      <c r="A307" s="22">
        <v>44211</v>
      </c>
      <c r="B307" s="18">
        <v>283</v>
      </c>
      <c r="C307" s="18">
        <v>283</v>
      </c>
    </row>
    <row r="308" spans="1:3" x14ac:dyDescent="0.2">
      <c r="A308" s="22">
        <v>44212</v>
      </c>
      <c r="B308" s="18">
        <v>287</v>
      </c>
      <c r="C308" s="18">
        <v>287</v>
      </c>
    </row>
    <row r="309" spans="1:3" x14ac:dyDescent="0.2">
      <c r="A309" s="22">
        <v>44213</v>
      </c>
      <c r="B309" s="18">
        <v>287</v>
      </c>
      <c r="C309" s="18">
        <v>287</v>
      </c>
    </row>
    <row r="310" spans="1:3" x14ac:dyDescent="0.2">
      <c r="A310" s="22">
        <v>44214</v>
      </c>
      <c r="B310" s="18">
        <v>288</v>
      </c>
      <c r="C310" s="18">
        <v>288</v>
      </c>
    </row>
    <row r="311" spans="1:3" x14ac:dyDescent="0.2">
      <c r="A311" s="22">
        <v>44215</v>
      </c>
      <c r="B311" s="18">
        <v>286</v>
      </c>
      <c r="C311" s="18">
        <v>286</v>
      </c>
    </row>
    <row r="312" spans="1:3" x14ac:dyDescent="0.2">
      <c r="A312" s="22">
        <v>44216</v>
      </c>
      <c r="B312" s="18">
        <v>285</v>
      </c>
      <c r="C312" s="18">
        <v>285</v>
      </c>
    </row>
    <row r="313" spans="1:3" x14ac:dyDescent="0.2">
      <c r="A313" s="22">
        <v>44217</v>
      </c>
      <c r="B313" s="18">
        <v>287</v>
      </c>
      <c r="C313" s="18">
        <v>287</v>
      </c>
    </row>
    <row r="314" spans="1:3" x14ac:dyDescent="0.2">
      <c r="A314" s="22">
        <v>44218</v>
      </c>
      <c r="B314" s="18">
        <v>286</v>
      </c>
      <c r="C314" s="18">
        <v>286</v>
      </c>
    </row>
    <row r="315" spans="1:3" x14ac:dyDescent="0.2">
      <c r="A315" s="22">
        <v>44219</v>
      </c>
      <c r="B315" s="18">
        <v>284</v>
      </c>
      <c r="C315" s="18">
        <v>284</v>
      </c>
    </row>
    <row r="316" spans="1:3" x14ac:dyDescent="0.2">
      <c r="A316" s="22">
        <v>44220</v>
      </c>
      <c r="B316" s="18">
        <v>285</v>
      </c>
      <c r="C316" s="18">
        <v>285</v>
      </c>
    </row>
    <row r="317" spans="1:3" x14ac:dyDescent="0.2">
      <c r="A317" s="22">
        <v>44221</v>
      </c>
      <c r="B317" s="18">
        <v>283</v>
      </c>
      <c r="C317" s="18">
        <v>283</v>
      </c>
    </row>
    <row r="318" spans="1:3" x14ac:dyDescent="0.2">
      <c r="A318" s="22">
        <v>44222</v>
      </c>
      <c r="B318" s="18">
        <v>279</v>
      </c>
      <c r="C318" s="18">
        <v>279</v>
      </c>
    </row>
    <row r="319" spans="1:3" x14ac:dyDescent="0.2">
      <c r="A319" s="22">
        <v>44223</v>
      </c>
      <c r="B319" s="18">
        <v>275</v>
      </c>
      <c r="C319" s="18">
        <v>275</v>
      </c>
    </row>
    <row r="320" spans="1:3" x14ac:dyDescent="0.2">
      <c r="A320" s="22">
        <v>44224</v>
      </c>
      <c r="B320" s="18">
        <v>273</v>
      </c>
      <c r="C320" s="18">
        <v>273</v>
      </c>
    </row>
    <row r="321" spans="1:3" x14ac:dyDescent="0.2">
      <c r="A321" s="22">
        <v>44225</v>
      </c>
      <c r="B321" s="18">
        <v>277</v>
      </c>
      <c r="C321" s="18">
        <v>277</v>
      </c>
    </row>
    <row r="322" spans="1:3" x14ac:dyDescent="0.2">
      <c r="A322" s="22">
        <v>44226</v>
      </c>
      <c r="B322" s="18">
        <v>305</v>
      </c>
      <c r="C322" s="18">
        <v>305</v>
      </c>
    </row>
    <row r="323" spans="1:3" x14ac:dyDescent="0.2">
      <c r="A323" s="22">
        <v>44227</v>
      </c>
      <c r="B323" s="18">
        <v>307</v>
      </c>
      <c r="C323" s="18">
        <v>307</v>
      </c>
    </row>
    <row r="324" spans="1:3" x14ac:dyDescent="0.2">
      <c r="A324" s="22">
        <v>44228</v>
      </c>
      <c r="B324" s="18">
        <v>305</v>
      </c>
      <c r="C324" s="18">
        <v>305</v>
      </c>
    </row>
    <row r="325" spans="1:3" x14ac:dyDescent="0.2">
      <c r="A325" s="22">
        <v>44229</v>
      </c>
      <c r="B325" s="18">
        <v>300</v>
      </c>
      <c r="C325" s="18">
        <v>300</v>
      </c>
    </row>
    <row r="326" spans="1:3" x14ac:dyDescent="0.2">
      <c r="A326" s="22">
        <v>44230</v>
      </c>
      <c r="B326" s="18">
        <v>301</v>
      </c>
      <c r="C326" s="18">
        <v>301</v>
      </c>
    </row>
    <row r="327" spans="1:3" x14ac:dyDescent="0.2">
      <c r="A327" s="22">
        <v>44231</v>
      </c>
      <c r="B327" s="18">
        <v>300</v>
      </c>
      <c r="C327" s="18">
        <v>300</v>
      </c>
    </row>
    <row r="328" spans="1:3" x14ac:dyDescent="0.2">
      <c r="A328" s="22">
        <v>44232</v>
      </c>
      <c r="B328" s="18">
        <v>303</v>
      </c>
      <c r="C328" s="18">
        <v>303</v>
      </c>
    </row>
    <row r="329" spans="1:3" x14ac:dyDescent="0.2">
      <c r="A329" s="22">
        <v>44233</v>
      </c>
      <c r="B329" s="18">
        <v>302</v>
      </c>
      <c r="C329" s="18">
        <v>302</v>
      </c>
    </row>
    <row r="330" spans="1:3" x14ac:dyDescent="0.2">
      <c r="A330" s="22">
        <v>44234</v>
      </c>
      <c r="B330" s="18">
        <v>301</v>
      </c>
      <c r="C330" s="18">
        <v>301</v>
      </c>
    </row>
    <row r="331" spans="1:3" x14ac:dyDescent="0.2">
      <c r="A331" s="22">
        <v>44235</v>
      </c>
      <c r="B331" s="18">
        <v>300</v>
      </c>
      <c r="C331" s="18">
        <v>300</v>
      </c>
    </row>
    <row r="332" spans="1:3" x14ac:dyDescent="0.2">
      <c r="A332" s="22">
        <v>44236</v>
      </c>
      <c r="B332" s="18">
        <v>300</v>
      </c>
      <c r="C332" s="18">
        <v>300</v>
      </c>
    </row>
    <row r="333" spans="1:3" x14ac:dyDescent="0.2">
      <c r="A333" s="22">
        <v>44237</v>
      </c>
      <c r="B333" s="18">
        <v>302</v>
      </c>
      <c r="C333" s="18">
        <v>302</v>
      </c>
    </row>
    <row r="334" spans="1:3" x14ac:dyDescent="0.2">
      <c r="A334" s="22">
        <v>44238</v>
      </c>
      <c r="B334" s="18">
        <v>301</v>
      </c>
      <c r="C334" s="18">
        <v>301</v>
      </c>
    </row>
    <row r="335" spans="1:3" x14ac:dyDescent="0.2">
      <c r="A335" s="22">
        <v>44239</v>
      </c>
      <c r="B335" s="18">
        <v>300</v>
      </c>
      <c r="C335" s="18">
        <v>300</v>
      </c>
    </row>
    <row r="336" spans="1:3" x14ac:dyDescent="0.2">
      <c r="A336" s="22">
        <v>44240</v>
      </c>
      <c r="B336" s="18">
        <v>298</v>
      </c>
      <c r="C336" s="18">
        <v>298</v>
      </c>
    </row>
    <row r="337" spans="1:3" x14ac:dyDescent="0.2">
      <c r="A337" s="22">
        <v>44241</v>
      </c>
      <c r="B337" s="18">
        <v>299</v>
      </c>
      <c r="C337" s="18">
        <v>299</v>
      </c>
    </row>
    <row r="338" spans="1:3" x14ac:dyDescent="0.2">
      <c r="A338" s="22">
        <v>44242</v>
      </c>
      <c r="B338" s="18">
        <v>297</v>
      </c>
      <c r="C338" s="18">
        <v>297</v>
      </c>
    </row>
    <row r="339" spans="1:3" x14ac:dyDescent="0.2">
      <c r="A339" s="22">
        <v>44243</v>
      </c>
      <c r="B339" s="18">
        <v>297</v>
      </c>
      <c r="C339" s="18">
        <v>297</v>
      </c>
    </row>
    <row r="340" spans="1:3" x14ac:dyDescent="0.2">
      <c r="A340" s="22">
        <v>44244</v>
      </c>
      <c r="B340" s="18">
        <v>294</v>
      </c>
      <c r="C340" s="18">
        <v>294</v>
      </c>
    </row>
    <row r="341" spans="1:3" x14ac:dyDescent="0.2">
      <c r="A341" s="22">
        <v>44245</v>
      </c>
      <c r="B341" s="18">
        <v>296</v>
      </c>
      <c r="C341" s="18">
        <v>296</v>
      </c>
    </row>
    <row r="342" spans="1:3" x14ac:dyDescent="0.2">
      <c r="A342" s="22">
        <v>44246</v>
      </c>
      <c r="B342" s="18">
        <v>292</v>
      </c>
      <c r="C342" s="18">
        <v>292</v>
      </c>
    </row>
    <row r="343" spans="1:3" x14ac:dyDescent="0.2">
      <c r="A343" s="22">
        <v>44247</v>
      </c>
      <c r="B343" s="18">
        <v>290</v>
      </c>
      <c r="C343" s="18">
        <v>290</v>
      </c>
    </row>
    <row r="344" spans="1:3" x14ac:dyDescent="0.2">
      <c r="A344" s="22">
        <v>44248</v>
      </c>
      <c r="B344" s="18">
        <v>287</v>
      </c>
      <c r="C344" s="18">
        <v>287</v>
      </c>
    </row>
    <row r="345" spans="1:3" x14ac:dyDescent="0.2">
      <c r="A345" s="22">
        <v>44249</v>
      </c>
      <c r="B345" s="18">
        <v>285</v>
      </c>
      <c r="C345" s="18">
        <v>285</v>
      </c>
    </row>
    <row r="346" spans="1:3" x14ac:dyDescent="0.2">
      <c r="A346" s="22">
        <v>44250</v>
      </c>
      <c r="B346" s="18">
        <v>283</v>
      </c>
      <c r="C346" s="18">
        <v>283</v>
      </c>
    </row>
    <row r="347" spans="1:3" x14ac:dyDescent="0.2">
      <c r="A347" s="22">
        <v>44251</v>
      </c>
      <c r="B347" s="18">
        <v>280</v>
      </c>
      <c r="C347" s="18">
        <v>280</v>
      </c>
    </row>
    <row r="348" spans="1:3" x14ac:dyDescent="0.2">
      <c r="A348" s="22">
        <v>44252</v>
      </c>
      <c r="B348" s="18">
        <v>278</v>
      </c>
      <c r="C348" s="18">
        <v>278</v>
      </c>
    </row>
    <row r="349" spans="1:3" x14ac:dyDescent="0.2">
      <c r="A349" s="22">
        <v>44253</v>
      </c>
      <c r="B349" s="18">
        <v>279</v>
      </c>
      <c r="C349" s="18">
        <v>279</v>
      </c>
    </row>
    <row r="350" spans="1:3" x14ac:dyDescent="0.2">
      <c r="A350" s="22">
        <v>44254</v>
      </c>
      <c r="B350" s="18">
        <v>280</v>
      </c>
      <c r="C350" s="18">
        <v>280</v>
      </c>
    </row>
    <row r="351" spans="1:3" x14ac:dyDescent="0.2">
      <c r="A351" s="22">
        <v>44255</v>
      </c>
      <c r="B351" s="18">
        <v>281</v>
      </c>
      <c r="C351" s="18">
        <v>281</v>
      </c>
    </row>
    <row r="352" spans="1:3" x14ac:dyDescent="0.2">
      <c r="A352" s="22">
        <v>44256</v>
      </c>
      <c r="B352" s="18">
        <v>278</v>
      </c>
      <c r="C352" s="18">
        <v>278</v>
      </c>
    </row>
    <row r="353" spans="1:3" x14ac:dyDescent="0.2">
      <c r="A353" s="22">
        <v>44257</v>
      </c>
      <c r="B353" s="18">
        <v>275</v>
      </c>
      <c r="C353" s="18">
        <v>275</v>
      </c>
    </row>
    <row r="354" spans="1:3" x14ac:dyDescent="0.2">
      <c r="A354" s="22">
        <v>44258</v>
      </c>
      <c r="B354" s="18">
        <v>273</v>
      </c>
      <c r="C354" s="18">
        <v>273</v>
      </c>
    </row>
    <row r="355" spans="1:3" x14ac:dyDescent="0.2">
      <c r="A355" s="22">
        <v>44259</v>
      </c>
      <c r="B355" s="18">
        <v>271</v>
      </c>
      <c r="C355" s="18">
        <v>271</v>
      </c>
    </row>
    <row r="356" spans="1:3" x14ac:dyDescent="0.2">
      <c r="A356" s="22">
        <v>44260</v>
      </c>
      <c r="B356" s="18">
        <v>273</v>
      </c>
      <c r="C356" s="18">
        <v>273</v>
      </c>
    </row>
    <row r="357" spans="1:3" x14ac:dyDescent="0.2">
      <c r="A357" s="22">
        <v>44261</v>
      </c>
      <c r="B357" s="18">
        <v>270</v>
      </c>
      <c r="C357" s="18">
        <v>270</v>
      </c>
    </row>
    <row r="358" spans="1:3" x14ac:dyDescent="0.2">
      <c r="A358" s="22">
        <v>44262</v>
      </c>
      <c r="B358" s="18">
        <v>268</v>
      </c>
      <c r="C358" s="18">
        <v>268</v>
      </c>
    </row>
    <row r="359" spans="1:3" x14ac:dyDescent="0.2">
      <c r="A359" s="22">
        <v>44263</v>
      </c>
      <c r="B359" s="18">
        <v>263</v>
      </c>
      <c r="C359" s="18">
        <v>263</v>
      </c>
    </row>
    <row r="360" spans="1:3" x14ac:dyDescent="0.2">
      <c r="A360" s="22">
        <v>44264</v>
      </c>
      <c r="B360" s="18">
        <v>260</v>
      </c>
      <c r="C360" s="18">
        <v>260</v>
      </c>
    </row>
    <row r="361" spans="1:3" x14ac:dyDescent="0.2">
      <c r="A361" s="22">
        <v>44265</v>
      </c>
      <c r="B361" s="18">
        <v>254</v>
      </c>
      <c r="C361" s="18">
        <v>254</v>
      </c>
    </row>
    <row r="362" spans="1:3" x14ac:dyDescent="0.2">
      <c r="A362" s="22">
        <v>44266</v>
      </c>
      <c r="B362" s="18">
        <v>250</v>
      </c>
      <c r="C362" s="18">
        <v>250</v>
      </c>
    </row>
    <row r="363" spans="1:3" x14ac:dyDescent="0.2">
      <c r="A363" s="22">
        <v>44267</v>
      </c>
      <c r="B363" s="18">
        <v>252</v>
      </c>
      <c r="C363" s="18">
        <v>252</v>
      </c>
    </row>
    <row r="364" spans="1:3" x14ac:dyDescent="0.2">
      <c r="A364" s="22">
        <v>44268</v>
      </c>
      <c r="B364" s="18">
        <v>246</v>
      </c>
      <c r="C364" s="18">
        <v>246</v>
      </c>
    </row>
    <row r="365" spans="1:3" x14ac:dyDescent="0.2">
      <c r="A365" s="22">
        <v>44269</v>
      </c>
      <c r="B365" s="18">
        <v>240</v>
      </c>
      <c r="C365" s="18">
        <v>240</v>
      </c>
    </row>
    <row r="366" spans="1:3" x14ac:dyDescent="0.2">
      <c r="A366" s="22">
        <v>44270</v>
      </c>
      <c r="B366" s="18">
        <v>235</v>
      </c>
      <c r="C366" s="18">
        <v>235</v>
      </c>
    </row>
    <row r="367" spans="1:3" x14ac:dyDescent="0.2">
      <c r="A367" s="22">
        <v>44271</v>
      </c>
      <c r="B367" s="18">
        <v>227</v>
      </c>
      <c r="C367" s="18">
        <v>227</v>
      </c>
    </row>
    <row r="368" spans="1:3" x14ac:dyDescent="0.2">
      <c r="A368" s="22">
        <v>44272</v>
      </c>
      <c r="B368" s="18">
        <v>223</v>
      </c>
      <c r="C368" s="18">
        <v>223</v>
      </c>
    </row>
    <row r="369" spans="1:3" x14ac:dyDescent="0.2">
      <c r="A369" s="22">
        <v>44273</v>
      </c>
      <c r="B369" s="18">
        <v>219</v>
      </c>
      <c r="C369" s="18">
        <v>219</v>
      </c>
    </row>
    <row r="370" spans="1:3" x14ac:dyDescent="0.2">
      <c r="A370" s="22">
        <v>44274</v>
      </c>
      <c r="B370" s="18">
        <v>214</v>
      </c>
      <c r="C370" s="18">
        <v>214</v>
      </c>
    </row>
    <row r="371" spans="1:3" x14ac:dyDescent="0.2">
      <c r="A371" s="22">
        <v>44275</v>
      </c>
      <c r="B371" s="18">
        <v>211</v>
      </c>
      <c r="C371" s="18">
        <v>211</v>
      </c>
    </row>
    <row r="372" spans="1:3" x14ac:dyDescent="0.2">
      <c r="A372" s="22">
        <v>44276</v>
      </c>
      <c r="B372" s="18">
        <v>205</v>
      </c>
      <c r="C372" s="18">
        <v>205</v>
      </c>
    </row>
    <row r="373" spans="1:3" x14ac:dyDescent="0.2">
      <c r="A373" s="22">
        <v>44277</v>
      </c>
      <c r="B373" s="18">
        <v>203</v>
      </c>
      <c r="C373" s="18">
        <v>203</v>
      </c>
    </row>
    <row r="374" spans="1:3" x14ac:dyDescent="0.2">
      <c r="A374" s="22">
        <v>44278</v>
      </c>
      <c r="B374" s="18">
        <v>200</v>
      </c>
      <c r="C374" s="18">
        <v>200</v>
      </c>
    </row>
    <row r="375" spans="1:3" x14ac:dyDescent="0.2">
      <c r="A375" s="22">
        <v>44279</v>
      </c>
      <c r="B375" s="18">
        <v>199</v>
      </c>
      <c r="C375" s="18">
        <v>199</v>
      </c>
    </row>
    <row r="376" spans="1:3" x14ac:dyDescent="0.2">
      <c r="A376" s="22">
        <v>44280</v>
      </c>
      <c r="B376" s="18">
        <v>200</v>
      </c>
      <c r="C376" s="18">
        <v>200</v>
      </c>
    </row>
    <row r="377" spans="1:3" x14ac:dyDescent="0.2">
      <c r="A377" s="22">
        <v>44281</v>
      </c>
      <c r="B377" s="18">
        <v>198</v>
      </c>
      <c r="C377" s="18">
        <v>198</v>
      </c>
    </row>
    <row r="378" spans="1:3" x14ac:dyDescent="0.2">
      <c r="A378" s="22">
        <v>44282</v>
      </c>
      <c r="B378" s="18">
        <v>201</v>
      </c>
      <c r="C378" s="18">
        <v>201</v>
      </c>
    </row>
    <row r="379" spans="1:3" x14ac:dyDescent="0.2">
      <c r="A379" s="22">
        <v>44283</v>
      </c>
      <c r="B379" s="18">
        <v>199</v>
      </c>
      <c r="C379" s="18">
        <v>199</v>
      </c>
    </row>
    <row r="380" spans="1:3" x14ac:dyDescent="0.2">
      <c r="A380" s="22">
        <v>44284</v>
      </c>
      <c r="B380" s="18">
        <v>200</v>
      </c>
      <c r="C380" s="18">
        <v>200</v>
      </c>
    </row>
    <row r="381" spans="1:3" x14ac:dyDescent="0.2">
      <c r="A381" s="22">
        <v>44285</v>
      </c>
      <c r="B381" s="18">
        <v>198</v>
      </c>
      <c r="C381" s="18">
        <v>198</v>
      </c>
    </row>
    <row r="382" spans="1:3" x14ac:dyDescent="0.2">
      <c r="A382" s="22">
        <v>44286</v>
      </c>
      <c r="B382" s="18">
        <v>197</v>
      </c>
      <c r="C382" s="18">
        <v>197</v>
      </c>
    </row>
    <row r="383" spans="1:3" x14ac:dyDescent="0.2">
      <c r="A383" s="22">
        <v>44287</v>
      </c>
      <c r="B383" s="18">
        <v>199</v>
      </c>
      <c r="C383" s="18">
        <v>199</v>
      </c>
    </row>
    <row r="384" spans="1:3" x14ac:dyDescent="0.2">
      <c r="A384" s="22">
        <v>44288</v>
      </c>
      <c r="B384" s="18">
        <v>202</v>
      </c>
      <c r="C384" s="18">
        <v>202</v>
      </c>
    </row>
    <row r="385" spans="1:3" x14ac:dyDescent="0.2">
      <c r="A385" s="22">
        <v>44289</v>
      </c>
      <c r="B385" s="18">
        <v>201</v>
      </c>
      <c r="C385" s="18">
        <v>201</v>
      </c>
    </row>
    <row r="386" spans="1:3" x14ac:dyDescent="0.2">
      <c r="A386" s="22">
        <v>44290</v>
      </c>
      <c r="B386" s="18">
        <v>200</v>
      </c>
      <c r="C386" s="18">
        <v>200</v>
      </c>
    </row>
    <row r="387" spans="1:3" x14ac:dyDescent="0.2">
      <c r="A387" s="22">
        <v>44291</v>
      </c>
      <c r="B387" s="18">
        <v>199</v>
      </c>
      <c r="C387" s="18">
        <v>199</v>
      </c>
    </row>
    <row r="388" spans="1:3" x14ac:dyDescent="0.2">
      <c r="A388" s="22">
        <v>44292</v>
      </c>
      <c r="B388" s="18">
        <v>201</v>
      </c>
      <c r="C388" s="18">
        <v>201</v>
      </c>
    </row>
    <row r="389" spans="1:3" x14ac:dyDescent="0.2">
      <c r="A389" s="22">
        <v>44293</v>
      </c>
      <c r="B389" s="18">
        <v>198</v>
      </c>
      <c r="C389" s="18">
        <v>198</v>
      </c>
    </row>
    <row r="390" spans="1:3" x14ac:dyDescent="0.2">
      <c r="A390" s="22">
        <v>44294</v>
      </c>
      <c r="B390" s="18">
        <v>197</v>
      </c>
      <c r="C390" s="18">
        <v>197</v>
      </c>
    </row>
    <row r="391" spans="1:3" x14ac:dyDescent="0.2">
      <c r="A391" s="22">
        <v>44295</v>
      </c>
      <c r="B391" s="18">
        <v>200</v>
      </c>
      <c r="C391" s="18">
        <v>200</v>
      </c>
    </row>
    <row r="392" spans="1:3" x14ac:dyDescent="0.2">
      <c r="A392" s="22">
        <v>44296</v>
      </c>
      <c r="B392" s="18">
        <v>201</v>
      </c>
      <c r="C392" s="18">
        <v>201</v>
      </c>
    </row>
    <row r="393" spans="1:3" x14ac:dyDescent="0.2">
      <c r="A393" s="22">
        <v>44297</v>
      </c>
      <c r="B393" s="18">
        <v>198</v>
      </c>
      <c r="C393" s="18">
        <v>198</v>
      </c>
    </row>
    <row r="394" spans="1:3" x14ac:dyDescent="0.2">
      <c r="A394" s="22">
        <v>44298</v>
      </c>
      <c r="B394" s="18">
        <v>197</v>
      </c>
      <c r="C394" s="18">
        <v>197</v>
      </c>
    </row>
    <row r="395" spans="1:3" x14ac:dyDescent="0.2">
      <c r="A395" s="22">
        <v>44299</v>
      </c>
      <c r="B395" s="18">
        <v>194</v>
      </c>
      <c r="C395" s="18">
        <v>194</v>
      </c>
    </row>
    <row r="396" spans="1:3" x14ac:dyDescent="0.2">
      <c r="A396" s="22">
        <v>44300</v>
      </c>
      <c r="B396" s="18">
        <v>195</v>
      </c>
      <c r="C396" s="18">
        <v>195</v>
      </c>
    </row>
    <row r="397" spans="1:3" x14ac:dyDescent="0.2">
      <c r="A397" s="22">
        <v>44301</v>
      </c>
      <c r="B397" s="18">
        <v>196</v>
      </c>
      <c r="C397" s="18">
        <v>196</v>
      </c>
    </row>
    <row r="398" spans="1:3" x14ac:dyDescent="0.2">
      <c r="A398" s="22">
        <v>44302</v>
      </c>
      <c r="B398" s="18">
        <v>194</v>
      </c>
      <c r="C398" s="18">
        <v>194</v>
      </c>
    </row>
    <row r="399" spans="1:3" x14ac:dyDescent="0.2">
      <c r="A399" s="22">
        <v>44303</v>
      </c>
      <c r="B399" s="18">
        <v>196</v>
      </c>
      <c r="C399" s="18">
        <v>196</v>
      </c>
    </row>
    <row r="400" spans="1:3" x14ac:dyDescent="0.2">
      <c r="A400" s="22">
        <v>44304</v>
      </c>
      <c r="B400" s="18">
        <v>193</v>
      </c>
      <c r="C400" s="18">
        <v>193</v>
      </c>
    </row>
    <row r="401" spans="1:3" x14ac:dyDescent="0.2">
      <c r="A401" s="22">
        <v>44305</v>
      </c>
      <c r="B401" s="18">
        <v>192</v>
      </c>
      <c r="C401" s="18">
        <v>192</v>
      </c>
    </row>
    <row r="402" spans="1:3" x14ac:dyDescent="0.2">
      <c r="A402" s="22">
        <v>44306</v>
      </c>
      <c r="B402" s="18">
        <v>190</v>
      </c>
      <c r="C402" s="18">
        <v>190</v>
      </c>
    </row>
    <row r="403" spans="1:3" x14ac:dyDescent="0.2">
      <c r="A403" s="22">
        <v>44307</v>
      </c>
      <c r="B403" s="18">
        <v>189</v>
      </c>
      <c r="C403" s="18">
        <v>189</v>
      </c>
    </row>
    <row r="404" spans="1:3" x14ac:dyDescent="0.2">
      <c r="A404" s="22">
        <v>44308</v>
      </c>
      <c r="B404" s="18">
        <v>190</v>
      </c>
      <c r="C404" s="18">
        <v>190</v>
      </c>
    </row>
    <row r="405" spans="1:3" x14ac:dyDescent="0.2">
      <c r="A405" s="22">
        <v>44309</v>
      </c>
      <c r="B405" s="18">
        <v>191</v>
      </c>
      <c r="C405" s="18">
        <v>191</v>
      </c>
    </row>
    <row r="406" spans="1:3" x14ac:dyDescent="0.2">
      <c r="A406" s="22">
        <v>44310</v>
      </c>
      <c r="B406" s="25">
        <f>AVERAGE(B$2:B405)</f>
        <v>149.11881188118812</v>
      </c>
      <c r="C406" s="18">
        <v>189</v>
      </c>
    </row>
    <row r="407" spans="1:3" x14ac:dyDescent="0.2">
      <c r="A407" s="22">
        <v>44311</v>
      </c>
      <c r="B407" s="25">
        <f>AVERAGE(B$2:B406)</f>
        <v>149.11881188118812</v>
      </c>
      <c r="C407" s="18">
        <v>188</v>
      </c>
    </row>
    <row r="408" spans="1:3" x14ac:dyDescent="0.2">
      <c r="A408" s="22">
        <v>44312</v>
      </c>
      <c r="B408" s="25">
        <f>AVERAGE(B$2:B407)</f>
        <v>149.11881188118812</v>
      </c>
      <c r="C408" s="18">
        <v>184</v>
      </c>
    </row>
    <row r="409" spans="1:3" x14ac:dyDescent="0.2">
      <c r="A409" s="22">
        <v>44313</v>
      </c>
      <c r="B409" s="25">
        <f>AVERAGE(B$2:B408)</f>
        <v>149.11881188118815</v>
      </c>
      <c r="C409" s="18">
        <v>183</v>
      </c>
    </row>
    <row r="410" spans="1:3" x14ac:dyDescent="0.2">
      <c r="A410" s="22">
        <v>44314</v>
      </c>
      <c r="B410" s="25">
        <f>AVERAGE(B$2:B409)</f>
        <v>149.11881188118815</v>
      </c>
      <c r="C410" s="18">
        <v>179</v>
      </c>
    </row>
    <row r="411" spans="1:3" x14ac:dyDescent="0.2">
      <c r="A411" s="22">
        <v>44315</v>
      </c>
      <c r="B411" s="25">
        <f>AVERAGE(B$2:B410)</f>
        <v>149.11881188118815</v>
      </c>
      <c r="C411" s="18">
        <v>176</v>
      </c>
    </row>
    <row r="412" spans="1:3" x14ac:dyDescent="0.2">
      <c r="A412" s="22">
        <v>44316</v>
      </c>
      <c r="B412" s="25">
        <f>AVERAGE(B$2:B411)</f>
        <v>149.11881188118818</v>
      </c>
      <c r="C412" s="18">
        <v>170</v>
      </c>
    </row>
    <row r="413" spans="1:3" x14ac:dyDescent="0.2">
      <c r="A413" s="22">
        <v>44317</v>
      </c>
      <c r="B413" s="25">
        <f>AVERAGE(B$2:B412)</f>
        <v>149.11881188118818</v>
      </c>
      <c r="C413" s="18">
        <v>160</v>
      </c>
    </row>
    <row r="414" spans="1:3" x14ac:dyDescent="0.2">
      <c r="A414" s="22">
        <v>44318</v>
      </c>
      <c r="B414" s="25">
        <f>AVERAGE(B$2:B413)</f>
        <v>149.11881188118818</v>
      </c>
      <c r="C414" s="18">
        <v>150</v>
      </c>
    </row>
    <row r="415" spans="1:3" x14ac:dyDescent="0.2">
      <c r="A415" s="22">
        <v>44319</v>
      </c>
      <c r="B415" s="25">
        <f>AVERAGE(B$2:B414)</f>
        <v>149.11881188118818</v>
      </c>
      <c r="C415" s="18">
        <v>141</v>
      </c>
    </row>
    <row r="416" spans="1:3" x14ac:dyDescent="0.2">
      <c r="A416" s="22">
        <v>44320</v>
      </c>
      <c r="B416" s="25">
        <f>AVERAGE(B$2:B415)</f>
        <v>149.11881188118821</v>
      </c>
      <c r="C416" s="18">
        <v>139</v>
      </c>
    </row>
    <row r="417" spans="1:3" x14ac:dyDescent="0.2">
      <c r="A417" s="22">
        <v>44321</v>
      </c>
      <c r="B417" s="25">
        <f>AVERAGE(B$2:B416)</f>
        <v>149.11881188118821</v>
      </c>
      <c r="C417" s="18">
        <v>95</v>
      </c>
    </row>
    <row r="418" spans="1:3" x14ac:dyDescent="0.2">
      <c r="A418" s="22">
        <v>44322</v>
      </c>
      <c r="B418" s="25">
        <f>AVERAGE(B$2:B417)</f>
        <v>149.11881188118821</v>
      </c>
      <c r="C418" s="18">
        <v>97</v>
      </c>
    </row>
    <row r="419" spans="1:3" x14ac:dyDescent="0.2">
      <c r="A419" s="22">
        <v>44323</v>
      </c>
      <c r="B419" s="25">
        <f>AVERAGE(B$2:B418)</f>
        <v>149.11881188118824</v>
      </c>
      <c r="C419" s="18">
        <v>96</v>
      </c>
    </row>
    <row r="420" spans="1:3" x14ac:dyDescent="0.2">
      <c r="A420" s="22">
        <v>44324</v>
      </c>
      <c r="B420" s="25">
        <f>AVERAGE(B$2:B419)</f>
        <v>149.11881188118824</v>
      </c>
      <c r="C420" s="18">
        <v>94</v>
      </c>
    </row>
    <row r="421" spans="1:3" x14ac:dyDescent="0.2">
      <c r="A421" s="22">
        <v>44325</v>
      </c>
      <c r="B421" s="25">
        <f>AVERAGE(B$2:B420)</f>
        <v>149.11881188118824</v>
      </c>
      <c r="C421" s="18">
        <v>94</v>
      </c>
    </row>
    <row r="422" spans="1:3" x14ac:dyDescent="0.2">
      <c r="A422" s="22">
        <v>44326</v>
      </c>
      <c r="B422" s="25">
        <f>AVERAGE(B$2:B421)</f>
        <v>149.11881188118824</v>
      </c>
      <c r="C422" s="18">
        <v>98</v>
      </c>
    </row>
    <row r="423" spans="1:3" x14ac:dyDescent="0.2">
      <c r="A423" s="22">
        <v>44327</v>
      </c>
      <c r="B423" s="25">
        <f>AVERAGE(B$2:B422)</f>
        <v>149.11881188118826</v>
      </c>
      <c r="C423" s="18">
        <v>96</v>
      </c>
    </row>
    <row r="424" spans="1:3" x14ac:dyDescent="0.2">
      <c r="A424" s="22">
        <v>44328</v>
      </c>
      <c r="B424" s="25">
        <f>AVERAGE(B$2:B423)</f>
        <v>149.11881188118826</v>
      </c>
      <c r="C424" s="18">
        <v>97</v>
      </c>
    </row>
    <row r="425" spans="1:3" x14ac:dyDescent="0.2">
      <c r="A425" s="22">
        <v>44329</v>
      </c>
      <c r="B425" s="25">
        <f>AVERAGE(B$2:B424)</f>
        <v>149.11881188118826</v>
      </c>
      <c r="C425" s="18">
        <v>107</v>
      </c>
    </row>
    <row r="426" spans="1:3" x14ac:dyDescent="0.2">
      <c r="A426" s="22">
        <v>44330</v>
      </c>
      <c r="B426" s="25">
        <f>AVERAGE(B$2:B425)</f>
        <v>149.11881188118826</v>
      </c>
      <c r="C426" s="18">
        <v>103</v>
      </c>
    </row>
    <row r="427" spans="1:3" x14ac:dyDescent="0.2">
      <c r="A427" s="22">
        <v>44331</v>
      </c>
      <c r="B427" s="25">
        <f>AVERAGE(B$2:B426)</f>
        <v>149.11881188118829</v>
      </c>
      <c r="C427" s="18">
        <v>95</v>
      </c>
    </row>
    <row r="428" spans="1:3" x14ac:dyDescent="0.2">
      <c r="A428" s="22">
        <v>44332</v>
      </c>
      <c r="B428" s="25">
        <f>AVERAGE(B$2:B427)</f>
        <v>149.11881188118829</v>
      </c>
      <c r="C428" s="18">
        <v>121</v>
      </c>
    </row>
    <row r="429" spans="1:3" x14ac:dyDescent="0.2">
      <c r="A429" s="22">
        <v>44333</v>
      </c>
      <c r="B429" s="25">
        <f>AVERAGE(B$2:B428)</f>
        <v>149.11881188118829</v>
      </c>
      <c r="C429" s="18">
        <v>117</v>
      </c>
    </row>
    <row r="430" spans="1:3" x14ac:dyDescent="0.2">
      <c r="A430" s="22">
        <v>44334</v>
      </c>
      <c r="B430" s="25">
        <f>AVERAGE(B$2:B429)</f>
        <v>149.11881188118832</v>
      </c>
      <c r="C430" s="18">
        <v>113</v>
      </c>
    </row>
    <row r="431" spans="1:3" x14ac:dyDescent="0.2">
      <c r="A431" s="22">
        <v>44335</v>
      </c>
      <c r="B431" s="25">
        <f>AVERAGE(B$2:B430)</f>
        <v>149.11881188118832</v>
      </c>
      <c r="C431" s="18">
        <v>131</v>
      </c>
    </row>
    <row r="432" spans="1:3" x14ac:dyDescent="0.2">
      <c r="A432" s="22">
        <v>44336</v>
      </c>
      <c r="B432" s="25">
        <f>AVERAGE(B$2:B431)</f>
        <v>149.11881188118832</v>
      </c>
      <c r="C432" s="18">
        <v>132</v>
      </c>
    </row>
    <row r="433" spans="1:3" x14ac:dyDescent="0.2">
      <c r="A433" s="22">
        <v>44337</v>
      </c>
      <c r="B433" s="25">
        <f>AVERAGE(B$2:B432)</f>
        <v>149.11881188118832</v>
      </c>
      <c r="C433" s="18">
        <v>129</v>
      </c>
    </row>
    <row r="434" spans="1:3" x14ac:dyDescent="0.2">
      <c r="A434" s="22">
        <v>44338</v>
      </c>
      <c r="B434" s="25">
        <f>AVERAGE(B$2:B433)</f>
        <v>149.11881188118835</v>
      </c>
      <c r="C434" s="18">
        <v>118</v>
      </c>
    </row>
    <row r="435" spans="1:3" x14ac:dyDescent="0.2">
      <c r="A435" s="22">
        <v>44339</v>
      </c>
      <c r="B435" s="25">
        <f>AVERAGE(B$2:B434)</f>
        <v>149.11881188118835</v>
      </c>
      <c r="C435" s="18">
        <v>107</v>
      </c>
    </row>
    <row r="436" spans="1:3" x14ac:dyDescent="0.2">
      <c r="A436" s="22">
        <v>44340</v>
      </c>
      <c r="B436" s="4"/>
      <c r="C436" s="2">
        <f>AVERAGE(C$2:C$435)</f>
        <v>147.79493087557603</v>
      </c>
    </row>
    <row r="437" spans="1:3" x14ac:dyDescent="0.2">
      <c r="A437" s="22">
        <v>44341</v>
      </c>
      <c r="B437" s="4"/>
      <c r="C437" s="2">
        <f>AVERAGE(C$2:C$435)</f>
        <v>147.79493087557603</v>
      </c>
    </row>
    <row r="438" spans="1:3" x14ac:dyDescent="0.2">
      <c r="A438" s="22">
        <v>44342</v>
      </c>
      <c r="B438" s="4"/>
      <c r="C438" s="2">
        <f>AVERAGE(C$2:C$435)</f>
        <v>147.79493087557603</v>
      </c>
    </row>
    <row r="439" spans="1:3" x14ac:dyDescent="0.2">
      <c r="A439" s="22">
        <v>44343</v>
      </c>
      <c r="B439" s="4"/>
      <c r="C439" s="2">
        <f>AVERAGE(C$2:C$435)</f>
        <v>147.79493087557603</v>
      </c>
    </row>
    <row r="440" spans="1:3" x14ac:dyDescent="0.2">
      <c r="A440" s="22">
        <v>44344</v>
      </c>
      <c r="B440" s="4"/>
      <c r="C440" s="2">
        <f>AVERAGE(C$2:C$435)</f>
        <v>147.79493087557603</v>
      </c>
    </row>
    <row r="441" spans="1:3" x14ac:dyDescent="0.2">
      <c r="A441" s="22">
        <v>44345</v>
      </c>
      <c r="B441" s="4"/>
      <c r="C441" s="2">
        <f>AVERAGE(C$2:C$435)</f>
        <v>147.79493087557603</v>
      </c>
    </row>
    <row r="442" spans="1:3" x14ac:dyDescent="0.2">
      <c r="A442" s="22">
        <v>44346</v>
      </c>
      <c r="B442" s="4"/>
      <c r="C442" s="2">
        <f>AVERAGE(C$2:C$435)</f>
        <v>147.79493087557603</v>
      </c>
    </row>
    <row r="443" spans="1:3" x14ac:dyDescent="0.2">
      <c r="A443" s="22">
        <v>44347</v>
      </c>
      <c r="B443" s="4"/>
      <c r="C443" s="2">
        <f>AVERAGE(C$2:C$435)</f>
        <v>147.79493087557603</v>
      </c>
    </row>
    <row r="444" spans="1:3" x14ac:dyDescent="0.2">
      <c r="A444" s="24">
        <v>43983</v>
      </c>
      <c r="B444" s="4"/>
      <c r="C444" s="2">
        <f>AVERAGE(C$2:C$435)</f>
        <v>147.79493087557603</v>
      </c>
    </row>
    <row r="445" spans="1:3" x14ac:dyDescent="0.2">
      <c r="A445" s="24">
        <v>43984</v>
      </c>
      <c r="B445" s="4"/>
      <c r="C445" s="2">
        <f>AVERAGE(C$2:C$435)</f>
        <v>147.79493087557603</v>
      </c>
    </row>
    <row r="446" spans="1:3" x14ac:dyDescent="0.2">
      <c r="A446" s="24">
        <v>43985</v>
      </c>
      <c r="B446" s="4"/>
      <c r="C446" s="2">
        <f>AVERAGE(C$2:C$435)</f>
        <v>147.79493087557603</v>
      </c>
    </row>
    <row r="447" spans="1:3" x14ac:dyDescent="0.2">
      <c r="A447" s="24">
        <v>43986</v>
      </c>
      <c r="B447" s="4"/>
      <c r="C447" s="2">
        <f>AVERAGE(C$2:C$435)</f>
        <v>147.79493087557603</v>
      </c>
    </row>
    <row r="448" spans="1:3" x14ac:dyDescent="0.2">
      <c r="A448" s="24">
        <v>43987</v>
      </c>
      <c r="B448" s="4"/>
      <c r="C448" s="2">
        <f>AVERAGE(C$2:C$435)</f>
        <v>147.79493087557603</v>
      </c>
    </row>
    <row r="449" spans="1:3" x14ac:dyDescent="0.2">
      <c r="A449" s="24">
        <v>43988</v>
      </c>
      <c r="B449" s="4"/>
      <c r="C449" s="2">
        <f>AVERAGE(C$2:C$435)</f>
        <v>147.79493087557603</v>
      </c>
    </row>
    <row r="450" spans="1:3" x14ac:dyDescent="0.2">
      <c r="A450" s="24">
        <v>43989</v>
      </c>
      <c r="B450" s="4"/>
      <c r="C450" s="2">
        <f>AVERAGE(C$2:C$435)</f>
        <v>147.79493087557603</v>
      </c>
    </row>
    <row r="451" spans="1:3" x14ac:dyDescent="0.2">
      <c r="A451" s="24">
        <v>43990</v>
      </c>
      <c r="C451" s="2">
        <f>AVERAGE(C$2:C$435)</f>
        <v>147.79493087557603</v>
      </c>
    </row>
    <row r="452" spans="1:3" x14ac:dyDescent="0.2">
      <c r="A452" s="24">
        <v>43991</v>
      </c>
      <c r="C452" s="2">
        <f>AVERAGE(C$2:C$435)</f>
        <v>147.79493087557603</v>
      </c>
    </row>
    <row r="453" spans="1:3" x14ac:dyDescent="0.2">
      <c r="A453" s="24">
        <v>43992</v>
      </c>
      <c r="C453" s="2">
        <f>AVERAGE(C$2:C$435)</f>
        <v>147.79493087557603</v>
      </c>
    </row>
    <row r="454" spans="1:3" x14ac:dyDescent="0.2">
      <c r="A454" s="24">
        <v>43993</v>
      </c>
      <c r="C454" s="2">
        <f>AVERAGE(C$2:C$435)</f>
        <v>147.79493087557603</v>
      </c>
    </row>
    <row r="455" spans="1:3" x14ac:dyDescent="0.2">
      <c r="A455" s="24">
        <v>43994</v>
      </c>
      <c r="C455" s="2">
        <f>AVERAGE(C$2:C$435)</f>
        <v>147.79493087557603</v>
      </c>
    </row>
    <row r="456" spans="1:3" x14ac:dyDescent="0.2">
      <c r="A456" s="24">
        <v>43995</v>
      </c>
      <c r="C456" s="2">
        <f>AVERAGE(C$2:C$435)</f>
        <v>147.79493087557603</v>
      </c>
    </row>
    <row r="457" spans="1:3" x14ac:dyDescent="0.2">
      <c r="A457" s="24">
        <v>43996</v>
      </c>
      <c r="C457" s="2">
        <f>AVERAGE(C$2:C$435)</f>
        <v>147.79493087557603</v>
      </c>
    </row>
    <row r="458" spans="1:3" x14ac:dyDescent="0.2">
      <c r="A458" s="24">
        <v>43997</v>
      </c>
      <c r="C458" s="2">
        <f>AVERAGE(C$2:C$435)</f>
        <v>147.79493087557603</v>
      </c>
    </row>
    <row r="459" spans="1:3" x14ac:dyDescent="0.2">
      <c r="A459" s="24">
        <v>43998</v>
      </c>
      <c r="C459" s="2">
        <f>AVERAGE(C$2:C$435)</f>
        <v>147.79493087557603</v>
      </c>
    </row>
    <row r="460" spans="1:3" x14ac:dyDescent="0.2">
      <c r="A460" s="24">
        <v>43999</v>
      </c>
      <c r="C460" s="2">
        <f>AVERAGE(C$2:C$435)</f>
        <v>147.79493087557603</v>
      </c>
    </row>
    <row r="461" spans="1:3" x14ac:dyDescent="0.2">
      <c r="A461" s="24">
        <v>44000</v>
      </c>
      <c r="C461" s="2">
        <f>AVERAGE(C$2:C$435)</f>
        <v>147.79493087557603</v>
      </c>
    </row>
    <row r="462" spans="1:3" x14ac:dyDescent="0.2">
      <c r="A462" s="24">
        <v>44001</v>
      </c>
      <c r="C462" s="2">
        <f>AVERAGE(C$2:C$435)</f>
        <v>147.79493087557603</v>
      </c>
    </row>
    <row r="463" spans="1:3" x14ac:dyDescent="0.2">
      <c r="A463" s="24">
        <v>44002</v>
      </c>
      <c r="C463" s="2">
        <f>AVERAGE(C$2:C$435)</f>
        <v>147.79493087557603</v>
      </c>
    </row>
    <row r="464" spans="1:3" x14ac:dyDescent="0.2">
      <c r="A464" s="24">
        <v>44003</v>
      </c>
      <c r="C464" s="2">
        <f>AVERAGE(C$2:C$435)</f>
        <v>147.79493087557603</v>
      </c>
    </row>
    <row r="465" spans="1:3" x14ac:dyDescent="0.2">
      <c r="A465" s="24">
        <v>44004</v>
      </c>
      <c r="C465" s="2">
        <f>AVERAGE(C$2:C$435)</f>
        <v>147.79493087557603</v>
      </c>
    </row>
    <row r="466" spans="1:3" x14ac:dyDescent="0.2">
      <c r="A466" s="24">
        <v>44005</v>
      </c>
      <c r="C466" s="2">
        <f>AVERAGE(C$2:C$435)</f>
        <v>147.79493087557603</v>
      </c>
    </row>
    <row r="467" spans="1:3" x14ac:dyDescent="0.2">
      <c r="A467" s="3"/>
    </row>
    <row r="468" spans="1:3" x14ac:dyDescent="0.2">
      <c r="A468" s="3"/>
    </row>
    <row r="469" spans="1:3" x14ac:dyDescent="0.2">
      <c r="A469" s="3"/>
    </row>
    <row r="470" spans="1:3" x14ac:dyDescent="0.2">
      <c r="A470" s="3"/>
    </row>
    <row r="471" spans="1:3" x14ac:dyDescent="0.2">
      <c r="A471" s="3"/>
    </row>
    <row r="472" spans="1:3" x14ac:dyDescent="0.2">
      <c r="A472" s="3"/>
    </row>
    <row r="473" spans="1:3" x14ac:dyDescent="0.2">
      <c r="A473" s="3"/>
    </row>
    <row r="474" spans="1:3" x14ac:dyDescent="0.2">
      <c r="A474" s="3"/>
    </row>
    <row r="475" spans="1:3" x14ac:dyDescent="0.2">
      <c r="A475" s="3"/>
    </row>
    <row r="476" spans="1:3" x14ac:dyDescent="0.2">
      <c r="A476" s="3"/>
    </row>
    <row r="477" spans="1:3" x14ac:dyDescent="0.2">
      <c r="A477" s="3"/>
    </row>
    <row r="478" spans="1:3" x14ac:dyDescent="0.2">
      <c r="A478" s="3"/>
    </row>
    <row r="479" spans="1:3" x14ac:dyDescent="0.2">
      <c r="A479" s="3"/>
    </row>
    <row r="480" spans="1:3" x14ac:dyDescent="0.2">
      <c r="A480" s="3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CCBF-0BF6-8F43-882A-57F26DF25A69}">
  <dimension ref="A1:N480"/>
  <sheetViews>
    <sheetView topLeftCell="B2" zoomScaleNormal="161" workbookViewId="0">
      <selection activeCell="L58" sqref="L58"/>
    </sheetView>
  </sheetViews>
  <sheetFormatPr baseColWidth="10" defaultRowHeight="16" x14ac:dyDescent="0.2"/>
  <cols>
    <col min="2" max="2" width="21.83203125" customWidth="1"/>
    <col min="3" max="3" width="24.33203125" customWidth="1"/>
    <col min="5" max="5" width="30.33203125" customWidth="1"/>
    <col min="8" max="8" width="19.33203125" customWidth="1"/>
    <col min="9" max="9" width="11.83203125" customWidth="1"/>
    <col min="13" max="13" width="14.33203125" customWidth="1"/>
    <col min="14" max="14" width="16" customWidth="1"/>
  </cols>
  <sheetData>
    <row r="1" spans="1:3" x14ac:dyDescent="0.2">
      <c r="A1" s="1" t="s">
        <v>30</v>
      </c>
      <c r="B1" t="s">
        <v>31</v>
      </c>
      <c r="C1" t="s">
        <v>32</v>
      </c>
    </row>
    <row r="2" spans="1:3" x14ac:dyDescent="0.2">
      <c r="A2" s="22">
        <v>43906</v>
      </c>
      <c r="B2" s="18">
        <v>3</v>
      </c>
      <c r="C2" s="18">
        <v>3</v>
      </c>
    </row>
    <row r="3" spans="1:3" x14ac:dyDescent="0.2">
      <c r="A3" s="22">
        <v>43907</v>
      </c>
      <c r="B3" s="18">
        <v>2</v>
      </c>
      <c r="C3" s="18">
        <v>2</v>
      </c>
    </row>
    <row r="4" spans="1:3" x14ac:dyDescent="0.2">
      <c r="A4" s="22">
        <v>43908</v>
      </c>
      <c r="B4" s="18">
        <v>0</v>
      </c>
      <c r="C4" s="18">
        <v>0</v>
      </c>
    </row>
    <row r="5" spans="1:3" x14ac:dyDescent="0.2">
      <c r="A5" s="22">
        <v>43909</v>
      </c>
      <c r="B5" s="18">
        <v>0</v>
      </c>
      <c r="C5" s="18">
        <v>0</v>
      </c>
    </row>
    <row r="6" spans="1:3" x14ac:dyDescent="0.2">
      <c r="A6" s="22">
        <v>43910</v>
      </c>
      <c r="B6" s="18">
        <v>4</v>
      </c>
      <c r="C6" s="18">
        <v>4</v>
      </c>
    </row>
    <row r="7" spans="1:3" x14ac:dyDescent="0.2">
      <c r="A7" s="22">
        <v>43911</v>
      </c>
      <c r="B7" s="18">
        <v>0</v>
      </c>
      <c r="C7" s="18">
        <v>0</v>
      </c>
    </row>
    <row r="8" spans="1:3" x14ac:dyDescent="0.2">
      <c r="A8" s="22">
        <v>43912</v>
      </c>
      <c r="B8" s="18">
        <v>0</v>
      </c>
      <c r="C8" s="18">
        <v>0</v>
      </c>
    </row>
    <row r="9" spans="1:3" x14ac:dyDescent="0.2">
      <c r="A9" s="22">
        <v>43913</v>
      </c>
      <c r="B9" s="18">
        <v>0</v>
      </c>
      <c r="C9" s="18">
        <v>0</v>
      </c>
    </row>
    <row r="10" spans="1:3" x14ac:dyDescent="0.2">
      <c r="A10" s="22">
        <v>43914</v>
      </c>
      <c r="B10" s="18">
        <v>1</v>
      </c>
      <c r="C10" s="18">
        <v>1</v>
      </c>
    </row>
    <row r="11" spans="1:3" x14ac:dyDescent="0.2">
      <c r="A11" s="22">
        <v>43915</v>
      </c>
      <c r="B11" s="18">
        <v>0</v>
      </c>
      <c r="C11" s="18">
        <v>0</v>
      </c>
    </row>
    <row r="12" spans="1:3" x14ac:dyDescent="0.2">
      <c r="A12" s="22">
        <v>43916</v>
      </c>
      <c r="B12" s="18">
        <v>2</v>
      </c>
      <c r="C12" s="18">
        <v>2</v>
      </c>
    </row>
    <row r="13" spans="1:3" x14ac:dyDescent="0.2">
      <c r="A13" s="22">
        <v>43917</v>
      </c>
      <c r="B13" s="18">
        <v>2</v>
      </c>
      <c r="C13" s="18">
        <v>2</v>
      </c>
    </row>
    <row r="14" spans="1:3" x14ac:dyDescent="0.2">
      <c r="A14" s="22">
        <v>43918</v>
      </c>
      <c r="B14" s="18">
        <v>0</v>
      </c>
      <c r="C14" s="18">
        <v>0</v>
      </c>
    </row>
    <row r="15" spans="1:3" x14ac:dyDescent="0.2">
      <c r="A15" s="22">
        <v>43919</v>
      </c>
      <c r="B15" s="18">
        <v>0</v>
      </c>
      <c r="C15" s="18">
        <v>0</v>
      </c>
    </row>
    <row r="16" spans="1:3" x14ac:dyDescent="0.2">
      <c r="A16" s="22">
        <v>43920</v>
      </c>
      <c r="B16" s="18">
        <v>0</v>
      </c>
      <c r="C16" s="18">
        <v>0</v>
      </c>
    </row>
    <row r="17" spans="1:14" x14ac:dyDescent="0.2">
      <c r="A17" s="22">
        <v>43921</v>
      </c>
      <c r="B17" s="18">
        <v>1</v>
      </c>
      <c r="C17" s="18">
        <v>1</v>
      </c>
      <c r="E17" t="s">
        <v>34</v>
      </c>
      <c r="F17" t="s">
        <v>33</v>
      </c>
      <c r="G17" t="s">
        <v>35</v>
      </c>
      <c r="H17" t="s">
        <v>37</v>
      </c>
      <c r="I17" t="s">
        <v>38</v>
      </c>
      <c r="J17" t="s">
        <v>39</v>
      </c>
      <c r="K17" t="s">
        <v>40</v>
      </c>
      <c r="L17" t="s">
        <v>45</v>
      </c>
      <c r="M17" t="s">
        <v>46</v>
      </c>
      <c r="N17" t="s">
        <v>47</v>
      </c>
    </row>
    <row r="18" spans="1:14" x14ac:dyDescent="0.2">
      <c r="A18" s="22">
        <v>43922</v>
      </c>
      <c r="B18" s="18">
        <v>0</v>
      </c>
      <c r="C18" s="18">
        <v>0</v>
      </c>
      <c r="E18" s="23">
        <f>A406</f>
        <v>44310</v>
      </c>
      <c r="F18">
        <f>C406</f>
        <v>189</v>
      </c>
      <c r="G18" s="4">
        <f>B406</f>
        <v>191</v>
      </c>
      <c r="H18">
        <f>$F18-$F$49</f>
        <v>39.881188118811878</v>
      </c>
      <c r="I18">
        <f>H18^2</f>
        <v>1590.5091657680616</v>
      </c>
      <c r="J18">
        <f>F18-G18</f>
        <v>-2</v>
      </c>
      <c r="K18">
        <f>J18^2</f>
        <v>4</v>
      </c>
      <c r="L18">
        <f>ABS(J18)</f>
        <v>2</v>
      </c>
      <c r="M18">
        <f>L18/F18</f>
        <v>1.0582010582010581E-2</v>
      </c>
      <c r="N18">
        <f>M18^2</f>
        <v>1.1197894795778393E-4</v>
      </c>
    </row>
    <row r="19" spans="1:14" x14ac:dyDescent="0.2">
      <c r="A19" s="22">
        <v>43923</v>
      </c>
      <c r="B19" s="18">
        <v>2</v>
      </c>
      <c r="C19" s="18">
        <v>2</v>
      </c>
      <c r="E19" s="23">
        <f t="shared" ref="E19:E47" si="0">A407</f>
        <v>44311</v>
      </c>
      <c r="F19">
        <f t="shared" ref="F19:F47" si="1">C407</f>
        <v>188</v>
      </c>
      <c r="G19" s="4">
        <f t="shared" ref="G19:G47" si="2">B407</f>
        <v>191</v>
      </c>
      <c r="H19">
        <f>$F19-$F$49</f>
        <v>38.881188118811878</v>
      </c>
      <c r="I19">
        <f t="shared" ref="I19:I47" si="3">H19^2</f>
        <v>1511.7467895304378</v>
      </c>
      <c r="J19">
        <f t="shared" ref="J19:J47" si="4">F19-G19</f>
        <v>-3</v>
      </c>
      <c r="K19">
        <f t="shared" ref="K19:K47" si="5">J19^2</f>
        <v>9</v>
      </c>
      <c r="L19">
        <f t="shared" ref="L19:L47" si="6">ABS(J19)</f>
        <v>3</v>
      </c>
      <c r="M19">
        <f t="shared" ref="M19:M47" si="7">L19/F19</f>
        <v>1.5957446808510637E-2</v>
      </c>
      <c r="N19">
        <f t="shared" ref="N19:N47" si="8">M19^2</f>
        <v>2.5464010864644632E-4</v>
      </c>
    </row>
    <row r="20" spans="1:14" x14ac:dyDescent="0.2">
      <c r="A20" s="22">
        <v>43924</v>
      </c>
      <c r="B20" s="18">
        <v>0</v>
      </c>
      <c r="C20" s="18">
        <v>0</v>
      </c>
      <c r="E20" s="23">
        <f t="shared" si="0"/>
        <v>44312</v>
      </c>
      <c r="F20">
        <f t="shared" si="1"/>
        <v>184</v>
      </c>
      <c r="G20" s="4">
        <f t="shared" si="2"/>
        <v>191</v>
      </c>
      <c r="H20">
        <f>$F20-$F$49</f>
        <v>34.881188118811878</v>
      </c>
      <c r="I20">
        <f t="shared" si="3"/>
        <v>1216.6972845799428</v>
      </c>
      <c r="J20">
        <f t="shared" si="4"/>
        <v>-7</v>
      </c>
      <c r="K20">
        <f t="shared" si="5"/>
        <v>49</v>
      </c>
      <c r="L20">
        <f t="shared" si="6"/>
        <v>7</v>
      </c>
      <c r="M20">
        <f t="shared" si="7"/>
        <v>3.8043478260869568E-2</v>
      </c>
      <c r="N20">
        <f t="shared" si="8"/>
        <v>1.4473062381852554E-3</v>
      </c>
    </row>
    <row r="21" spans="1:14" x14ac:dyDescent="0.2">
      <c r="A21" s="22">
        <v>43925</v>
      </c>
      <c r="B21" s="18">
        <v>0</v>
      </c>
      <c r="C21" s="18">
        <v>0</v>
      </c>
      <c r="E21" s="23">
        <f t="shared" si="0"/>
        <v>44313</v>
      </c>
      <c r="F21">
        <f t="shared" si="1"/>
        <v>183</v>
      </c>
      <c r="G21" s="4">
        <f t="shared" si="2"/>
        <v>191</v>
      </c>
      <c r="H21">
        <f>$F21-$F$49</f>
        <v>33.881188118811878</v>
      </c>
      <c r="I21">
        <f t="shared" si="3"/>
        <v>1147.9349083423192</v>
      </c>
      <c r="J21">
        <f t="shared" si="4"/>
        <v>-8</v>
      </c>
      <c r="K21">
        <f t="shared" si="5"/>
        <v>64</v>
      </c>
      <c r="L21">
        <f t="shared" si="6"/>
        <v>8</v>
      </c>
      <c r="M21">
        <f t="shared" si="7"/>
        <v>4.3715846994535519E-2</v>
      </c>
      <c r="N21">
        <f t="shared" si="8"/>
        <v>1.9110752784496402E-3</v>
      </c>
    </row>
    <row r="22" spans="1:14" x14ac:dyDescent="0.2">
      <c r="A22" s="22">
        <v>43926</v>
      </c>
      <c r="B22" s="18">
        <v>0</v>
      </c>
      <c r="C22" s="18">
        <v>0</v>
      </c>
      <c r="E22" s="23">
        <f t="shared" si="0"/>
        <v>44314</v>
      </c>
      <c r="F22">
        <f t="shared" si="1"/>
        <v>179</v>
      </c>
      <c r="G22" s="4">
        <f t="shared" si="2"/>
        <v>191</v>
      </c>
      <c r="H22">
        <f>$F22-$F$49</f>
        <v>29.881188118811878</v>
      </c>
      <c r="I22">
        <f t="shared" si="3"/>
        <v>892.88540339182407</v>
      </c>
      <c r="J22">
        <f t="shared" si="4"/>
        <v>-12</v>
      </c>
      <c r="K22">
        <f t="shared" si="5"/>
        <v>144</v>
      </c>
      <c r="L22">
        <f t="shared" si="6"/>
        <v>12</v>
      </c>
      <c r="M22">
        <f t="shared" si="7"/>
        <v>6.7039106145251395E-2</v>
      </c>
      <c r="N22">
        <f t="shared" si="8"/>
        <v>4.4942417527542838E-3</v>
      </c>
    </row>
    <row r="23" spans="1:14" x14ac:dyDescent="0.2">
      <c r="A23" s="22">
        <v>43927</v>
      </c>
      <c r="B23" s="18">
        <v>0</v>
      </c>
      <c r="C23" s="18">
        <v>0</v>
      </c>
      <c r="E23" s="23">
        <f t="shared" si="0"/>
        <v>44315</v>
      </c>
      <c r="F23">
        <f t="shared" si="1"/>
        <v>176</v>
      </c>
      <c r="G23" s="4">
        <f t="shared" si="2"/>
        <v>191</v>
      </c>
      <c r="H23">
        <f>$F23-$F$49</f>
        <v>26.881188118811878</v>
      </c>
      <c r="I23">
        <f t="shared" si="3"/>
        <v>722.59827467895286</v>
      </c>
      <c r="J23">
        <f t="shared" si="4"/>
        <v>-15</v>
      </c>
      <c r="K23">
        <f t="shared" si="5"/>
        <v>225</v>
      </c>
      <c r="L23">
        <f t="shared" si="6"/>
        <v>15</v>
      </c>
      <c r="M23">
        <f t="shared" si="7"/>
        <v>8.5227272727272721E-2</v>
      </c>
      <c r="N23">
        <f t="shared" si="8"/>
        <v>7.2636880165289248E-3</v>
      </c>
    </row>
    <row r="24" spans="1:14" x14ac:dyDescent="0.2">
      <c r="A24" s="22">
        <v>43928</v>
      </c>
      <c r="B24" s="18">
        <v>0</v>
      </c>
      <c r="C24" s="18">
        <v>0</v>
      </c>
      <c r="E24" s="23">
        <f t="shared" si="0"/>
        <v>44316</v>
      </c>
      <c r="F24">
        <f t="shared" si="1"/>
        <v>170</v>
      </c>
      <c r="G24" s="4">
        <f t="shared" si="2"/>
        <v>191</v>
      </c>
      <c r="H24">
        <f>$F24-$F$49</f>
        <v>20.881188118811878</v>
      </c>
      <c r="I24">
        <f t="shared" si="3"/>
        <v>436.02401725321033</v>
      </c>
      <c r="J24">
        <f t="shared" si="4"/>
        <v>-21</v>
      </c>
      <c r="K24">
        <f t="shared" si="5"/>
        <v>441</v>
      </c>
      <c r="L24">
        <f t="shared" si="6"/>
        <v>21</v>
      </c>
      <c r="M24">
        <f t="shared" si="7"/>
        <v>0.12352941176470589</v>
      </c>
      <c r="N24">
        <f t="shared" si="8"/>
        <v>1.5259515570934258E-2</v>
      </c>
    </row>
    <row r="25" spans="1:14" x14ac:dyDescent="0.2">
      <c r="A25" s="22">
        <v>43929</v>
      </c>
      <c r="B25" s="18">
        <v>1</v>
      </c>
      <c r="C25" s="18">
        <v>1</v>
      </c>
      <c r="E25" s="23">
        <f t="shared" si="0"/>
        <v>44317</v>
      </c>
      <c r="F25">
        <f t="shared" si="1"/>
        <v>160</v>
      </c>
      <c r="G25" s="4">
        <f t="shared" si="2"/>
        <v>191</v>
      </c>
      <c r="H25">
        <f>$F25-$F$49</f>
        <v>10.881188118811878</v>
      </c>
      <c r="I25">
        <f t="shared" si="3"/>
        <v>118.40025487697277</v>
      </c>
      <c r="J25">
        <f t="shared" si="4"/>
        <v>-31</v>
      </c>
      <c r="K25">
        <f t="shared" si="5"/>
        <v>961</v>
      </c>
      <c r="L25">
        <f t="shared" si="6"/>
        <v>31</v>
      </c>
      <c r="M25">
        <f t="shared" si="7"/>
        <v>0.19375000000000001</v>
      </c>
      <c r="N25">
        <f t="shared" si="8"/>
        <v>3.7539062500000005E-2</v>
      </c>
    </row>
    <row r="26" spans="1:14" x14ac:dyDescent="0.2">
      <c r="A26" s="22">
        <v>43930</v>
      </c>
      <c r="B26" s="18">
        <v>0</v>
      </c>
      <c r="C26" s="18">
        <v>0</v>
      </c>
      <c r="E26" s="23">
        <f t="shared" si="0"/>
        <v>44318</v>
      </c>
      <c r="F26">
        <f t="shared" si="1"/>
        <v>150</v>
      </c>
      <c r="G26" s="4">
        <f t="shared" si="2"/>
        <v>191</v>
      </c>
      <c r="H26">
        <f>$F26-$F$49</f>
        <v>0.88118811881187753</v>
      </c>
      <c r="I26">
        <f t="shared" si="3"/>
        <v>0.77649250073521559</v>
      </c>
      <c r="J26">
        <f t="shared" si="4"/>
        <v>-41</v>
      </c>
      <c r="K26">
        <f t="shared" si="5"/>
        <v>1681</v>
      </c>
      <c r="L26">
        <f t="shared" si="6"/>
        <v>41</v>
      </c>
      <c r="M26">
        <f t="shared" si="7"/>
        <v>0.27333333333333332</v>
      </c>
      <c r="N26">
        <f t="shared" si="8"/>
        <v>7.4711111111111103E-2</v>
      </c>
    </row>
    <row r="27" spans="1:14" x14ac:dyDescent="0.2">
      <c r="A27" s="22">
        <v>43931</v>
      </c>
      <c r="B27" s="18">
        <v>2</v>
      </c>
      <c r="C27" s="18">
        <v>2</v>
      </c>
      <c r="E27" s="23">
        <f t="shared" si="0"/>
        <v>44319</v>
      </c>
      <c r="F27">
        <f t="shared" si="1"/>
        <v>141</v>
      </c>
      <c r="G27" s="4">
        <f t="shared" si="2"/>
        <v>191</v>
      </c>
      <c r="H27">
        <f>$F27-$F$49</f>
        <v>-8.1188118811881225</v>
      </c>
      <c r="I27">
        <f t="shared" si="3"/>
        <v>65.915106362121421</v>
      </c>
      <c r="J27">
        <f t="shared" si="4"/>
        <v>-50</v>
      </c>
      <c r="K27">
        <f t="shared" si="5"/>
        <v>2500</v>
      </c>
      <c r="L27">
        <f t="shared" si="6"/>
        <v>50</v>
      </c>
      <c r="M27">
        <f t="shared" si="7"/>
        <v>0.3546099290780142</v>
      </c>
      <c r="N27">
        <f t="shared" si="8"/>
        <v>0.12574820180071425</v>
      </c>
    </row>
    <row r="28" spans="1:14" x14ac:dyDescent="0.2">
      <c r="A28" s="22">
        <v>43932</v>
      </c>
      <c r="B28" s="18">
        <v>1</v>
      </c>
      <c r="C28" s="18">
        <v>1</v>
      </c>
      <c r="E28" s="23">
        <f t="shared" si="0"/>
        <v>44320</v>
      </c>
      <c r="F28">
        <f t="shared" si="1"/>
        <v>139</v>
      </c>
      <c r="G28" s="4">
        <f t="shared" si="2"/>
        <v>191</v>
      </c>
      <c r="H28">
        <f>$F28-$F$49</f>
        <v>-10.118811881188122</v>
      </c>
      <c r="I28">
        <f t="shared" si="3"/>
        <v>102.39035388687391</v>
      </c>
      <c r="J28">
        <f t="shared" si="4"/>
        <v>-52</v>
      </c>
      <c r="K28">
        <f t="shared" si="5"/>
        <v>2704</v>
      </c>
      <c r="L28">
        <f t="shared" si="6"/>
        <v>52</v>
      </c>
      <c r="M28">
        <f t="shared" si="7"/>
        <v>0.37410071942446044</v>
      </c>
      <c r="N28">
        <f t="shared" si="8"/>
        <v>0.13995134827389888</v>
      </c>
    </row>
    <row r="29" spans="1:14" x14ac:dyDescent="0.2">
      <c r="A29" s="22">
        <v>43933</v>
      </c>
      <c r="B29" s="18">
        <v>3</v>
      </c>
      <c r="C29" s="18">
        <v>3</v>
      </c>
      <c r="E29" s="23">
        <f t="shared" si="0"/>
        <v>44321</v>
      </c>
      <c r="F29">
        <f t="shared" si="1"/>
        <v>95</v>
      </c>
      <c r="G29" s="4">
        <f t="shared" si="2"/>
        <v>191</v>
      </c>
      <c r="H29">
        <f>$F29-$F$49</f>
        <v>-54.118811881188122</v>
      </c>
      <c r="I29">
        <f t="shared" si="3"/>
        <v>2928.8457994314285</v>
      </c>
      <c r="J29">
        <f t="shared" si="4"/>
        <v>-96</v>
      </c>
      <c r="K29">
        <f t="shared" si="5"/>
        <v>9216</v>
      </c>
      <c r="L29">
        <f t="shared" si="6"/>
        <v>96</v>
      </c>
      <c r="M29">
        <f t="shared" si="7"/>
        <v>1.0105263157894737</v>
      </c>
      <c r="N29">
        <f t="shared" si="8"/>
        <v>1.0211634349030472</v>
      </c>
    </row>
    <row r="30" spans="1:14" x14ac:dyDescent="0.2">
      <c r="A30" s="22">
        <v>43934</v>
      </c>
      <c r="B30" s="18">
        <v>5</v>
      </c>
      <c r="C30" s="18">
        <v>5</v>
      </c>
      <c r="E30" s="23">
        <f t="shared" si="0"/>
        <v>44322</v>
      </c>
      <c r="F30">
        <f t="shared" si="1"/>
        <v>97</v>
      </c>
      <c r="G30" s="4">
        <f t="shared" si="2"/>
        <v>191</v>
      </c>
      <c r="H30">
        <f>$F30-$F$49</f>
        <v>-52.118811881188122</v>
      </c>
      <c r="I30">
        <f t="shared" si="3"/>
        <v>2716.3705519066762</v>
      </c>
      <c r="J30">
        <f t="shared" si="4"/>
        <v>-94</v>
      </c>
      <c r="K30">
        <f t="shared" si="5"/>
        <v>8836</v>
      </c>
      <c r="L30">
        <f t="shared" si="6"/>
        <v>94</v>
      </c>
      <c r="M30">
        <f t="shared" si="7"/>
        <v>0.96907216494845361</v>
      </c>
      <c r="N30">
        <f t="shared" si="8"/>
        <v>0.93910086087788291</v>
      </c>
    </row>
    <row r="31" spans="1:14" x14ac:dyDescent="0.2">
      <c r="A31" s="22">
        <v>43935</v>
      </c>
      <c r="B31" s="18">
        <v>11</v>
      </c>
      <c r="C31" s="18">
        <v>11</v>
      </c>
      <c r="E31" s="23">
        <f t="shared" si="0"/>
        <v>44323</v>
      </c>
      <c r="F31">
        <f t="shared" si="1"/>
        <v>96</v>
      </c>
      <c r="G31" s="4">
        <f t="shared" si="2"/>
        <v>191</v>
      </c>
      <c r="H31">
        <f>$F31-$F$49</f>
        <v>-53.118811881188122</v>
      </c>
      <c r="I31">
        <f t="shared" si="3"/>
        <v>2821.6081756690523</v>
      </c>
      <c r="J31">
        <f t="shared" si="4"/>
        <v>-95</v>
      </c>
      <c r="K31">
        <f t="shared" si="5"/>
        <v>9025</v>
      </c>
      <c r="L31">
        <f t="shared" si="6"/>
        <v>95</v>
      </c>
      <c r="M31">
        <f t="shared" si="7"/>
        <v>0.98958333333333337</v>
      </c>
      <c r="N31">
        <f t="shared" si="8"/>
        <v>0.97927517361111116</v>
      </c>
    </row>
    <row r="32" spans="1:14" x14ac:dyDescent="0.2">
      <c r="A32" s="22">
        <v>43936</v>
      </c>
      <c r="B32" s="18">
        <v>0</v>
      </c>
      <c r="C32" s="18">
        <v>0</v>
      </c>
      <c r="E32" s="23">
        <f t="shared" si="0"/>
        <v>44324</v>
      </c>
      <c r="F32">
        <f t="shared" si="1"/>
        <v>94</v>
      </c>
      <c r="G32" s="4">
        <f t="shared" si="2"/>
        <v>191</v>
      </c>
      <c r="H32">
        <f>$F32-$F$49</f>
        <v>-55.118811881188122</v>
      </c>
      <c r="I32">
        <f t="shared" si="3"/>
        <v>3038.0834231938047</v>
      </c>
      <c r="J32">
        <f t="shared" si="4"/>
        <v>-97</v>
      </c>
      <c r="K32">
        <f t="shared" si="5"/>
        <v>9409</v>
      </c>
      <c r="L32">
        <f t="shared" si="6"/>
        <v>97</v>
      </c>
      <c r="M32">
        <f t="shared" si="7"/>
        <v>1.0319148936170213</v>
      </c>
      <c r="N32">
        <f t="shared" si="8"/>
        <v>1.0648483476686283</v>
      </c>
    </row>
    <row r="33" spans="1:14" x14ac:dyDescent="0.2">
      <c r="A33" s="22">
        <v>43937</v>
      </c>
      <c r="B33" s="18">
        <v>10</v>
      </c>
      <c r="C33" s="18">
        <v>10</v>
      </c>
      <c r="E33" s="23">
        <f t="shared" si="0"/>
        <v>44325</v>
      </c>
      <c r="F33">
        <f t="shared" si="1"/>
        <v>94</v>
      </c>
      <c r="G33" s="4">
        <f t="shared" si="2"/>
        <v>191</v>
      </c>
      <c r="H33">
        <f>$F33-$F$49</f>
        <v>-55.118811881188122</v>
      </c>
      <c r="I33">
        <f t="shared" si="3"/>
        <v>3038.0834231938047</v>
      </c>
      <c r="J33">
        <f t="shared" si="4"/>
        <v>-97</v>
      </c>
      <c r="K33">
        <f t="shared" si="5"/>
        <v>9409</v>
      </c>
      <c r="L33">
        <f t="shared" si="6"/>
        <v>97</v>
      </c>
      <c r="M33">
        <f t="shared" si="7"/>
        <v>1.0319148936170213</v>
      </c>
      <c r="N33">
        <f t="shared" si="8"/>
        <v>1.0648483476686283</v>
      </c>
    </row>
    <row r="34" spans="1:14" x14ac:dyDescent="0.2">
      <c r="A34" s="22">
        <v>43938</v>
      </c>
      <c r="B34" s="18">
        <v>13</v>
      </c>
      <c r="C34" s="18">
        <v>13</v>
      </c>
      <c r="E34" s="23">
        <f t="shared" si="0"/>
        <v>44326</v>
      </c>
      <c r="F34">
        <f t="shared" si="1"/>
        <v>98</v>
      </c>
      <c r="G34" s="4">
        <f t="shared" si="2"/>
        <v>191</v>
      </c>
      <c r="H34">
        <f>$F34-$F$49</f>
        <v>-51.118811881188122</v>
      </c>
      <c r="I34">
        <f t="shared" si="3"/>
        <v>2613.1329281443</v>
      </c>
      <c r="J34">
        <f t="shared" si="4"/>
        <v>-93</v>
      </c>
      <c r="K34">
        <f t="shared" si="5"/>
        <v>8649</v>
      </c>
      <c r="L34">
        <f t="shared" si="6"/>
        <v>93</v>
      </c>
      <c r="M34">
        <f t="shared" si="7"/>
        <v>0.94897959183673475</v>
      </c>
      <c r="N34">
        <f t="shared" si="8"/>
        <v>0.90056226572261566</v>
      </c>
    </row>
    <row r="35" spans="1:14" x14ac:dyDescent="0.2">
      <c r="A35" s="22">
        <v>43939</v>
      </c>
      <c r="B35" s="18">
        <v>1</v>
      </c>
      <c r="C35" s="18">
        <v>1</v>
      </c>
      <c r="E35" s="23">
        <f t="shared" si="0"/>
        <v>44327</v>
      </c>
      <c r="F35">
        <f t="shared" si="1"/>
        <v>96</v>
      </c>
      <c r="G35" s="4">
        <f t="shared" si="2"/>
        <v>191</v>
      </c>
      <c r="H35">
        <f>$F35-$F$49</f>
        <v>-53.118811881188122</v>
      </c>
      <c r="I35">
        <f t="shared" si="3"/>
        <v>2821.6081756690523</v>
      </c>
      <c r="J35">
        <f t="shared" si="4"/>
        <v>-95</v>
      </c>
      <c r="K35">
        <f t="shared" si="5"/>
        <v>9025</v>
      </c>
      <c r="L35">
        <f t="shared" si="6"/>
        <v>95</v>
      </c>
      <c r="M35">
        <f t="shared" si="7"/>
        <v>0.98958333333333337</v>
      </c>
      <c r="N35">
        <f t="shared" si="8"/>
        <v>0.97927517361111116</v>
      </c>
    </row>
    <row r="36" spans="1:14" x14ac:dyDescent="0.2">
      <c r="A36" s="22">
        <v>43940</v>
      </c>
      <c r="B36" s="18">
        <v>15</v>
      </c>
      <c r="C36" s="18">
        <v>15</v>
      </c>
      <c r="E36" s="23">
        <f t="shared" si="0"/>
        <v>44328</v>
      </c>
      <c r="F36">
        <f t="shared" si="1"/>
        <v>97</v>
      </c>
      <c r="G36" s="4">
        <f t="shared" si="2"/>
        <v>191</v>
      </c>
      <c r="H36">
        <f>$F36-$F$49</f>
        <v>-52.118811881188122</v>
      </c>
      <c r="I36">
        <f t="shared" si="3"/>
        <v>2716.3705519066762</v>
      </c>
      <c r="J36">
        <f t="shared" si="4"/>
        <v>-94</v>
      </c>
      <c r="K36">
        <f t="shared" si="5"/>
        <v>8836</v>
      </c>
      <c r="L36">
        <f t="shared" si="6"/>
        <v>94</v>
      </c>
      <c r="M36">
        <f t="shared" si="7"/>
        <v>0.96907216494845361</v>
      </c>
      <c r="N36">
        <f t="shared" si="8"/>
        <v>0.93910086087788291</v>
      </c>
    </row>
    <row r="37" spans="1:14" x14ac:dyDescent="0.2">
      <c r="A37" s="22">
        <v>43941</v>
      </c>
      <c r="B37" s="18">
        <v>16</v>
      </c>
      <c r="C37" s="18">
        <v>16</v>
      </c>
      <c r="E37" s="23">
        <f t="shared" si="0"/>
        <v>44329</v>
      </c>
      <c r="F37">
        <f t="shared" si="1"/>
        <v>107</v>
      </c>
      <c r="G37" s="4">
        <f t="shared" si="2"/>
        <v>191</v>
      </c>
      <c r="H37">
        <f>$F37-$F$49</f>
        <v>-42.118811881188122</v>
      </c>
      <c r="I37">
        <f t="shared" si="3"/>
        <v>1773.9943142829138</v>
      </c>
      <c r="J37">
        <f t="shared" si="4"/>
        <v>-84</v>
      </c>
      <c r="K37">
        <f t="shared" si="5"/>
        <v>7056</v>
      </c>
      <c r="L37">
        <f t="shared" si="6"/>
        <v>84</v>
      </c>
      <c r="M37">
        <f t="shared" si="7"/>
        <v>0.78504672897196259</v>
      </c>
      <c r="N37">
        <f t="shared" si="8"/>
        <v>0.61629836666957805</v>
      </c>
    </row>
    <row r="38" spans="1:14" x14ac:dyDescent="0.2">
      <c r="A38" s="22">
        <v>43942</v>
      </c>
      <c r="B38" s="18">
        <v>8</v>
      </c>
      <c r="C38" s="18">
        <v>8</v>
      </c>
      <c r="E38" s="23">
        <f t="shared" si="0"/>
        <v>44330</v>
      </c>
      <c r="F38">
        <f t="shared" si="1"/>
        <v>103</v>
      </c>
      <c r="G38" s="4">
        <f t="shared" si="2"/>
        <v>191</v>
      </c>
      <c r="H38">
        <f>$F38-$F$49</f>
        <v>-46.118811881188122</v>
      </c>
      <c r="I38">
        <f t="shared" si="3"/>
        <v>2126.9448093324186</v>
      </c>
      <c r="J38">
        <f t="shared" si="4"/>
        <v>-88</v>
      </c>
      <c r="K38">
        <f t="shared" si="5"/>
        <v>7744</v>
      </c>
      <c r="L38">
        <f t="shared" si="6"/>
        <v>88</v>
      </c>
      <c r="M38">
        <f t="shared" si="7"/>
        <v>0.85436893203883491</v>
      </c>
      <c r="N38">
        <f t="shared" si="8"/>
        <v>0.7299462720331793</v>
      </c>
    </row>
    <row r="39" spans="1:14" x14ac:dyDescent="0.2">
      <c r="A39" s="22">
        <v>43943</v>
      </c>
      <c r="B39" s="18">
        <v>12</v>
      </c>
      <c r="C39" s="18">
        <v>12</v>
      </c>
      <c r="E39" s="23">
        <f t="shared" si="0"/>
        <v>44331</v>
      </c>
      <c r="F39">
        <f t="shared" si="1"/>
        <v>95</v>
      </c>
      <c r="G39" s="4">
        <f t="shared" si="2"/>
        <v>191</v>
      </c>
      <c r="H39">
        <f>$F39-$F$49</f>
        <v>-54.118811881188122</v>
      </c>
      <c r="I39">
        <f t="shared" si="3"/>
        <v>2928.8457994314285</v>
      </c>
      <c r="J39">
        <f t="shared" si="4"/>
        <v>-96</v>
      </c>
      <c r="K39">
        <f t="shared" si="5"/>
        <v>9216</v>
      </c>
      <c r="L39">
        <f t="shared" si="6"/>
        <v>96</v>
      </c>
      <c r="M39">
        <f t="shared" si="7"/>
        <v>1.0105263157894737</v>
      </c>
      <c r="N39">
        <f t="shared" si="8"/>
        <v>1.0211634349030472</v>
      </c>
    </row>
    <row r="40" spans="1:14" x14ac:dyDescent="0.2">
      <c r="A40" s="22">
        <v>43944</v>
      </c>
      <c r="B40" s="18">
        <v>26</v>
      </c>
      <c r="C40" s="18">
        <v>26</v>
      </c>
      <c r="E40" s="23">
        <f t="shared" si="0"/>
        <v>44332</v>
      </c>
      <c r="F40">
        <f t="shared" si="1"/>
        <v>121</v>
      </c>
      <c r="G40" s="4">
        <f t="shared" si="2"/>
        <v>191</v>
      </c>
      <c r="H40">
        <f>$F40-$F$49</f>
        <v>-28.118811881188122</v>
      </c>
      <c r="I40">
        <f t="shared" si="3"/>
        <v>790.66758160964628</v>
      </c>
      <c r="J40">
        <f t="shared" si="4"/>
        <v>-70</v>
      </c>
      <c r="K40">
        <f t="shared" si="5"/>
        <v>4900</v>
      </c>
      <c r="L40">
        <f t="shared" si="6"/>
        <v>70</v>
      </c>
      <c r="M40">
        <f t="shared" si="7"/>
        <v>0.57851239669421484</v>
      </c>
      <c r="N40">
        <f t="shared" si="8"/>
        <v>0.33467659312888459</v>
      </c>
    </row>
    <row r="41" spans="1:14" x14ac:dyDescent="0.2">
      <c r="A41" s="22">
        <v>43945</v>
      </c>
      <c r="B41" s="18">
        <v>44</v>
      </c>
      <c r="C41" s="18">
        <v>44</v>
      </c>
      <c r="E41" s="23">
        <f t="shared" si="0"/>
        <v>44333</v>
      </c>
      <c r="F41">
        <f t="shared" si="1"/>
        <v>117</v>
      </c>
      <c r="G41" s="4">
        <f t="shared" si="2"/>
        <v>191</v>
      </c>
      <c r="H41">
        <f>$F41-$F$49</f>
        <v>-32.118811881188122</v>
      </c>
      <c r="I41">
        <f t="shared" si="3"/>
        <v>1031.6180766591513</v>
      </c>
      <c r="J41">
        <f t="shared" si="4"/>
        <v>-74</v>
      </c>
      <c r="K41">
        <f t="shared" si="5"/>
        <v>5476</v>
      </c>
      <c r="L41">
        <f t="shared" si="6"/>
        <v>74</v>
      </c>
      <c r="M41">
        <f t="shared" si="7"/>
        <v>0.63247863247863245</v>
      </c>
      <c r="N41">
        <f t="shared" si="8"/>
        <v>0.40002922054204104</v>
      </c>
    </row>
    <row r="42" spans="1:14" x14ac:dyDescent="0.2">
      <c r="A42" s="22">
        <v>43946</v>
      </c>
      <c r="B42" s="18">
        <v>24</v>
      </c>
      <c r="C42" s="18">
        <v>24</v>
      </c>
      <c r="E42" s="23">
        <f t="shared" si="0"/>
        <v>44334</v>
      </c>
      <c r="F42">
        <f t="shared" si="1"/>
        <v>113</v>
      </c>
      <c r="G42" s="4">
        <f t="shared" si="2"/>
        <v>191</v>
      </c>
      <c r="H42">
        <f>$F42-$F$49</f>
        <v>-36.118811881188122</v>
      </c>
      <c r="I42">
        <f t="shared" si="3"/>
        <v>1304.5685717086562</v>
      </c>
      <c r="J42">
        <f t="shared" si="4"/>
        <v>-78</v>
      </c>
      <c r="K42">
        <f t="shared" si="5"/>
        <v>6084</v>
      </c>
      <c r="L42">
        <f t="shared" si="6"/>
        <v>78</v>
      </c>
      <c r="M42">
        <f t="shared" si="7"/>
        <v>0.69026548672566368</v>
      </c>
      <c r="N42">
        <f t="shared" si="8"/>
        <v>0.47646644216461737</v>
      </c>
    </row>
    <row r="43" spans="1:14" x14ac:dyDescent="0.2">
      <c r="A43" s="22">
        <v>43947</v>
      </c>
      <c r="B43" s="18">
        <v>20</v>
      </c>
      <c r="C43" s="18">
        <v>20</v>
      </c>
      <c r="E43" s="23">
        <f t="shared" si="0"/>
        <v>44335</v>
      </c>
      <c r="F43">
        <f t="shared" si="1"/>
        <v>131</v>
      </c>
      <c r="G43" s="4">
        <f t="shared" si="2"/>
        <v>191</v>
      </c>
      <c r="H43">
        <f>$F43-$F$49</f>
        <v>-18.118811881188122</v>
      </c>
      <c r="I43">
        <f t="shared" si="3"/>
        <v>328.29134398588388</v>
      </c>
      <c r="J43">
        <f t="shared" si="4"/>
        <v>-60</v>
      </c>
      <c r="K43">
        <f t="shared" si="5"/>
        <v>3600</v>
      </c>
      <c r="L43">
        <f t="shared" si="6"/>
        <v>60</v>
      </c>
      <c r="M43">
        <f t="shared" si="7"/>
        <v>0.4580152671755725</v>
      </c>
      <c r="N43">
        <f t="shared" si="8"/>
        <v>0.20977798496591107</v>
      </c>
    </row>
    <row r="44" spans="1:14" x14ac:dyDescent="0.2">
      <c r="A44" s="22">
        <v>43948</v>
      </c>
      <c r="B44" s="18">
        <v>35</v>
      </c>
      <c r="C44" s="18">
        <v>35</v>
      </c>
      <c r="E44" s="23">
        <f t="shared" si="0"/>
        <v>44336</v>
      </c>
      <c r="F44">
        <f t="shared" si="1"/>
        <v>132</v>
      </c>
      <c r="G44" s="4">
        <f t="shared" si="2"/>
        <v>191</v>
      </c>
      <c r="H44">
        <f>$F44-$F$49</f>
        <v>-17.118811881188122</v>
      </c>
      <c r="I44">
        <f t="shared" si="3"/>
        <v>293.05372022350764</v>
      </c>
      <c r="J44">
        <f t="shared" si="4"/>
        <v>-59</v>
      </c>
      <c r="K44">
        <f t="shared" si="5"/>
        <v>3481</v>
      </c>
      <c r="L44">
        <f t="shared" si="6"/>
        <v>59</v>
      </c>
      <c r="M44">
        <f t="shared" si="7"/>
        <v>0.44696969696969696</v>
      </c>
      <c r="N44">
        <f t="shared" si="8"/>
        <v>0.19978191000918272</v>
      </c>
    </row>
    <row r="45" spans="1:14" x14ac:dyDescent="0.2">
      <c r="A45" s="22">
        <v>43949</v>
      </c>
      <c r="B45" s="18">
        <v>8</v>
      </c>
      <c r="C45" s="18">
        <v>8</v>
      </c>
      <c r="E45" s="23">
        <f t="shared" si="0"/>
        <v>44337</v>
      </c>
      <c r="F45">
        <f t="shared" si="1"/>
        <v>129</v>
      </c>
      <c r="G45" s="4">
        <f t="shared" si="2"/>
        <v>191</v>
      </c>
      <c r="H45">
        <f>$F45-$F$49</f>
        <v>-20.118811881188122</v>
      </c>
      <c r="I45">
        <f t="shared" si="3"/>
        <v>404.76659151063637</v>
      </c>
      <c r="J45">
        <f t="shared" si="4"/>
        <v>-62</v>
      </c>
      <c r="K45">
        <f t="shared" si="5"/>
        <v>3844</v>
      </c>
      <c r="L45">
        <f t="shared" si="6"/>
        <v>62</v>
      </c>
      <c r="M45">
        <f t="shared" si="7"/>
        <v>0.48062015503875971</v>
      </c>
      <c r="N45">
        <f t="shared" si="8"/>
        <v>0.23099573342948143</v>
      </c>
    </row>
    <row r="46" spans="1:14" x14ac:dyDescent="0.2">
      <c r="A46" s="22">
        <v>43950</v>
      </c>
      <c r="B46" s="18">
        <v>55</v>
      </c>
      <c r="C46" s="18">
        <v>55</v>
      </c>
      <c r="E46" s="23">
        <f t="shared" si="0"/>
        <v>44338</v>
      </c>
      <c r="F46">
        <f t="shared" si="1"/>
        <v>118</v>
      </c>
      <c r="G46" s="4">
        <f t="shared" si="2"/>
        <v>191</v>
      </c>
      <c r="H46">
        <f>$F46-$F$49</f>
        <v>-31.118811881188122</v>
      </c>
      <c r="I46">
        <f t="shared" si="3"/>
        <v>968.38045289677507</v>
      </c>
      <c r="J46">
        <f t="shared" si="4"/>
        <v>-73</v>
      </c>
      <c r="K46">
        <f t="shared" si="5"/>
        <v>5329</v>
      </c>
      <c r="L46">
        <f t="shared" si="6"/>
        <v>73</v>
      </c>
      <c r="M46">
        <f t="shared" si="7"/>
        <v>0.61864406779661019</v>
      </c>
      <c r="N46">
        <f t="shared" si="8"/>
        <v>0.3827204826199368</v>
      </c>
    </row>
    <row r="47" spans="1:14" x14ac:dyDescent="0.2">
      <c r="A47" s="22">
        <v>43951</v>
      </c>
      <c r="B47" s="18">
        <v>40</v>
      </c>
      <c r="C47" s="18">
        <v>40</v>
      </c>
      <c r="E47" s="23">
        <f t="shared" si="0"/>
        <v>44339</v>
      </c>
      <c r="F47">
        <f t="shared" si="1"/>
        <v>107</v>
      </c>
      <c r="G47" s="4">
        <f t="shared" si="2"/>
        <v>191</v>
      </c>
      <c r="H47">
        <f>$F47-$F$49</f>
        <v>-42.118811881188122</v>
      </c>
      <c r="I47">
        <f t="shared" si="3"/>
        <v>1773.9943142829138</v>
      </c>
      <c r="J47">
        <f t="shared" si="4"/>
        <v>-84</v>
      </c>
      <c r="K47">
        <f t="shared" si="5"/>
        <v>7056</v>
      </c>
      <c r="L47">
        <f t="shared" si="6"/>
        <v>84</v>
      </c>
      <c r="M47">
        <f t="shared" si="7"/>
        <v>0.78504672897196259</v>
      </c>
      <c r="N47">
        <f t="shared" si="8"/>
        <v>0.61629836666957805</v>
      </c>
    </row>
    <row r="48" spans="1:14" x14ac:dyDescent="0.2">
      <c r="A48" s="22">
        <v>43952</v>
      </c>
      <c r="B48" s="18">
        <v>25</v>
      </c>
      <c r="C48" s="18">
        <v>25</v>
      </c>
      <c r="I48">
        <f>SUM(I18:I47)</f>
        <v>44225.10665621017</v>
      </c>
      <c r="K48">
        <f>SUM(K18:K47)</f>
        <v>144973</v>
      </c>
    </row>
    <row r="49" spans="1:9" x14ac:dyDescent="0.2">
      <c r="A49" s="22">
        <v>43953</v>
      </c>
      <c r="B49" s="18">
        <v>41</v>
      </c>
      <c r="C49" s="18">
        <v>41</v>
      </c>
      <c r="E49" t="s">
        <v>36</v>
      </c>
      <c r="F49">
        <f>AVERAGE(C2:C405)</f>
        <v>149.11881188118812</v>
      </c>
      <c r="H49" t="s">
        <v>51</v>
      </c>
    </row>
    <row r="50" spans="1:9" x14ac:dyDescent="0.2">
      <c r="A50" s="22">
        <v>43954</v>
      </c>
      <c r="B50" s="18">
        <v>85</v>
      </c>
      <c r="C50" s="18">
        <v>85</v>
      </c>
      <c r="E50" t="s">
        <v>41</v>
      </c>
      <c r="F50">
        <f>K48</f>
        <v>144973</v>
      </c>
      <c r="H50" t="s">
        <v>78</v>
      </c>
      <c r="I50">
        <f>SQRT(SUM(N18:N47)/SUM(N18:N47))</f>
        <v>1</v>
      </c>
    </row>
    <row r="51" spans="1:9" x14ac:dyDescent="0.2">
      <c r="A51" s="22">
        <v>43955</v>
      </c>
      <c r="B51" s="18">
        <v>60</v>
      </c>
      <c r="C51" s="18">
        <v>60</v>
      </c>
      <c r="E51" t="s">
        <v>42</v>
      </c>
      <c r="F51">
        <f>I48</f>
        <v>44225.10665621017</v>
      </c>
      <c r="H51" t="s">
        <v>79</v>
      </c>
      <c r="I51">
        <f>SQRT(SUM('Прогноз средний уровень'!N18:N47)/SUM(N18:N47))</f>
        <v>0.53768953393163132</v>
      </c>
    </row>
    <row r="52" spans="1:9" x14ac:dyDescent="0.2">
      <c r="A52" s="22">
        <v>43956</v>
      </c>
      <c r="B52" s="18">
        <v>17</v>
      </c>
      <c r="C52" s="18">
        <v>17</v>
      </c>
      <c r="E52" t="s">
        <v>43</v>
      </c>
      <c r="F52">
        <f>1-F50/F51</f>
        <v>-2.2780701045441716</v>
      </c>
      <c r="H52" t="s">
        <v>80</v>
      </c>
      <c r="I52">
        <f>SQRT(SUM('Прогноз ср абс прирост'!N18:N47)/SUM('Прогноз абсолютная неизменность'!N18:N47))</f>
        <v>1.0531813171738913</v>
      </c>
    </row>
    <row r="53" spans="1:9" x14ac:dyDescent="0.2">
      <c r="A53" s="22">
        <v>43957</v>
      </c>
      <c r="B53" s="18">
        <v>81</v>
      </c>
      <c r="C53" s="18">
        <v>81</v>
      </c>
      <c r="E53" t="s">
        <v>44</v>
      </c>
      <c r="F53">
        <f>AVERAGE(M18:M47)</f>
        <v>0.56203432183980573</v>
      </c>
      <c r="H53" t="s">
        <v>81</v>
      </c>
      <c r="I53">
        <f>SQRT(SUM('Прогноз ср темп роста'!N18:N47)/SUM(N18:N47))</f>
        <v>1.3996432867005262</v>
      </c>
    </row>
    <row r="54" spans="1:9" x14ac:dyDescent="0.2">
      <c r="A54" s="22">
        <v>43958</v>
      </c>
      <c r="B54" s="18">
        <v>67</v>
      </c>
      <c r="C54" s="18">
        <v>67</v>
      </c>
      <c r="E54" t="s">
        <v>48</v>
      </c>
      <c r="F54">
        <f>AVERAGE(K18:K47)</f>
        <v>4832.4333333333334</v>
      </c>
    </row>
    <row r="55" spans="1:9" x14ac:dyDescent="0.2">
      <c r="A55" s="22">
        <v>43959</v>
      </c>
      <c r="B55" s="18">
        <v>59</v>
      </c>
      <c r="C55" s="18">
        <v>59</v>
      </c>
      <c r="E55" t="s">
        <v>49</v>
      </c>
      <c r="F55">
        <f>SQRT(F54)</f>
        <v>69.5157056594647</v>
      </c>
    </row>
    <row r="56" spans="1:9" x14ac:dyDescent="0.2">
      <c r="A56" s="22">
        <v>43960</v>
      </c>
      <c r="B56" s="18">
        <v>75</v>
      </c>
      <c r="C56" s="18">
        <v>75</v>
      </c>
      <c r="E56" t="s">
        <v>50</v>
      </c>
      <c r="F56">
        <f>AVERAGE(L18:L47)</f>
        <v>61.033333333333331</v>
      </c>
    </row>
    <row r="57" spans="1:9" x14ac:dyDescent="0.2">
      <c r="A57" s="22">
        <v>43961</v>
      </c>
      <c r="B57" s="18">
        <v>74</v>
      </c>
      <c r="C57" s="18">
        <v>74</v>
      </c>
    </row>
    <row r="58" spans="1:9" x14ac:dyDescent="0.2">
      <c r="A58" s="22">
        <v>43962</v>
      </c>
      <c r="B58" s="18">
        <v>66</v>
      </c>
      <c r="C58" s="18">
        <v>66</v>
      </c>
    </row>
    <row r="59" spans="1:9" x14ac:dyDescent="0.2">
      <c r="A59" s="22">
        <v>43963</v>
      </c>
      <c r="B59" s="18">
        <v>66</v>
      </c>
      <c r="C59" s="18">
        <v>66</v>
      </c>
    </row>
    <row r="60" spans="1:9" x14ac:dyDescent="0.2">
      <c r="A60" s="22">
        <v>43964</v>
      </c>
      <c r="B60" s="18">
        <v>79</v>
      </c>
      <c r="C60" s="18">
        <v>79</v>
      </c>
    </row>
    <row r="61" spans="1:9" x14ac:dyDescent="0.2">
      <c r="A61" s="22">
        <v>43965</v>
      </c>
      <c r="B61" s="18">
        <v>84</v>
      </c>
      <c r="C61" s="18">
        <v>84</v>
      </c>
    </row>
    <row r="62" spans="1:9" x14ac:dyDescent="0.2">
      <c r="A62" s="22">
        <v>43966</v>
      </c>
      <c r="B62" s="18">
        <v>56</v>
      </c>
      <c r="C62" s="18">
        <v>56</v>
      </c>
    </row>
    <row r="63" spans="1:9" x14ac:dyDescent="0.2">
      <c r="A63" s="22">
        <v>43967</v>
      </c>
      <c r="B63" s="18">
        <v>70</v>
      </c>
      <c r="C63" s="18">
        <v>70</v>
      </c>
    </row>
    <row r="64" spans="1:9" x14ac:dyDescent="0.2">
      <c r="A64" s="22">
        <v>43968</v>
      </c>
      <c r="B64" s="18">
        <v>65</v>
      </c>
      <c r="C64" s="18">
        <v>65</v>
      </c>
    </row>
    <row r="65" spans="1:3" x14ac:dyDescent="0.2">
      <c r="A65" s="22">
        <v>43969</v>
      </c>
      <c r="B65" s="18">
        <v>66</v>
      </c>
      <c r="C65" s="18">
        <v>66</v>
      </c>
    </row>
    <row r="66" spans="1:3" x14ac:dyDescent="0.2">
      <c r="A66" s="22">
        <v>43970</v>
      </c>
      <c r="B66" s="18">
        <v>65</v>
      </c>
      <c r="C66" s="18">
        <v>65</v>
      </c>
    </row>
    <row r="67" spans="1:3" x14ac:dyDescent="0.2">
      <c r="A67" s="22">
        <v>43971</v>
      </c>
      <c r="B67" s="18">
        <v>98</v>
      </c>
      <c r="C67" s="18">
        <v>98</v>
      </c>
    </row>
    <row r="68" spans="1:3" x14ac:dyDescent="0.2">
      <c r="A68" s="22">
        <v>43972</v>
      </c>
      <c r="B68" s="18">
        <v>74</v>
      </c>
      <c r="C68" s="18">
        <v>74</v>
      </c>
    </row>
    <row r="69" spans="1:3" x14ac:dyDescent="0.2">
      <c r="A69" s="22">
        <v>43973</v>
      </c>
      <c r="B69" s="18">
        <v>74</v>
      </c>
      <c r="C69" s="18">
        <v>74</v>
      </c>
    </row>
    <row r="70" spans="1:3" x14ac:dyDescent="0.2">
      <c r="A70" s="22">
        <v>43974</v>
      </c>
      <c r="B70" s="18">
        <v>86</v>
      </c>
      <c r="C70" s="18">
        <v>86</v>
      </c>
    </row>
    <row r="71" spans="1:3" x14ac:dyDescent="0.2">
      <c r="A71" s="22">
        <v>43975</v>
      </c>
      <c r="B71" s="18">
        <v>121</v>
      </c>
      <c r="C71" s="18">
        <v>121</v>
      </c>
    </row>
    <row r="72" spans="1:3" x14ac:dyDescent="0.2">
      <c r="A72" s="22">
        <v>43976</v>
      </c>
      <c r="B72" s="18">
        <v>97</v>
      </c>
      <c r="C72" s="18">
        <v>97</v>
      </c>
    </row>
    <row r="73" spans="1:3" x14ac:dyDescent="0.2">
      <c r="A73" s="22">
        <v>43977</v>
      </c>
      <c r="B73" s="18">
        <v>87</v>
      </c>
      <c r="C73" s="18">
        <v>87</v>
      </c>
    </row>
    <row r="74" spans="1:3" x14ac:dyDescent="0.2">
      <c r="A74" s="22">
        <v>43978</v>
      </c>
      <c r="B74" s="18">
        <v>135</v>
      </c>
      <c r="C74" s="18">
        <v>135</v>
      </c>
    </row>
    <row r="75" spans="1:3" x14ac:dyDescent="0.2">
      <c r="A75" s="22">
        <v>43979</v>
      </c>
      <c r="B75" s="18">
        <v>97</v>
      </c>
      <c r="C75" s="18">
        <v>97</v>
      </c>
    </row>
    <row r="76" spans="1:3" x14ac:dyDescent="0.2">
      <c r="A76" s="22">
        <v>43980</v>
      </c>
      <c r="B76" s="18">
        <v>48</v>
      </c>
      <c r="C76" s="18">
        <v>48</v>
      </c>
    </row>
    <row r="77" spans="1:3" x14ac:dyDescent="0.2">
      <c r="A77" s="22">
        <v>43981</v>
      </c>
      <c r="B77" s="18">
        <v>42</v>
      </c>
      <c r="C77" s="18">
        <v>42</v>
      </c>
    </row>
    <row r="78" spans="1:3" x14ac:dyDescent="0.2">
      <c r="A78" s="22">
        <v>43982</v>
      </c>
      <c r="B78" s="18">
        <v>85</v>
      </c>
      <c r="C78" s="18">
        <v>85</v>
      </c>
    </row>
    <row r="79" spans="1:3" x14ac:dyDescent="0.2">
      <c r="A79" s="22">
        <v>43983</v>
      </c>
      <c r="B79" s="18">
        <v>36</v>
      </c>
      <c r="C79" s="18">
        <v>36</v>
      </c>
    </row>
    <row r="80" spans="1:3" x14ac:dyDescent="0.2">
      <c r="A80" s="22">
        <v>43984</v>
      </c>
      <c r="B80" s="18">
        <v>76</v>
      </c>
      <c r="C80" s="18">
        <v>76</v>
      </c>
    </row>
    <row r="81" spans="1:3" x14ac:dyDescent="0.2">
      <c r="A81" s="22">
        <v>43985</v>
      </c>
      <c r="B81" s="18">
        <v>46</v>
      </c>
      <c r="C81" s="18">
        <v>46</v>
      </c>
    </row>
    <row r="82" spans="1:3" x14ac:dyDescent="0.2">
      <c r="A82" s="22">
        <v>43986</v>
      </c>
      <c r="B82" s="18">
        <v>63</v>
      </c>
      <c r="C82" s="18">
        <v>63</v>
      </c>
    </row>
    <row r="83" spans="1:3" x14ac:dyDescent="0.2">
      <c r="A83" s="22">
        <v>43987</v>
      </c>
      <c r="B83" s="18">
        <v>89</v>
      </c>
      <c r="C83" s="18">
        <v>89</v>
      </c>
    </row>
    <row r="84" spans="1:3" x14ac:dyDescent="0.2">
      <c r="A84" s="22">
        <v>43988</v>
      </c>
      <c r="B84" s="18">
        <v>104</v>
      </c>
      <c r="C84" s="18">
        <v>104</v>
      </c>
    </row>
    <row r="85" spans="1:3" x14ac:dyDescent="0.2">
      <c r="A85" s="22">
        <v>43989</v>
      </c>
      <c r="B85" s="18">
        <v>88</v>
      </c>
      <c r="C85" s="18">
        <v>88</v>
      </c>
    </row>
    <row r="86" spans="1:3" x14ac:dyDescent="0.2">
      <c r="A86" s="22">
        <v>43990</v>
      </c>
      <c r="B86" s="18">
        <v>86</v>
      </c>
      <c r="C86" s="18">
        <v>86</v>
      </c>
    </row>
    <row r="87" spans="1:3" x14ac:dyDescent="0.2">
      <c r="A87" s="22">
        <v>43991</v>
      </c>
      <c r="B87" s="18">
        <v>46</v>
      </c>
      <c r="C87" s="18">
        <v>46</v>
      </c>
    </row>
    <row r="88" spans="1:3" x14ac:dyDescent="0.2">
      <c r="A88" s="22">
        <v>43992</v>
      </c>
      <c r="B88" s="18">
        <v>113</v>
      </c>
      <c r="C88" s="18">
        <v>113</v>
      </c>
    </row>
    <row r="89" spans="1:3" x14ac:dyDescent="0.2">
      <c r="A89" s="22">
        <v>43993</v>
      </c>
      <c r="B89" s="18">
        <v>111</v>
      </c>
      <c r="C89" s="18">
        <v>111</v>
      </c>
    </row>
    <row r="90" spans="1:3" x14ac:dyDescent="0.2">
      <c r="A90" s="22">
        <v>43994</v>
      </c>
      <c r="B90" s="18">
        <v>78</v>
      </c>
      <c r="C90" s="18">
        <v>78</v>
      </c>
    </row>
    <row r="91" spans="1:3" x14ac:dyDescent="0.2">
      <c r="A91" s="22">
        <v>43995</v>
      </c>
      <c r="B91" s="18">
        <v>146</v>
      </c>
      <c r="C91" s="18">
        <v>146</v>
      </c>
    </row>
    <row r="92" spans="1:3" x14ac:dyDescent="0.2">
      <c r="A92" s="22">
        <v>43996</v>
      </c>
      <c r="B92" s="18">
        <v>110</v>
      </c>
      <c r="C92" s="18">
        <v>110</v>
      </c>
    </row>
    <row r="93" spans="1:3" x14ac:dyDescent="0.2">
      <c r="A93" s="22">
        <v>43997</v>
      </c>
      <c r="B93" s="18">
        <v>106</v>
      </c>
      <c r="C93" s="18">
        <v>106</v>
      </c>
    </row>
    <row r="94" spans="1:3" x14ac:dyDescent="0.2">
      <c r="A94" s="22">
        <v>43998</v>
      </c>
      <c r="B94" s="18">
        <v>70</v>
      </c>
      <c r="C94" s="18">
        <v>70</v>
      </c>
    </row>
    <row r="95" spans="1:3" x14ac:dyDescent="0.2">
      <c r="A95" s="22">
        <v>43999</v>
      </c>
      <c r="B95" s="18">
        <v>44</v>
      </c>
      <c r="C95" s="18">
        <v>44</v>
      </c>
    </row>
    <row r="96" spans="1:3" x14ac:dyDescent="0.2">
      <c r="A96" s="22">
        <v>44000</v>
      </c>
      <c r="B96" s="18">
        <v>76</v>
      </c>
      <c r="C96" s="18">
        <v>76</v>
      </c>
    </row>
    <row r="97" spans="1:3" x14ac:dyDescent="0.2">
      <c r="A97" s="22">
        <v>44001</v>
      </c>
      <c r="B97" s="18">
        <v>83</v>
      </c>
      <c r="C97" s="18">
        <v>83</v>
      </c>
    </row>
    <row r="98" spans="1:3" x14ac:dyDescent="0.2">
      <c r="A98" s="22">
        <v>44002</v>
      </c>
      <c r="B98" s="18">
        <v>67</v>
      </c>
      <c r="C98" s="18">
        <v>67</v>
      </c>
    </row>
    <row r="99" spans="1:3" x14ac:dyDescent="0.2">
      <c r="A99" s="22">
        <v>44003</v>
      </c>
      <c r="B99" s="18">
        <v>75</v>
      </c>
      <c r="C99" s="18">
        <v>75</v>
      </c>
    </row>
    <row r="100" spans="1:3" x14ac:dyDescent="0.2">
      <c r="A100" s="22">
        <v>44004</v>
      </c>
      <c r="B100" s="18">
        <v>63</v>
      </c>
      <c r="C100" s="18">
        <v>63</v>
      </c>
    </row>
    <row r="101" spans="1:3" x14ac:dyDescent="0.2">
      <c r="A101" s="22">
        <v>44005</v>
      </c>
      <c r="B101" s="18">
        <v>63</v>
      </c>
      <c r="C101" s="18">
        <v>63</v>
      </c>
    </row>
    <row r="102" spans="1:3" x14ac:dyDescent="0.2">
      <c r="A102" s="22">
        <v>44006</v>
      </c>
      <c r="B102" s="18">
        <v>51</v>
      </c>
      <c r="C102" s="18">
        <v>51</v>
      </c>
    </row>
    <row r="103" spans="1:3" x14ac:dyDescent="0.2">
      <c r="A103" s="22">
        <v>44007</v>
      </c>
      <c r="B103" s="18">
        <v>55</v>
      </c>
      <c r="C103" s="18">
        <v>55</v>
      </c>
    </row>
    <row r="104" spans="1:3" x14ac:dyDescent="0.2">
      <c r="A104" s="22">
        <v>44008</v>
      </c>
      <c r="B104" s="18">
        <v>60</v>
      </c>
      <c r="C104" s="18">
        <v>60</v>
      </c>
    </row>
    <row r="105" spans="1:3" x14ac:dyDescent="0.2">
      <c r="A105" s="22">
        <v>44009</v>
      </c>
      <c r="B105" s="18">
        <v>59</v>
      </c>
      <c r="C105" s="18">
        <v>59</v>
      </c>
    </row>
    <row r="106" spans="1:3" x14ac:dyDescent="0.2">
      <c r="A106" s="22">
        <v>44010</v>
      </c>
      <c r="B106" s="18">
        <v>62</v>
      </c>
      <c r="C106" s="18">
        <v>62</v>
      </c>
    </row>
    <row r="107" spans="1:3" x14ac:dyDescent="0.2">
      <c r="A107" s="22">
        <v>44011</v>
      </c>
      <c r="B107" s="18">
        <v>48</v>
      </c>
      <c r="C107" s="18">
        <v>48</v>
      </c>
    </row>
    <row r="108" spans="1:3" x14ac:dyDescent="0.2">
      <c r="A108" s="22">
        <v>44012</v>
      </c>
      <c r="B108" s="18">
        <v>51</v>
      </c>
      <c r="C108" s="18">
        <v>51</v>
      </c>
    </row>
    <row r="109" spans="1:3" x14ac:dyDescent="0.2">
      <c r="A109" s="22">
        <v>44013</v>
      </c>
      <c r="B109" s="18">
        <v>63</v>
      </c>
      <c r="C109" s="18">
        <v>63</v>
      </c>
    </row>
    <row r="110" spans="1:3" x14ac:dyDescent="0.2">
      <c r="A110" s="22">
        <v>44014</v>
      </c>
      <c r="B110" s="18">
        <v>73</v>
      </c>
      <c r="C110" s="18">
        <v>73</v>
      </c>
    </row>
    <row r="111" spans="1:3" x14ac:dyDescent="0.2">
      <c r="A111" s="22">
        <v>44015</v>
      </c>
      <c r="B111" s="18">
        <v>77</v>
      </c>
      <c r="C111" s="18">
        <v>77</v>
      </c>
    </row>
    <row r="112" spans="1:3" x14ac:dyDescent="0.2">
      <c r="A112" s="22">
        <v>44016</v>
      </c>
      <c r="B112" s="18">
        <v>87</v>
      </c>
      <c r="C112" s="18">
        <v>87</v>
      </c>
    </row>
    <row r="113" spans="1:3" x14ac:dyDescent="0.2">
      <c r="A113" s="22">
        <v>44017</v>
      </c>
      <c r="B113" s="18">
        <v>127</v>
      </c>
      <c r="C113" s="18">
        <v>127</v>
      </c>
    </row>
    <row r="114" spans="1:3" x14ac:dyDescent="0.2">
      <c r="A114" s="22">
        <v>44018</v>
      </c>
      <c r="B114" s="18">
        <v>135</v>
      </c>
      <c r="C114" s="18">
        <v>135</v>
      </c>
    </row>
    <row r="115" spans="1:3" x14ac:dyDescent="0.2">
      <c r="A115" s="22">
        <v>44019</v>
      </c>
      <c r="B115" s="18">
        <v>102</v>
      </c>
      <c r="C115" s="18">
        <v>102</v>
      </c>
    </row>
    <row r="116" spans="1:3" x14ac:dyDescent="0.2">
      <c r="A116" s="22">
        <v>44020</v>
      </c>
      <c r="B116" s="18">
        <v>75</v>
      </c>
      <c r="C116" s="18">
        <v>75</v>
      </c>
    </row>
    <row r="117" spans="1:3" x14ac:dyDescent="0.2">
      <c r="A117" s="22">
        <v>44021</v>
      </c>
      <c r="B117" s="18">
        <v>68</v>
      </c>
      <c r="C117" s="18">
        <v>68</v>
      </c>
    </row>
    <row r="118" spans="1:3" x14ac:dyDescent="0.2">
      <c r="A118" s="22">
        <v>44022</v>
      </c>
      <c r="B118" s="18">
        <v>77</v>
      </c>
      <c r="C118" s="18">
        <v>77</v>
      </c>
    </row>
    <row r="119" spans="1:3" x14ac:dyDescent="0.2">
      <c r="A119" s="22">
        <v>44023</v>
      </c>
      <c r="B119" s="18">
        <v>83</v>
      </c>
      <c r="C119" s="18">
        <v>83</v>
      </c>
    </row>
    <row r="120" spans="1:3" x14ac:dyDescent="0.2">
      <c r="A120" s="22">
        <v>44024</v>
      </c>
      <c r="B120" s="18">
        <v>78</v>
      </c>
      <c r="C120" s="18">
        <v>78</v>
      </c>
    </row>
    <row r="121" spans="1:3" x14ac:dyDescent="0.2">
      <c r="A121" s="22">
        <v>44025</v>
      </c>
      <c r="B121" s="18">
        <v>72</v>
      </c>
      <c r="C121" s="18">
        <v>72</v>
      </c>
    </row>
    <row r="122" spans="1:3" x14ac:dyDescent="0.2">
      <c r="A122" s="22">
        <v>44026</v>
      </c>
      <c r="B122" s="18">
        <v>65</v>
      </c>
      <c r="C122" s="18">
        <v>65</v>
      </c>
    </row>
    <row r="123" spans="1:3" x14ac:dyDescent="0.2">
      <c r="A123" s="22">
        <v>44027</v>
      </c>
      <c r="B123" s="18">
        <v>59</v>
      </c>
      <c r="C123" s="18">
        <v>59</v>
      </c>
    </row>
    <row r="124" spans="1:3" x14ac:dyDescent="0.2">
      <c r="A124" s="22">
        <v>44028</v>
      </c>
      <c r="B124" s="18">
        <v>57</v>
      </c>
      <c r="C124" s="18">
        <v>57</v>
      </c>
    </row>
    <row r="125" spans="1:3" x14ac:dyDescent="0.2">
      <c r="A125" s="22">
        <v>44029</v>
      </c>
      <c r="B125" s="18">
        <v>62</v>
      </c>
      <c r="C125" s="18">
        <v>62</v>
      </c>
    </row>
    <row r="126" spans="1:3" x14ac:dyDescent="0.2">
      <c r="A126" s="22">
        <v>44030</v>
      </c>
      <c r="B126" s="18">
        <v>62</v>
      </c>
      <c r="C126" s="18">
        <v>62</v>
      </c>
    </row>
    <row r="127" spans="1:3" x14ac:dyDescent="0.2">
      <c r="A127" s="22">
        <v>44031</v>
      </c>
      <c r="B127" s="18">
        <v>61</v>
      </c>
      <c r="C127" s="18">
        <v>61</v>
      </c>
    </row>
    <row r="128" spans="1:3" x14ac:dyDescent="0.2">
      <c r="A128" s="22">
        <v>44032</v>
      </c>
      <c r="B128" s="18">
        <v>60</v>
      </c>
      <c r="C128" s="18">
        <v>60</v>
      </c>
    </row>
    <row r="129" spans="1:3" x14ac:dyDescent="0.2">
      <c r="A129" s="22">
        <v>44033</v>
      </c>
      <c r="B129" s="18">
        <v>57</v>
      </c>
      <c r="C129" s="18">
        <v>57</v>
      </c>
    </row>
    <row r="130" spans="1:3" x14ac:dyDescent="0.2">
      <c r="A130" s="22">
        <v>44034</v>
      </c>
      <c r="B130" s="18">
        <v>52</v>
      </c>
      <c r="C130" s="18">
        <v>52</v>
      </c>
    </row>
    <row r="131" spans="1:3" x14ac:dyDescent="0.2">
      <c r="A131" s="22">
        <v>44035</v>
      </c>
      <c r="B131" s="18">
        <v>49</v>
      </c>
      <c r="C131" s="18">
        <v>49</v>
      </c>
    </row>
    <row r="132" spans="1:3" x14ac:dyDescent="0.2">
      <c r="A132" s="22">
        <v>44036</v>
      </c>
      <c r="B132" s="18">
        <v>42</v>
      </c>
      <c r="C132" s="18">
        <v>42</v>
      </c>
    </row>
    <row r="133" spans="1:3" x14ac:dyDescent="0.2">
      <c r="A133" s="22">
        <v>44037</v>
      </c>
      <c r="B133" s="18">
        <v>39</v>
      </c>
      <c r="C133" s="18">
        <v>39</v>
      </c>
    </row>
    <row r="134" spans="1:3" x14ac:dyDescent="0.2">
      <c r="A134" s="22">
        <v>44038</v>
      </c>
      <c r="B134" s="18">
        <v>41</v>
      </c>
      <c r="C134" s="18">
        <v>41</v>
      </c>
    </row>
    <row r="135" spans="1:3" x14ac:dyDescent="0.2">
      <c r="A135" s="22">
        <v>44039</v>
      </c>
      <c r="B135" s="18">
        <v>37</v>
      </c>
      <c r="C135" s="18">
        <v>37</v>
      </c>
    </row>
    <row r="136" spans="1:3" x14ac:dyDescent="0.2">
      <c r="A136" s="22">
        <v>44040</v>
      </c>
      <c r="B136" s="18">
        <v>32</v>
      </c>
      <c r="C136" s="18">
        <v>32</v>
      </c>
    </row>
    <row r="137" spans="1:3" x14ac:dyDescent="0.2">
      <c r="A137" s="22">
        <v>44041</v>
      </c>
      <c r="B137" s="18">
        <v>32</v>
      </c>
      <c r="C137" s="18">
        <v>32</v>
      </c>
    </row>
    <row r="138" spans="1:3" x14ac:dyDescent="0.2">
      <c r="A138" s="22">
        <v>44042</v>
      </c>
      <c r="B138" s="18">
        <v>36</v>
      </c>
      <c r="C138" s="18">
        <v>36</v>
      </c>
    </row>
    <row r="139" spans="1:3" x14ac:dyDescent="0.2">
      <c r="A139" s="22">
        <v>44043</v>
      </c>
      <c r="B139" s="18">
        <v>43</v>
      </c>
      <c r="C139" s="18">
        <v>43</v>
      </c>
    </row>
    <row r="140" spans="1:3" x14ac:dyDescent="0.2">
      <c r="A140" s="22">
        <v>44044</v>
      </c>
      <c r="B140" s="18">
        <v>43</v>
      </c>
      <c r="C140" s="18">
        <v>43</v>
      </c>
    </row>
    <row r="141" spans="1:3" x14ac:dyDescent="0.2">
      <c r="A141" s="22">
        <v>44045</v>
      </c>
      <c r="B141" s="18">
        <v>47</v>
      </c>
      <c r="C141" s="18">
        <v>47</v>
      </c>
    </row>
    <row r="142" spans="1:3" x14ac:dyDescent="0.2">
      <c r="A142" s="22">
        <v>44046</v>
      </c>
      <c r="B142" s="18">
        <v>45</v>
      </c>
      <c r="C142" s="18">
        <v>45</v>
      </c>
    </row>
    <row r="143" spans="1:3" x14ac:dyDescent="0.2">
      <c r="A143" s="22">
        <v>44047</v>
      </c>
      <c r="B143" s="18">
        <v>36</v>
      </c>
      <c r="C143" s="18">
        <v>36</v>
      </c>
    </row>
    <row r="144" spans="1:3" x14ac:dyDescent="0.2">
      <c r="A144" s="22">
        <v>44048</v>
      </c>
      <c r="B144" s="18">
        <v>34</v>
      </c>
      <c r="C144" s="18">
        <v>34</v>
      </c>
    </row>
    <row r="145" spans="1:3" x14ac:dyDescent="0.2">
      <c r="A145" s="22">
        <v>44049</v>
      </c>
      <c r="B145" s="18">
        <v>44</v>
      </c>
      <c r="C145" s="18">
        <v>44</v>
      </c>
    </row>
    <row r="146" spans="1:3" x14ac:dyDescent="0.2">
      <c r="A146" s="22">
        <v>44050</v>
      </c>
      <c r="B146" s="18">
        <v>42</v>
      </c>
      <c r="C146" s="18">
        <v>42</v>
      </c>
    </row>
    <row r="147" spans="1:3" x14ac:dyDescent="0.2">
      <c r="A147" s="22">
        <v>44051</v>
      </c>
      <c r="B147" s="18">
        <v>43</v>
      </c>
      <c r="C147" s="18">
        <v>43</v>
      </c>
    </row>
    <row r="148" spans="1:3" x14ac:dyDescent="0.2">
      <c r="A148" s="22">
        <v>44052</v>
      </c>
      <c r="B148" s="18">
        <v>48</v>
      </c>
      <c r="C148" s="18">
        <v>48</v>
      </c>
    </row>
    <row r="149" spans="1:3" x14ac:dyDescent="0.2">
      <c r="A149" s="22">
        <v>44053</v>
      </c>
      <c r="B149" s="18">
        <v>50</v>
      </c>
      <c r="C149" s="18">
        <v>50</v>
      </c>
    </row>
    <row r="150" spans="1:3" x14ac:dyDescent="0.2">
      <c r="A150" s="22">
        <v>44054</v>
      </c>
      <c r="B150" s="18">
        <v>48</v>
      </c>
      <c r="C150" s="18">
        <v>48</v>
      </c>
    </row>
    <row r="151" spans="1:3" x14ac:dyDescent="0.2">
      <c r="A151" s="22">
        <v>44055</v>
      </c>
      <c r="B151" s="18">
        <v>52</v>
      </c>
      <c r="C151" s="18">
        <v>52</v>
      </c>
    </row>
    <row r="152" spans="1:3" x14ac:dyDescent="0.2">
      <c r="A152" s="22">
        <v>44056</v>
      </c>
      <c r="B152" s="18">
        <v>51</v>
      </c>
      <c r="C152" s="18">
        <v>51</v>
      </c>
    </row>
    <row r="153" spans="1:3" x14ac:dyDescent="0.2">
      <c r="A153" s="22">
        <v>44057</v>
      </c>
      <c r="B153" s="18">
        <v>49</v>
      </c>
      <c r="C153" s="18">
        <v>49</v>
      </c>
    </row>
    <row r="154" spans="1:3" x14ac:dyDescent="0.2">
      <c r="A154" s="22">
        <v>44058</v>
      </c>
      <c r="B154" s="18">
        <v>50</v>
      </c>
      <c r="C154" s="18">
        <v>50</v>
      </c>
    </row>
    <row r="155" spans="1:3" x14ac:dyDescent="0.2">
      <c r="A155" s="22">
        <v>44059</v>
      </c>
      <c r="B155" s="18">
        <v>53</v>
      </c>
      <c r="C155" s="18">
        <v>53</v>
      </c>
    </row>
    <row r="156" spans="1:3" x14ac:dyDescent="0.2">
      <c r="A156" s="22">
        <v>44060</v>
      </c>
      <c r="B156" s="18">
        <v>45</v>
      </c>
      <c r="C156" s="18">
        <v>45</v>
      </c>
    </row>
    <row r="157" spans="1:3" x14ac:dyDescent="0.2">
      <c r="A157" s="22">
        <v>44061</v>
      </c>
      <c r="B157" s="18">
        <v>43</v>
      </c>
      <c r="C157" s="18">
        <v>43</v>
      </c>
    </row>
    <row r="158" spans="1:3" x14ac:dyDescent="0.2">
      <c r="A158" s="22">
        <v>44062</v>
      </c>
      <c r="B158" s="18">
        <v>43</v>
      </c>
      <c r="C158" s="18">
        <v>43</v>
      </c>
    </row>
    <row r="159" spans="1:3" x14ac:dyDescent="0.2">
      <c r="A159" s="22">
        <v>44063</v>
      </c>
      <c r="B159" s="18">
        <v>44</v>
      </c>
      <c r="C159" s="18">
        <v>44</v>
      </c>
    </row>
    <row r="160" spans="1:3" x14ac:dyDescent="0.2">
      <c r="A160" s="22">
        <v>44064</v>
      </c>
      <c r="B160" s="18">
        <v>44</v>
      </c>
      <c r="C160" s="18">
        <v>44</v>
      </c>
    </row>
    <row r="161" spans="1:3" x14ac:dyDescent="0.2">
      <c r="A161" s="22">
        <v>44065</v>
      </c>
      <c r="B161" s="18">
        <v>50</v>
      </c>
      <c r="C161" s="18">
        <v>50</v>
      </c>
    </row>
    <row r="162" spans="1:3" x14ac:dyDescent="0.2">
      <c r="A162" s="22">
        <v>44066</v>
      </c>
      <c r="B162" s="18">
        <v>64</v>
      </c>
      <c r="C162" s="18">
        <v>64</v>
      </c>
    </row>
    <row r="163" spans="1:3" x14ac:dyDescent="0.2">
      <c r="A163" s="22">
        <v>44067</v>
      </c>
      <c r="B163" s="18">
        <v>73</v>
      </c>
      <c r="C163" s="18">
        <v>73</v>
      </c>
    </row>
    <row r="164" spans="1:3" x14ac:dyDescent="0.2">
      <c r="A164" s="22">
        <v>44068</v>
      </c>
      <c r="B164" s="18">
        <v>75</v>
      </c>
      <c r="C164" s="18">
        <v>75</v>
      </c>
    </row>
    <row r="165" spans="1:3" x14ac:dyDescent="0.2">
      <c r="A165" s="22">
        <v>44069</v>
      </c>
      <c r="B165" s="18">
        <v>70</v>
      </c>
      <c r="C165" s="18">
        <v>70</v>
      </c>
    </row>
    <row r="166" spans="1:3" x14ac:dyDescent="0.2">
      <c r="A166" s="22">
        <v>44070</v>
      </c>
      <c r="B166" s="18">
        <v>74</v>
      </c>
      <c r="C166" s="18">
        <v>74</v>
      </c>
    </row>
    <row r="167" spans="1:3" x14ac:dyDescent="0.2">
      <c r="A167" s="22">
        <v>44071</v>
      </c>
      <c r="B167" s="18">
        <v>75</v>
      </c>
      <c r="C167" s="18">
        <v>75</v>
      </c>
    </row>
    <row r="168" spans="1:3" x14ac:dyDescent="0.2">
      <c r="A168" s="22">
        <v>44072</v>
      </c>
      <c r="B168" s="18">
        <v>75</v>
      </c>
      <c r="C168" s="18">
        <v>75</v>
      </c>
    </row>
    <row r="169" spans="1:3" x14ac:dyDescent="0.2">
      <c r="A169" s="22">
        <v>44073</v>
      </c>
      <c r="B169" s="18">
        <v>76</v>
      </c>
      <c r="C169" s="18">
        <v>76</v>
      </c>
    </row>
    <row r="170" spans="1:3" x14ac:dyDescent="0.2">
      <c r="A170" s="22">
        <v>44074</v>
      </c>
      <c r="B170" s="18">
        <v>79</v>
      </c>
      <c r="C170" s="18">
        <v>79</v>
      </c>
    </row>
    <row r="171" spans="1:3" x14ac:dyDescent="0.2">
      <c r="A171" s="22">
        <v>44075</v>
      </c>
      <c r="B171" s="18">
        <v>81</v>
      </c>
      <c r="C171" s="18">
        <v>81</v>
      </c>
    </row>
    <row r="172" spans="1:3" x14ac:dyDescent="0.2">
      <c r="A172" s="22">
        <v>44076</v>
      </c>
      <c r="B172" s="18">
        <v>97</v>
      </c>
      <c r="C172" s="18">
        <v>97</v>
      </c>
    </row>
    <row r="173" spans="1:3" x14ac:dyDescent="0.2">
      <c r="A173" s="22">
        <v>44077</v>
      </c>
      <c r="B173" s="18">
        <v>98</v>
      </c>
      <c r="C173" s="18">
        <v>98</v>
      </c>
    </row>
    <row r="174" spans="1:3" x14ac:dyDescent="0.2">
      <c r="A174" s="22">
        <v>44078</v>
      </c>
      <c r="B174" s="18">
        <v>107</v>
      </c>
      <c r="C174" s="18">
        <v>107</v>
      </c>
    </row>
    <row r="175" spans="1:3" x14ac:dyDescent="0.2">
      <c r="A175" s="22">
        <v>44079</v>
      </c>
      <c r="B175" s="18">
        <v>105</v>
      </c>
      <c r="C175" s="18">
        <v>105</v>
      </c>
    </row>
    <row r="176" spans="1:3" x14ac:dyDescent="0.2">
      <c r="A176" s="22">
        <v>44080</v>
      </c>
      <c r="B176" s="18">
        <v>101</v>
      </c>
      <c r="C176" s="18">
        <v>101</v>
      </c>
    </row>
    <row r="177" spans="1:3" x14ac:dyDescent="0.2">
      <c r="A177" s="22">
        <v>44081</v>
      </c>
      <c r="B177" s="18">
        <v>102</v>
      </c>
      <c r="C177" s="18">
        <v>102</v>
      </c>
    </row>
    <row r="178" spans="1:3" x14ac:dyDescent="0.2">
      <c r="A178" s="22">
        <v>44082</v>
      </c>
      <c r="B178" s="18">
        <v>98</v>
      </c>
      <c r="C178" s="18">
        <v>98</v>
      </c>
    </row>
    <row r="179" spans="1:3" x14ac:dyDescent="0.2">
      <c r="A179" s="22">
        <v>44083</v>
      </c>
      <c r="B179" s="18">
        <v>101</v>
      </c>
      <c r="C179" s="18">
        <v>101</v>
      </c>
    </row>
    <row r="180" spans="1:3" x14ac:dyDescent="0.2">
      <c r="A180" s="22">
        <v>44084</v>
      </c>
      <c r="B180" s="18">
        <v>105</v>
      </c>
      <c r="C180" s="18">
        <v>105</v>
      </c>
    </row>
    <row r="181" spans="1:3" x14ac:dyDescent="0.2">
      <c r="A181" s="22">
        <v>44085</v>
      </c>
      <c r="B181" s="18">
        <v>107</v>
      </c>
      <c r="C181" s="18">
        <v>107</v>
      </c>
    </row>
    <row r="182" spans="1:3" x14ac:dyDescent="0.2">
      <c r="A182" s="22">
        <v>44086</v>
      </c>
      <c r="B182" s="18">
        <v>106</v>
      </c>
      <c r="C182" s="18">
        <v>106</v>
      </c>
    </row>
    <row r="183" spans="1:3" x14ac:dyDescent="0.2">
      <c r="A183" s="22">
        <v>44087</v>
      </c>
      <c r="B183" s="18">
        <v>111</v>
      </c>
      <c r="C183" s="18">
        <v>111</v>
      </c>
    </row>
    <row r="184" spans="1:3" x14ac:dyDescent="0.2">
      <c r="A184" s="22">
        <v>44088</v>
      </c>
      <c r="B184" s="18">
        <v>120</v>
      </c>
      <c r="C184" s="18">
        <v>120</v>
      </c>
    </row>
    <row r="185" spans="1:3" x14ac:dyDescent="0.2">
      <c r="A185" s="22">
        <v>44089</v>
      </c>
      <c r="B185" s="18">
        <v>122</v>
      </c>
      <c r="C185" s="18">
        <v>122</v>
      </c>
    </row>
    <row r="186" spans="1:3" x14ac:dyDescent="0.2">
      <c r="A186" s="22">
        <v>44090</v>
      </c>
      <c r="B186" s="18">
        <v>121</v>
      </c>
      <c r="C186" s="18">
        <v>121</v>
      </c>
    </row>
    <row r="187" spans="1:3" x14ac:dyDescent="0.2">
      <c r="A187" s="22">
        <v>44091</v>
      </c>
      <c r="B187" s="18">
        <v>125</v>
      </c>
      <c r="C187" s="18">
        <v>125</v>
      </c>
    </row>
    <row r="188" spans="1:3" x14ac:dyDescent="0.2">
      <c r="A188" s="22">
        <v>44092</v>
      </c>
      <c r="B188" s="18">
        <v>123</v>
      </c>
      <c r="C188" s="18">
        <v>123</v>
      </c>
    </row>
    <row r="189" spans="1:3" x14ac:dyDescent="0.2">
      <c r="A189" s="22">
        <v>44093</v>
      </c>
      <c r="B189" s="18">
        <v>115</v>
      </c>
      <c r="C189" s="18">
        <v>115</v>
      </c>
    </row>
    <row r="190" spans="1:3" x14ac:dyDescent="0.2">
      <c r="A190" s="22">
        <v>44094</v>
      </c>
      <c r="B190" s="18">
        <v>114</v>
      </c>
      <c r="C190" s="18">
        <v>114</v>
      </c>
    </row>
    <row r="191" spans="1:3" x14ac:dyDescent="0.2">
      <c r="A191" s="22">
        <v>44095</v>
      </c>
      <c r="B191" s="18">
        <v>112</v>
      </c>
      <c r="C191" s="18">
        <v>112</v>
      </c>
    </row>
    <row r="192" spans="1:3" x14ac:dyDescent="0.2">
      <c r="A192" s="22">
        <v>44096</v>
      </c>
      <c r="B192" s="18">
        <v>112</v>
      </c>
      <c r="C192" s="18">
        <v>112</v>
      </c>
    </row>
    <row r="193" spans="1:3" x14ac:dyDescent="0.2">
      <c r="A193" s="22">
        <v>44097</v>
      </c>
      <c r="B193" s="18">
        <v>111</v>
      </c>
      <c r="C193" s="18">
        <v>111</v>
      </c>
    </row>
    <row r="194" spans="1:3" x14ac:dyDescent="0.2">
      <c r="A194" s="22">
        <v>44098</v>
      </c>
      <c r="B194" s="18">
        <v>110</v>
      </c>
      <c r="C194" s="18">
        <v>110</v>
      </c>
    </row>
    <row r="195" spans="1:3" x14ac:dyDescent="0.2">
      <c r="A195" s="22">
        <v>44099</v>
      </c>
      <c r="B195" s="18">
        <v>111</v>
      </c>
      <c r="C195" s="18">
        <v>111</v>
      </c>
    </row>
    <row r="196" spans="1:3" x14ac:dyDescent="0.2">
      <c r="A196" s="22">
        <v>44100</v>
      </c>
      <c r="B196" s="18">
        <v>111</v>
      </c>
      <c r="C196" s="18">
        <v>111</v>
      </c>
    </row>
    <row r="197" spans="1:3" x14ac:dyDescent="0.2">
      <c r="A197" s="22">
        <v>44101</v>
      </c>
      <c r="B197" s="18">
        <v>110</v>
      </c>
      <c r="C197" s="18">
        <v>110</v>
      </c>
    </row>
    <row r="198" spans="1:3" x14ac:dyDescent="0.2">
      <c r="A198" s="22">
        <v>44102</v>
      </c>
      <c r="B198" s="18">
        <v>110</v>
      </c>
      <c r="C198" s="18">
        <v>110</v>
      </c>
    </row>
    <row r="199" spans="1:3" x14ac:dyDescent="0.2">
      <c r="A199" s="22">
        <v>44103</v>
      </c>
      <c r="B199" s="18">
        <v>111</v>
      </c>
      <c r="C199" s="18">
        <v>111</v>
      </c>
    </row>
    <row r="200" spans="1:3" x14ac:dyDescent="0.2">
      <c r="A200" s="22">
        <v>44104</v>
      </c>
      <c r="B200" s="18">
        <v>110</v>
      </c>
      <c r="C200" s="18">
        <v>110</v>
      </c>
    </row>
    <row r="201" spans="1:3" x14ac:dyDescent="0.2">
      <c r="A201" s="22">
        <v>44105</v>
      </c>
      <c r="B201" s="18">
        <v>112</v>
      </c>
      <c r="C201" s="18">
        <v>112</v>
      </c>
    </row>
    <row r="202" spans="1:3" x14ac:dyDescent="0.2">
      <c r="A202" s="22">
        <v>44106</v>
      </c>
      <c r="B202" s="18">
        <v>112</v>
      </c>
      <c r="C202" s="18">
        <v>112</v>
      </c>
    </row>
    <row r="203" spans="1:3" x14ac:dyDescent="0.2">
      <c r="A203" s="22">
        <v>44107</v>
      </c>
      <c r="B203" s="18">
        <v>111</v>
      </c>
      <c r="C203" s="18">
        <v>111</v>
      </c>
    </row>
    <row r="204" spans="1:3" x14ac:dyDescent="0.2">
      <c r="A204" s="22">
        <v>44108</v>
      </c>
      <c r="B204" s="18">
        <v>114</v>
      </c>
      <c r="C204" s="18">
        <v>114</v>
      </c>
    </row>
    <row r="205" spans="1:3" x14ac:dyDescent="0.2">
      <c r="A205" s="22">
        <v>44109</v>
      </c>
      <c r="B205" s="18">
        <v>111</v>
      </c>
      <c r="C205" s="18">
        <v>111</v>
      </c>
    </row>
    <row r="206" spans="1:3" x14ac:dyDescent="0.2">
      <c r="A206" s="22">
        <v>44110</v>
      </c>
      <c r="B206" s="18">
        <v>115</v>
      </c>
      <c r="C206" s="18">
        <v>115</v>
      </c>
    </row>
    <row r="207" spans="1:3" x14ac:dyDescent="0.2">
      <c r="A207" s="22">
        <v>44111</v>
      </c>
      <c r="B207" s="18">
        <v>119</v>
      </c>
      <c r="C207" s="18">
        <v>119</v>
      </c>
    </row>
    <row r="208" spans="1:3" x14ac:dyDescent="0.2">
      <c r="A208" s="22">
        <v>44112</v>
      </c>
      <c r="B208" s="18">
        <v>118</v>
      </c>
      <c r="C208" s="18">
        <v>118</v>
      </c>
    </row>
    <row r="209" spans="1:3" x14ac:dyDescent="0.2">
      <c r="A209" s="22">
        <v>44113</v>
      </c>
      <c r="B209" s="18">
        <v>121</v>
      </c>
      <c r="C209" s="18">
        <v>121</v>
      </c>
    </row>
    <row r="210" spans="1:3" x14ac:dyDescent="0.2">
      <c r="A210" s="22">
        <v>44114</v>
      </c>
      <c r="B210" s="18">
        <v>125</v>
      </c>
      <c r="C210" s="18">
        <v>125</v>
      </c>
    </row>
    <row r="211" spans="1:3" x14ac:dyDescent="0.2">
      <c r="A211" s="22">
        <v>44115</v>
      </c>
      <c r="B211" s="18">
        <v>127</v>
      </c>
      <c r="C211" s="18">
        <v>127</v>
      </c>
    </row>
    <row r="212" spans="1:3" x14ac:dyDescent="0.2">
      <c r="A212" s="22">
        <v>44116</v>
      </c>
      <c r="B212" s="18">
        <v>129</v>
      </c>
      <c r="C212" s="18">
        <v>129</v>
      </c>
    </row>
    <row r="213" spans="1:3" x14ac:dyDescent="0.2">
      <c r="A213" s="22">
        <v>44117</v>
      </c>
      <c r="B213" s="18">
        <v>128</v>
      </c>
      <c r="C213" s="18">
        <v>128</v>
      </c>
    </row>
    <row r="214" spans="1:3" x14ac:dyDescent="0.2">
      <c r="A214" s="22">
        <v>44118</v>
      </c>
      <c r="B214" s="18">
        <v>130</v>
      </c>
      <c r="C214" s="18">
        <v>130</v>
      </c>
    </row>
    <row r="215" spans="1:3" x14ac:dyDescent="0.2">
      <c r="A215" s="22">
        <v>44119</v>
      </c>
      <c r="B215" s="18">
        <v>134</v>
      </c>
      <c r="C215" s="18">
        <v>134</v>
      </c>
    </row>
    <row r="216" spans="1:3" x14ac:dyDescent="0.2">
      <c r="A216" s="22">
        <v>44120</v>
      </c>
      <c r="B216" s="18">
        <v>136</v>
      </c>
      <c r="C216" s="18">
        <v>136</v>
      </c>
    </row>
    <row r="217" spans="1:3" x14ac:dyDescent="0.2">
      <c r="A217" s="22">
        <v>44121</v>
      </c>
      <c r="B217" s="18">
        <v>140</v>
      </c>
      <c r="C217" s="18">
        <v>140</v>
      </c>
    </row>
    <row r="218" spans="1:3" x14ac:dyDescent="0.2">
      <c r="A218" s="22">
        <v>44122</v>
      </c>
      <c r="B218" s="18">
        <v>139</v>
      </c>
      <c r="C218" s="18">
        <v>139</v>
      </c>
    </row>
    <row r="219" spans="1:3" x14ac:dyDescent="0.2">
      <c r="A219" s="22">
        <v>44123</v>
      </c>
      <c r="B219" s="18">
        <v>141</v>
      </c>
      <c r="C219" s="18">
        <v>141</v>
      </c>
    </row>
    <row r="220" spans="1:3" x14ac:dyDescent="0.2">
      <c r="A220" s="22">
        <v>44124</v>
      </c>
      <c r="B220" s="18">
        <v>142</v>
      </c>
      <c r="C220" s="18">
        <v>142</v>
      </c>
    </row>
    <row r="221" spans="1:3" x14ac:dyDescent="0.2">
      <c r="A221" s="22">
        <v>44125</v>
      </c>
      <c r="B221" s="18">
        <v>143</v>
      </c>
      <c r="C221" s="18">
        <v>143</v>
      </c>
    </row>
    <row r="222" spans="1:3" x14ac:dyDescent="0.2">
      <c r="A222" s="22">
        <v>44126</v>
      </c>
      <c r="B222" s="18">
        <v>145</v>
      </c>
      <c r="C222" s="18">
        <v>145</v>
      </c>
    </row>
    <row r="223" spans="1:3" x14ac:dyDescent="0.2">
      <c r="A223" s="22">
        <v>44127</v>
      </c>
      <c r="B223" s="18">
        <v>144</v>
      </c>
      <c r="C223" s="18">
        <v>144</v>
      </c>
    </row>
    <row r="224" spans="1:3" x14ac:dyDescent="0.2">
      <c r="A224" s="22">
        <v>44128</v>
      </c>
      <c r="B224" s="18">
        <v>143</v>
      </c>
      <c r="C224" s="18">
        <v>143</v>
      </c>
    </row>
    <row r="225" spans="1:3" x14ac:dyDescent="0.2">
      <c r="A225" s="22">
        <v>44129</v>
      </c>
      <c r="B225" s="18">
        <v>147</v>
      </c>
      <c r="C225" s="18">
        <v>147</v>
      </c>
    </row>
    <row r="226" spans="1:3" x14ac:dyDescent="0.2">
      <c r="A226" s="22">
        <v>44130</v>
      </c>
      <c r="B226" s="18">
        <v>148</v>
      </c>
      <c r="C226" s="18">
        <v>148</v>
      </c>
    </row>
    <row r="227" spans="1:3" x14ac:dyDescent="0.2">
      <c r="A227" s="22">
        <v>44131</v>
      </c>
      <c r="B227" s="18">
        <v>151</v>
      </c>
      <c r="C227" s="18">
        <v>151</v>
      </c>
    </row>
    <row r="228" spans="1:3" x14ac:dyDescent="0.2">
      <c r="A228" s="22">
        <v>44132</v>
      </c>
      <c r="B228" s="18">
        <v>161</v>
      </c>
      <c r="C228" s="18">
        <v>161</v>
      </c>
    </row>
    <row r="229" spans="1:3" x14ac:dyDescent="0.2">
      <c r="A229" s="22">
        <v>44133</v>
      </c>
      <c r="B229" s="18">
        <v>167</v>
      </c>
      <c r="C229" s="18">
        <v>167</v>
      </c>
    </row>
    <row r="230" spans="1:3" x14ac:dyDescent="0.2">
      <c r="A230" s="22">
        <v>44134</v>
      </c>
      <c r="B230" s="18">
        <v>170</v>
      </c>
      <c r="C230" s="18">
        <v>170</v>
      </c>
    </row>
    <row r="231" spans="1:3" x14ac:dyDescent="0.2">
      <c r="A231" s="22">
        <v>44135</v>
      </c>
      <c r="B231" s="18">
        <v>173</v>
      </c>
      <c r="C231" s="18">
        <v>173</v>
      </c>
    </row>
    <row r="232" spans="1:3" x14ac:dyDescent="0.2">
      <c r="A232" s="22">
        <v>44136</v>
      </c>
      <c r="B232" s="18">
        <v>178</v>
      </c>
      <c r="C232" s="18">
        <v>178</v>
      </c>
    </row>
    <row r="233" spans="1:3" x14ac:dyDescent="0.2">
      <c r="A233" s="22">
        <v>44137</v>
      </c>
      <c r="B233" s="18">
        <v>185</v>
      </c>
      <c r="C233" s="18">
        <v>185</v>
      </c>
    </row>
    <row r="234" spans="1:3" x14ac:dyDescent="0.2">
      <c r="A234" s="22">
        <v>44138</v>
      </c>
      <c r="B234" s="18">
        <v>183</v>
      </c>
      <c r="C234" s="18">
        <v>183</v>
      </c>
    </row>
    <row r="235" spans="1:3" x14ac:dyDescent="0.2">
      <c r="A235" s="22">
        <v>44139</v>
      </c>
      <c r="B235" s="18">
        <v>187</v>
      </c>
      <c r="C235" s="18">
        <v>187</v>
      </c>
    </row>
    <row r="236" spans="1:3" x14ac:dyDescent="0.2">
      <c r="A236" s="22">
        <v>44140</v>
      </c>
      <c r="B236" s="18">
        <v>189</v>
      </c>
      <c r="C236" s="18">
        <v>189</v>
      </c>
    </row>
    <row r="237" spans="1:3" x14ac:dyDescent="0.2">
      <c r="A237" s="22">
        <v>44141</v>
      </c>
      <c r="B237" s="18">
        <v>188</v>
      </c>
      <c r="C237" s="18">
        <v>188</v>
      </c>
    </row>
    <row r="238" spans="1:3" x14ac:dyDescent="0.2">
      <c r="A238" s="22">
        <v>44142</v>
      </c>
      <c r="B238" s="18">
        <v>190</v>
      </c>
      <c r="C238" s="18">
        <v>190</v>
      </c>
    </row>
    <row r="239" spans="1:3" x14ac:dyDescent="0.2">
      <c r="A239" s="22">
        <v>44143</v>
      </c>
      <c r="B239" s="18">
        <v>188</v>
      </c>
      <c r="C239" s="18">
        <v>188</v>
      </c>
    </row>
    <row r="240" spans="1:3" x14ac:dyDescent="0.2">
      <c r="A240" s="22">
        <v>44144</v>
      </c>
      <c r="B240" s="18">
        <v>191</v>
      </c>
      <c r="C240" s="18">
        <v>191</v>
      </c>
    </row>
    <row r="241" spans="1:3" x14ac:dyDescent="0.2">
      <c r="A241" s="22">
        <v>44145</v>
      </c>
      <c r="B241" s="18">
        <v>191</v>
      </c>
      <c r="C241" s="18">
        <v>191</v>
      </c>
    </row>
    <row r="242" spans="1:3" x14ac:dyDescent="0.2">
      <c r="A242" s="22">
        <v>44146</v>
      </c>
      <c r="B242" s="18">
        <v>195</v>
      </c>
      <c r="C242" s="18">
        <v>195</v>
      </c>
    </row>
    <row r="243" spans="1:3" x14ac:dyDescent="0.2">
      <c r="A243" s="22">
        <v>44147</v>
      </c>
      <c r="B243" s="18">
        <v>197</v>
      </c>
      <c r="C243" s="18">
        <v>197</v>
      </c>
    </row>
    <row r="244" spans="1:3" x14ac:dyDescent="0.2">
      <c r="A244" s="22">
        <v>44148</v>
      </c>
      <c r="B244" s="18">
        <v>205</v>
      </c>
      <c r="C244" s="18">
        <v>205</v>
      </c>
    </row>
    <row r="245" spans="1:3" x14ac:dyDescent="0.2">
      <c r="A245" s="22">
        <v>44149</v>
      </c>
      <c r="B245" s="18">
        <v>211</v>
      </c>
      <c r="C245" s="18">
        <v>211</v>
      </c>
    </row>
    <row r="246" spans="1:3" x14ac:dyDescent="0.2">
      <c r="A246" s="22">
        <v>44150</v>
      </c>
      <c r="B246" s="18">
        <v>215</v>
      </c>
      <c r="C246" s="18">
        <v>215</v>
      </c>
    </row>
    <row r="247" spans="1:3" x14ac:dyDescent="0.2">
      <c r="A247" s="22">
        <v>44151</v>
      </c>
      <c r="B247" s="18">
        <v>217</v>
      </c>
      <c r="C247" s="18">
        <v>217</v>
      </c>
    </row>
    <row r="248" spans="1:3" x14ac:dyDescent="0.2">
      <c r="A248" s="22">
        <v>44152</v>
      </c>
      <c r="B248" s="18">
        <v>216</v>
      </c>
      <c r="C248" s="18">
        <v>216</v>
      </c>
    </row>
    <row r="249" spans="1:3" x14ac:dyDescent="0.2">
      <c r="A249" s="22">
        <v>44153</v>
      </c>
      <c r="B249" s="18">
        <v>216</v>
      </c>
      <c r="C249" s="18">
        <v>216</v>
      </c>
    </row>
    <row r="250" spans="1:3" x14ac:dyDescent="0.2">
      <c r="A250" s="22">
        <v>44154</v>
      </c>
      <c r="B250" s="18">
        <v>218</v>
      </c>
      <c r="C250" s="18">
        <v>218</v>
      </c>
    </row>
    <row r="251" spans="1:3" x14ac:dyDescent="0.2">
      <c r="A251" s="22">
        <v>44155</v>
      </c>
      <c r="B251" s="18">
        <v>220</v>
      </c>
      <c r="C251" s="18">
        <v>220</v>
      </c>
    </row>
    <row r="252" spans="1:3" x14ac:dyDescent="0.2">
      <c r="A252" s="22">
        <v>44156</v>
      </c>
      <c r="B252" s="18">
        <v>225</v>
      </c>
      <c r="C252" s="18">
        <v>225</v>
      </c>
    </row>
    <row r="253" spans="1:3" x14ac:dyDescent="0.2">
      <c r="A253" s="22">
        <v>44157</v>
      </c>
      <c r="B253" s="18">
        <v>231</v>
      </c>
      <c r="C253" s="18">
        <v>231</v>
      </c>
    </row>
    <row r="254" spans="1:3" x14ac:dyDescent="0.2">
      <c r="A254" s="22">
        <v>44158</v>
      </c>
      <c r="B254" s="18">
        <v>234</v>
      </c>
      <c r="C254" s="18">
        <v>234</v>
      </c>
    </row>
    <row r="255" spans="1:3" x14ac:dyDescent="0.2">
      <c r="A255" s="22">
        <v>44159</v>
      </c>
      <c r="B255" s="18">
        <v>237</v>
      </c>
      <c r="C255" s="18">
        <v>237</v>
      </c>
    </row>
    <row r="256" spans="1:3" x14ac:dyDescent="0.2">
      <c r="A256" s="22">
        <v>44160</v>
      </c>
      <c r="B256" s="18">
        <v>240</v>
      </c>
      <c r="C256" s="18">
        <v>240</v>
      </c>
    </row>
    <row r="257" spans="1:3" x14ac:dyDescent="0.2">
      <c r="A257" s="22">
        <v>44161</v>
      </c>
      <c r="B257" s="18">
        <v>242</v>
      </c>
      <c r="C257" s="18">
        <v>242</v>
      </c>
    </row>
    <row r="258" spans="1:3" x14ac:dyDescent="0.2">
      <c r="A258" s="22">
        <v>44162</v>
      </c>
      <c r="B258" s="18">
        <v>245</v>
      </c>
      <c r="C258" s="18">
        <v>245</v>
      </c>
    </row>
    <row r="259" spans="1:3" x14ac:dyDescent="0.2">
      <c r="A259" s="22">
        <v>44163</v>
      </c>
      <c r="B259" s="18">
        <v>248</v>
      </c>
      <c r="C259" s="18">
        <v>248</v>
      </c>
    </row>
    <row r="260" spans="1:3" x14ac:dyDescent="0.2">
      <c r="A260" s="22">
        <v>44164</v>
      </c>
      <c r="B260" s="18">
        <v>251</v>
      </c>
      <c r="C260" s="18">
        <v>251</v>
      </c>
    </row>
    <row r="261" spans="1:3" x14ac:dyDescent="0.2">
      <c r="A261" s="22">
        <v>44165</v>
      </c>
      <c r="B261" s="18">
        <v>254</v>
      </c>
      <c r="C261" s="18">
        <v>254</v>
      </c>
    </row>
    <row r="262" spans="1:3" x14ac:dyDescent="0.2">
      <c r="A262" s="22">
        <v>44166</v>
      </c>
      <c r="B262" s="18">
        <v>255</v>
      </c>
      <c r="C262" s="18">
        <v>255</v>
      </c>
    </row>
    <row r="263" spans="1:3" x14ac:dyDescent="0.2">
      <c r="A263" s="22">
        <v>44167</v>
      </c>
      <c r="B263" s="18">
        <v>263</v>
      </c>
      <c r="C263" s="18">
        <v>263</v>
      </c>
    </row>
    <row r="264" spans="1:3" x14ac:dyDescent="0.2">
      <c r="A264" s="22">
        <v>44168</v>
      </c>
      <c r="B264" s="18">
        <v>260</v>
      </c>
      <c r="C264" s="18">
        <v>260</v>
      </c>
    </row>
    <row r="265" spans="1:3" x14ac:dyDescent="0.2">
      <c r="A265" s="22">
        <v>44169</v>
      </c>
      <c r="B265" s="18">
        <v>266</v>
      </c>
      <c r="C265" s="18">
        <v>266</v>
      </c>
    </row>
    <row r="266" spans="1:3" x14ac:dyDescent="0.2">
      <c r="A266" s="22">
        <v>44170</v>
      </c>
      <c r="B266" s="18">
        <v>269</v>
      </c>
      <c r="C266" s="18">
        <v>269</v>
      </c>
    </row>
    <row r="267" spans="1:3" x14ac:dyDescent="0.2">
      <c r="A267" s="22">
        <v>44171</v>
      </c>
      <c r="B267" s="18">
        <v>271</v>
      </c>
      <c r="C267" s="18">
        <v>271</v>
      </c>
    </row>
    <row r="268" spans="1:3" x14ac:dyDescent="0.2">
      <c r="A268" s="22">
        <v>44172</v>
      </c>
      <c r="B268" s="18">
        <v>274</v>
      </c>
      <c r="C268" s="18">
        <v>274</v>
      </c>
    </row>
    <row r="269" spans="1:3" x14ac:dyDescent="0.2">
      <c r="A269" s="22">
        <v>44173</v>
      </c>
      <c r="B269" s="18">
        <v>278</v>
      </c>
      <c r="C269" s="18">
        <v>278</v>
      </c>
    </row>
    <row r="270" spans="1:3" x14ac:dyDescent="0.2">
      <c r="A270" s="22">
        <v>44174</v>
      </c>
      <c r="B270" s="18">
        <v>281</v>
      </c>
      <c r="C270" s="18">
        <v>281</v>
      </c>
    </row>
    <row r="271" spans="1:3" x14ac:dyDescent="0.2">
      <c r="A271" s="22">
        <v>44175</v>
      </c>
      <c r="B271" s="18">
        <v>283</v>
      </c>
      <c r="C271" s="18">
        <v>283</v>
      </c>
    </row>
    <row r="272" spans="1:3" x14ac:dyDescent="0.2">
      <c r="A272" s="22">
        <v>44176</v>
      </c>
      <c r="B272" s="18">
        <v>288</v>
      </c>
      <c r="C272" s="18">
        <v>288</v>
      </c>
    </row>
    <row r="273" spans="1:3" x14ac:dyDescent="0.2">
      <c r="A273" s="22">
        <v>44177</v>
      </c>
      <c r="B273" s="18">
        <v>290</v>
      </c>
      <c r="C273" s="18">
        <v>290</v>
      </c>
    </row>
    <row r="274" spans="1:3" x14ac:dyDescent="0.2">
      <c r="A274" s="22">
        <v>44178</v>
      </c>
      <c r="B274" s="18">
        <v>291</v>
      </c>
      <c r="C274" s="18">
        <v>291</v>
      </c>
    </row>
    <row r="275" spans="1:3" x14ac:dyDescent="0.2">
      <c r="A275" s="22">
        <v>44179</v>
      </c>
      <c r="B275" s="18">
        <v>295</v>
      </c>
      <c r="C275" s="18">
        <v>295</v>
      </c>
    </row>
    <row r="276" spans="1:3" x14ac:dyDescent="0.2">
      <c r="A276" s="22">
        <v>44180</v>
      </c>
      <c r="B276" s="18">
        <v>296</v>
      </c>
      <c r="C276" s="18">
        <v>296</v>
      </c>
    </row>
    <row r="277" spans="1:3" x14ac:dyDescent="0.2">
      <c r="A277" s="22">
        <v>44181</v>
      </c>
      <c r="B277" s="18">
        <v>301</v>
      </c>
      <c r="C277" s="18">
        <v>301</v>
      </c>
    </row>
    <row r="278" spans="1:3" x14ac:dyDescent="0.2">
      <c r="A278" s="22">
        <v>44182</v>
      </c>
      <c r="B278" s="18">
        <v>300</v>
      </c>
      <c r="C278" s="18">
        <v>300</v>
      </c>
    </row>
    <row r="279" spans="1:3" x14ac:dyDescent="0.2">
      <c r="A279" s="22">
        <v>44183</v>
      </c>
      <c r="B279" s="18">
        <v>302</v>
      </c>
      <c r="C279" s="18">
        <v>302</v>
      </c>
    </row>
    <row r="280" spans="1:3" x14ac:dyDescent="0.2">
      <c r="A280" s="22">
        <v>44184</v>
      </c>
      <c r="B280" s="18">
        <v>305</v>
      </c>
      <c r="C280" s="18">
        <v>305</v>
      </c>
    </row>
    <row r="281" spans="1:3" x14ac:dyDescent="0.2">
      <c r="A281" s="22">
        <v>44185</v>
      </c>
      <c r="B281" s="18">
        <v>307</v>
      </c>
      <c r="C281" s="18">
        <v>307</v>
      </c>
    </row>
    <row r="282" spans="1:3" x14ac:dyDescent="0.2">
      <c r="A282" s="22">
        <v>44186</v>
      </c>
      <c r="B282" s="18">
        <v>305</v>
      </c>
      <c r="C282" s="18">
        <v>305</v>
      </c>
    </row>
    <row r="283" spans="1:3" x14ac:dyDescent="0.2">
      <c r="A283" s="22">
        <v>44187</v>
      </c>
      <c r="B283" s="18">
        <v>304</v>
      </c>
      <c r="C283" s="18">
        <v>304</v>
      </c>
    </row>
    <row r="284" spans="1:3" x14ac:dyDescent="0.2">
      <c r="A284" s="22">
        <v>44188</v>
      </c>
      <c r="B284" s="18">
        <v>307</v>
      </c>
      <c r="C284" s="18">
        <v>307</v>
      </c>
    </row>
    <row r="285" spans="1:3" x14ac:dyDescent="0.2">
      <c r="A285" s="22">
        <v>44189</v>
      </c>
      <c r="B285" s="18">
        <v>305</v>
      </c>
      <c r="C285" s="18">
        <v>305</v>
      </c>
    </row>
    <row r="286" spans="1:3" x14ac:dyDescent="0.2">
      <c r="A286" s="22">
        <v>44190</v>
      </c>
      <c r="B286" s="18">
        <v>306</v>
      </c>
      <c r="C286" s="18">
        <v>306</v>
      </c>
    </row>
    <row r="287" spans="1:3" x14ac:dyDescent="0.2">
      <c r="A287" s="22">
        <v>44191</v>
      </c>
      <c r="B287" s="18">
        <v>307</v>
      </c>
      <c r="C287" s="18">
        <v>307</v>
      </c>
    </row>
    <row r="288" spans="1:3" x14ac:dyDescent="0.2">
      <c r="A288" s="22">
        <v>44192</v>
      </c>
      <c r="B288" s="18">
        <v>311</v>
      </c>
      <c r="C288" s="18">
        <v>311</v>
      </c>
    </row>
    <row r="289" spans="1:3" x14ac:dyDescent="0.2">
      <c r="A289" s="22">
        <v>44193</v>
      </c>
      <c r="B289" s="18">
        <v>310</v>
      </c>
      <c r="C289" s="18">
        <v>310</v>
      </c>
    </row>
    <row r="290" spans="1:3" x14ac:dyDescent="0.2">
      <c r="A290" s="22">
        <v>44194</v>
      </c>
      <c r="B290" s="18">
        <v>307</v>
      </c>
      <c r="C290" s="18">
        <v>307</v>
      </c>
    </row>
    <row r="291" spans="1:3" x14ac:dyDescent="0.2">
      <c r="A291" s="22">
        <v>44195</v>
      </c>
      <c r="B291" s="18">
        <v>305</v>
      </c>
      <c r="C291" s="18">
        <v>305</v>
      </c>
    </row>
    <row r="292" spans="1:3" x14ac:dyDescent="0.2">
      <c r="A292" s="22">
        <v>44196</v>
      </c>
      <c r="B292" s="18">
        <v>304</v>
      </c>
      <c r="C292" s="18">
        <v>304</v>
      </c>
    </row>
    <row r="293" spans="1:3" x14ac:dyDescent="0.2">
      <c r="A293" s="22">
        <v>44197</v>
      </c>
      <c r="B293" s="18">
        <v>303</v>
      </c>
      <c r="C293" s="18">
        <v>303</v>
      </c>
    </row>
    <row r="294" spans="1:3" x14ac:dyDescent="0.2">
      <c r="A294" s="22">
        <v>44198</v>
      </c>
      <c r="B294" s="18">
        <v>300</v>
      </c>
      <c r="C294" s="18">
        <v>300</v>
      </c>
    </row>
    <row r="295" spans="1:3" x14ac:dyDescent="0.2">
      <c r="A295" s="22">
        <v>44199</v>
      </c>
      <c r="B295" s="18">
        <v>301</v>
      </c>
      <c r="C295" s="18">
        <v>301</v>
      </c>
    </row>
    <row r="296" spans="1:3" x14ac:dyDescent="0.2">
      <c r="A296" s="22">
        <v>44200</v>
      </c>
      <c r="B296" s="18">
        <v>298</v>
      </c>
      <c r="C296" s="18">
        <v>298</v>
      </c>
    </row>
    <row r="297" spans="1:3" x14ac:dyDescent="0.2">
      <c r="A297" s="22">
        <v>44201</v>
      </c>
      <c r="B297" s="18">
        <v>294</v>
      </c>
      <c r="C297" s="18">
        <v>294</v>
      </c>
    </row>
    <row r="298" spans="1:3" x14ac:dyDescent="0.2">
      <c r="A298" s="22">
        <v>44202</v>
      </c>
      <c r="B298" s="18">
        <v>291</v>
      </c>
      <c r="C298" s="18">
        <v>291</v>
      </c>
    </row>
    <row r="299" spans="1:3" x14ac:dyDescent="0.2">
      <c r="A299" s="22">
        <v>44203</v>
      </c>
      <c r="B299" s="18">
        <v>287</v>
      </c>
      <c r="C299" s="18">
        <v>287</v>
      </c>
    </row>
    <row r="300" spans="1:3" x14ac:dyDescent="0.2">
      <c r="A300" s="22">
        <v>44204</v>
      </c>
      <c r="B300" s="18">
        <v>285</v>
      </c>
      <c r="C300" s="18">
        <v>285</v>
      </c>
    </row>
    <row r="301" spans="1:3" x14ac:dyDescent="0.2">
      <c r="A301" s="22">
        <v>44205</v>
      </c>
      <c r="B301" s="18">
        <v>283</v>
      </c>
      <c r="C301" s="18">
        <v>283</v>
      </c>
    </row>
    <row r="302" spans="1:3" x14ac:dyDescent="0.2">
      <c r="A302" s="22">
        <v>44206</v>
      </c>
      <c r="B302" s="18">
        <v>280</v>
      </c>
      <c r="C302" s="18">
        <v>280</v>
      </c>
    </row>
    <row r="303" spans="1:3" x14ac:dyDescent="0.2">
      <c r="A303" s="22">
        <v>44207</v>
      </c>
      <c r="B303" s="18">
        <v>279</v>
      </c>
      <c r="C303" s="18">
        <v>279</v>
      </c>
    </row>
    <row r="304" spans="1:3" x14ac:dyDescent="0.2">
      <c r="A304" s="22">
        <v>44208</v>
      </c>
      <c r="B304" s="18">
        <v>278</v>
      </c>
      <c r="C304" s="18">
        <v>278</v>
      </c>
    </row>
    <row r="305" spans="1:3" x14ac:dyDescent="0.2">
      <c r="A305" s="22">
        <v>44209</v>
      </c>
      <c r="B305" s="18">
        <v>279</v>
      </c>
      <c r="C305" s="18">
        <v>279</v>
      </c>
    </row>
    <row r="306" spans="1:3" x14ac:dyDescent="0.2">
      <c r="A306" s="22">
        <v>44210</v>
      </c>
      <c r="B306" s="18">
        <v>282</v>
      </c>
      <c r="C306" s="18">
        <v>282</v>
      </c>
    </row>
    <row r="307" spans="1:3" x14ac:dyDescent="0.2">
      <c r="A307" s="22">
        <v>44211</v>
      </c>
      <c r="B307" s="18">
        <v>283</v>
      </c>
      <c r="C307" s="18">
        <v>283</v>
      </c>
    </row>
    <row r="308" spans="1:3" x14ac:dyDescent="0.2">
      <c r="A308" s="22">
        <v>44212</v>
      </c>
      <c r="B308" s="18">
        <v>287</v>
      </c>
      <c r="C308" s="18">
        <v>287</v>
      </c>
    </row>
    <row r="309" spans="1:3" x14ac:dyDescent="0.2">
      <c r="A309" s="22">
        <v>44213</v>
      </c>
      <c r="B309" s="18">
        <v>287</v>
      </c>
      <c r="C309" s="18">
        <v>287</v>
      </c>
    </row>
    <row r="310" spans="1:3" x14ac:dyDescent="0.2">
      <c r="A310" s="22">
        <v>44214</v>
      </c>
      <c r="B310" s="18">
        <v>288</v>
      </c>
      <c r="C310" s="18">
        <v>288</v>
      </c>
    </row>
    <row r="311" spans="1:3" x14ac:dyDescent="0.2">
      <c r="A311" s="22">
        <v>44215</v>
      </c>
      <c r="B311" s="18">
        <v>286</v>
      </c>
      <c r="C311" s="18">
        <v>286</v>
      </c>
    </row>
    <row r="312" spans="1:3" x14ac:dyDescent="0.2">
      <c r="A312" s="22">
        <v>44216</v>
      </c>
      <c r="B312" s="18">
        <v>285</v>
      </c>
      <c r="C312" s="18">
        <v>285</v>
      </c>
    </row>
    <row r="313" spans="1:3" x14ac:dyDescent="0.2">
      <c r="A313" s="22">
        <v>44217</v>
      </c>
      <c r="B313" s="18">
        <v>287</v>
      </c>
      <c r="C313" s="18">
        <v>287</v>
      </c>
    </row>
    <row r="314" spans="1:3" x14ac:dyDescent="0.2">
      <c r="A314" s="22">
        <v>44218</v>
      </c>
      <c r="B314" s="18">
        <v>286</v>
      </c>
      <c r="C314" s="18">
        <v>286</v>
      </c>
    </row>
    <row r="315" spans="1:3" x14ac:dyDescent="0.2">
      <c r="A315" s="22">
        <v>44219</v>
      </c>
      <c r="B315" s="18">
        <v>284</v>
      </c>
      <c r="C315" s="18">
        <v>284</v>
      </c>
    </row>
    <row r="316" spans="1:3" x14ac:dyDescent="0.2">
      <c r="A316" s="22">
        <v>44220</v>
      </c>
      <c r="B316" s="18">
        <v>285</v>
      </c>
      <c r="C316" s="18">
        <v>285</v>
      </c>
    </row>
    <row r="317" spans="1:3" x14ac:dyDescent="0.2">
      <c r="A317" s="22">
        <v>44221</v>
      </c>
      <c r="B317" s="18">
        <v>283</v>
      </c>
      <c r="C317" s="18">
        <v>283</v>
      </c>
    </row>
    <row r="318" spans="1:3" x14ac:dyDescent="0.2">
      <c r="A318" s="22">
        <v>44222</v>
      </c>
      <c r="B318" s="18">
        <v>279</v>
      </c>
      <c r="C318" s="18">
        <v>279</v>
      </c>
    </row>
    <row r="319" spans="1:3" x14ac:dyDescent="0.2">
      <c r="A319" s="22">
        <v>44223</v>
      </c>
      <c r="B319" s="18">
        <v>275</v>
      </c>
      <c r="C319" s="18">
        <v>275</v>
      </c>
    </row>
    <row r="320" spans="1:3" x14ac:dyDescent="0.2">
      <c r="A320" s="22">
        <v>44224</v>
      </c>
      <c r="B320" s="18">
        <v>273</v>
      </c>
      <c r="C320" s="18">
        <v>273</v>
      </c>
    </row>
    <row r="321" spans="1:3" x14ac:dyDescent="0.2">
      <c r="A321" s="22">
        <v>44225</v>
      </c>
      <c r="B321" s="18">
        <v>277</v>
      </c>
      <c r="C321" s="18">
        <v>277</v>
      </c>
    </row>
    <row r="322" spans="1:3" x14ac:dyDescent="0.2">
      <c r="A322" s="22">
        <v>44226</v>
      </c>
      <c r="B322" s="18">
        <v>305</v>
      </c>
      <c r="C322" s="18">
        <v>305</v>
      </c>
    </row>
    <row r="323" spans="1:3" x14ac:dyDescent="0.2">
      <c r="A323" s="22">
        <v>44227</v>
      </c>
      <c r="B323" s="18">
        <v>307</v>
      </c>
      <c r="C323" s="18">
        <v>307</v>
      </c>
    </row>
    <row r="324" spans="1:3" x14ac:dyDescent="0.2">
      <c r="A324" s="22">
        <v>44228</v>
      </c>
      <c r="B324" s="18">
        <v>305</v>
      </c>
      <c r="C324" s="18">
        <v>305</v>
      </c>
    </row>
    <row r="325" spans="1:3" x14ac:dyDescent="0.2">
      <c r="A325" s="22">
        <v>44229</v>
      </c>
      <c r="B325" s="18">
        <v>300</v>
      </c>
      <c r="C325" s="18">
        <v>300</v>
      </c>
    </row>
    <row r="326" spans="1:3" x14ac:dyDescent="0.2">
      <c r="A326" s="22">
        <v>44230</v>
      </c>
      <c r="B326" s="18">
        <v>301</v>
      </c>
      <c r="C326" s="18">
        <v>301</v>
      </c>
    </row>
    <row r="327" spans="1:3" x14ac:dyDescent="0.2">
      <c r="A327" s="22">
        <v>44231</v>
      </c>
      <c r="B327" s="18">
        <v>300</v>
      </c>
      <c r="C327" s="18">
        <v>300</v>
      </c>
    </row>
    <row r="328" spans="1:3" x14ac:dyDescent="0.2">
      <c r="A328" s="22">
        <v>44232</v>
      </c>
      <c r="B328" s="18">
        <v>303</v>
      </c>
      <c r="C328" s="18">
        <v>303</v>
      </c>
    </row>
    <row r="329" spans="1:3" x14ac:dyDescent="0.2">
      <c r="A329" s="22">
        <v>44233</v>
      </c>
      <c r="B329" s="18">
        <v>302</v>
      </c>
      <c r="C329" s="18">
        <v>302</v>
      </c>
    </row>
    <row r="330" spans="1:3" x14ac:dyDescent="0.2">
      <c r="A330" s="22">
        <v>44234</v>
      </c>
      <c r="B330" s="18">
        <v>301</v>
      </c>
      <c r="C330" s="18">
        <v>301</v>
      </c>
    </row>
    <row r="331" spans="1:3" x14ac:dyDescent="0.2">
      <c r="A331" s="22">
        <v>44235</v>
      </c>
      <c r="B331" s="18">
        <v>300</v>
      </c>
      <c r="C331" s="18">
        <v>300</v>
      </c>
    </row>
    <row r="332" spans="1:3" x14ac:dyDescent="0.2">
      <c r="A332" s="22">
        <v>44236</v>
      </c>
      <c r="B332" s="18">
        <v>300</v>
      </c>
      <c r="C332" s="18">
        <v>300</v>
      </c>
    </row>
    <row r="333" spans="1:3" x14ac:dyDescent="0.2">
      <c r="A333" s="22">
        <v>44237</v>
      </c>
      <c r="B333" s="18">
        <v>302</v>
      </c>
      <c r="C333" s="18">
        <v>302</v>
      </c>
    </row>
    <row r="334" spans="1:3" x14ac:dyDescent="0.2">
      <c r="A334" s="22">
        <v>44238</v>
      </c>
      <c r="B334" s="18">
        <v>301</v>
      </c>
      <c r="C334" s="18">
        <v>301</v>
      </c>
    </row>
    <row r="335" spans="1:3" x14ac:dyDescent="0.2">
      <c r="A335" s="22">
        <v>44239</v>
      </c>
      <c r="B335" s="18">
        <v>300</v>
      </c>
      <c r="C335" s="18">
        <v>300</v>
      </c>
    </row>
    <row r="336" spans="1:3" x14ac:dyDescent="0.2">
      <c r="A336" s="22">
        <v>44240</v>
      </c>
      <c r="B336" s="18">
        <v>298</v>
      </c>
      <c r="C336" s="18">
        <v>298</v>
      </c>
    </row>
    <row r="337" spans="1:3" x14ac:dyDescent="0.2">
      <c r="A337" s="22">
        <v>44241</v>
      </c>
      <c r="B337" s="18">
        <v>299</v>
      </c>
      <c r="C337" s="18">
        <v>299</v>
      </c>
    </row>
    <row r="338" spans="1:3" x14ac:dyDescent="0.2">
      <c r="A338" s="22">
        <v>44242</v>
      </c>
      <c r="B338" s="18">
        <v>297</v>
      </c>
      <c r="C338" s="18">
        <v>297</v>
      </c>
    </row>
    <row r="339" spans="1:3" x14ac:dyDescent="0.2">
      <c r="A339" s="22">
        <v>44243</v>
      </c>
      <c r="B339" s="18">
        <v>297</v>
      </c>
      <c r="C339" s="18">
        <v>297</v>
      </c>
    </row>
    <row r="340" spans="1:3" x14ac:dyDescent="0.2">
      <c r="A340" s="22">
        <v>44244</v>
      </c>
      <c r="B340" s="18">
        <v>294</v>
      </c>
      <c r="C340" s="18">
        <v>294</v>
      </c>
    </row>
    <row r="341" spans="1:3" x14ac:dyDescent="0.2">
      <c r="A341" s="22">
        <v>44245</v>
      </c>
      <c r="B341" s="18">
        <v>296</v>
      </c>
      <c r="C341" s="18">
        <v>296</v>
      </c>
    </row>
    <row r="342" spans="1:3" x14ac:dyDescent="0.2">
      <c r="A342" s="22">
        <v>44246</v>
      </c>
      <c r="B342" s="18">
        <v>292</v>
      </c>
      <c r="C342" s="18">
        <v>292</v>
      </c>
    </row>
    <row r="343" spans="1:3" x14ac:dyDescent="0.2">
      <c r="A343" s="22">
        <v>44247</v>
      </c>
      <c r="B343" s="18">
        <v>290</v>
      </c>
      <c r="C343" s="18">
        <v>290</v>
      </c>
    </row>
    <row r="344" spans="1:3" x14ac:dyDescent="0.2">
      <c r="A344" s="22">
        <v>44248</v>
      </c>
      <c r="B344" s="18">
        <v>287</v>
      </c>
      <c r="C344" s="18">
        <v>287</v>
      </c>
    </row>
    <row r="345" spans="1:3" x14ac:dyDescent="0.2">
      <c r="A345" s="22">
        <v>44249</v>
      </c>
      <c r="B345" s="18">
        <v>285</v>
      </c>
      <c r="C345" s="18">
        <v>285</v>
      </c>
    </row>
    <row r="346" spans="1:3" x14ac:dyDescent="0.2">
      <c r="A346" s="22">
        <v>44250</v>
      </c>
      <c r="B346" s="18">
        <v>283</v>
      </c>
      <c r="C346" s="18">
        <v>283</v>
      </c>
    </row>
    <row r="347" spans="1:3" x14ac:dyDescent="0.2">
      <c r="A347" s="22">
        <v>44251</v>
      </c>
      <c r="B347" s="18">
        <v>280</v>
      </c>
      <c r="C347" s="18">
        <v>280</v>
      </c>
    </row>
    <row r="348" spans="1:3" x14ac:dyDescent="0.2">
      <c r="A348" s="22">
        <v>44252</v>
      </c>
      <c r="B348" s="18">
        <v>278</v>
      </c>
      <c r="C348" s="18">
        <v>278</v>
      </c>
    </row>
    <row r="349" spans="1:3" x14ac:dyDescent="0.2">
      <c r="A349" s="22">
        <v>44253</v>
      </c>
      <c r="B349" s="18">
        <v>279</v>
      </c>
      <c r="C349" s="18">
        <v>279</v>
      </c>
    </row>
    <row r="350" spans="1:3" x14ac:dyDescent="0.2">
      <c r="A350" s="22">
        <v>44254</v>
      </c>
      <c r="B350" s="18">
        <v>280</v>
      </c>
      <c r="C350" s="18">
        <v>280</v>
      </c>
    </row>
    <row r="351" spans="1:3" x14ac:dyDescent="0.2">
      <c r="A351" s="22">
        <v>44255</v>
      </c>
      <c r="B351" s="18">
        <v>281</v>
      </c>
      <c r="C351" s="18">
        <v>281</v>
      </c>
    </row>
    <row r="352" spans="1:3" x14ac:dyDescent="0.2">
      <c r="A352" s="22">
        <v>44256</v>
      </c>
      <c r="B352" s="18">
        <v>278</v>
      </c>
      <c r="C352" s="18">
        <v>278</v>
      </c>
    </row>
    <row r="353" spans="1:3" x14ac:dyDescent="0.2">
      <c r="A353" s="22">
        <v>44257</v>
      </c>
      <c r="B353" s="18">
        <v>275</v>
      </c>
      <c r="C353" s="18">
        <v>275</v>
      </c>
    </row>
    <row r="354" spans="1:3" x14ac:dyDescent="0.2">
      <c r="A354" s="22">
        <v>44258</v>
      </c>
      <c r="B354" s="18">
        <v>273</v>
      </c>
      <c r="C354" s="18">
        <v>273</v>
      </c>
    </row>
    <row r="355" spans="1:3" x14ac:dyDescent="0.2">
      <c r="A355" s="22">
        <v>44259</v>
      </c>
      <c r="B355" s="18">
        <v>271</v>
      </c>
      <c r="C355" s="18">
        <v>271</v>
      </c>
    </row>
    <row r="356" spans="1:3" x14ac:dyDescent="0.2">
      <c r="A356" s="22">
        <v>44260</v>
      </c>
      <c r="B356" s="18">
        <v>273</v>
      </c>
      <c r="C356" s="18">
        <v>273</v>
      </c>
    </row>
    <row r="357" spans="1:3" x14ac:dyDescent="0.2">
      <c r="A357" s="22">
        <v>44261</v>
      </c>
      <c r="B357" s="18">
        <v>270</v>
      </c>
      <c r="C357" s="18">
        <v>270</v>
      </c>
    </row>
    <row r="358" spans="1:3" x14ac:dyDescent="0.2">
      <c r="A358" s="22">
        <v>44262</v>
      </c>
      <c r="B358" s="18">
        <v>268</v>
      </c>
      <c r="C358" s="18">
        <v>268</v>
      </c>
    </row>
    <row r="359" spans="1:3" x14ac:dyDescent="0.2">
      <c r="A359" s="22">
        <v>44263</v>
      </c>
      <c r="B359" s="18">
        <v>263</v>
      </c>
      <c r="C359" s="18">
        <v>263</v>
      </c>
    </row>
    <row r="360" spans="1:3" x14ac:dyDescent="0.2">
      <c r="A360" s="22">
        <v>44264</v>
      </c>
      <c r="B360" s="18">
        <v>260</v>
      </c>
      <c r="C360" s="18">
        <v>260</v>
      </c>
    </row>
    <row r="361" spans="1:3" x14ac:dyDescent="0.2">
      <c r="A361" s="22">
        <v>44265</v>
      </c>
      <c r="B361" s="18">
        <v>254</v>
      </c>
      <c r="C361" s="18">
        <v>254</v>
      </c>
    </row>
    <row r="362" spans="1:3" x14ac:dyDescent="0.2">
      <c r="A362" s="22">
        <v>44266</v>
      </c>
      <c r="B362" s="18">
        <v>250</v>
      </c>
      <c r="C362" s="18">
        <v>250</v>
      </c>
    </row>
    <row r="363" spans="1:3" x14ac:dyDescent="0.2">
      <c r="A363" s="22">
        <v>44267</v>
      </c>
      <c r="B363" s="18">
        <v>252</v>
      </c>
      <c r="C363" s="18">
        <v>252</v>
      </c>
    </row>
    <row r="364" spans="1:3" x14ac:dyDescent="0.2">
      <c r="A364" s="22">
        <v>44268</v>
      </c>
      <c r="B364" s="18">
        <v>246</v>
      </c>
      <c r="C364" s="18">
        <v>246</v>
      </c>
    </row>
    <row r="365" spans="1:3" x14ac:dyDescent="0.2">
      <c r="A365" s="22">
        <v>44269</v>
      </c>
      <c r="B365" s="18">
        <v>240</v>
      </c>
      <c r="C365" s="18">
        <v>240</v>
      </c>
    </row>
    <row r="366" spans="1:3" x14ac:dyDescent="0.2">
      <c r="A366" s="22">
        <v>44270</v>
      </c>
      <c r="B366" s="18">
        <v>235</v>
      </c>
      <c r="C366" s="18">
        <v>235</v>
      </c>
    </row>
    <row r="367" spans="1:3" x14ac:dyDescent="0.2">
      <c r="A367" s="22">
        <v>44271</v>
      </c>
      <c r="B367" s="18">
        <v>227</v>
      </c>
      <c r="C367" s="18">
        <v>227</v>
      </c>
    </row>
    <row r="368" spans="1:3" x14ac:dyDescent="0.2">
      <c r="A368" s="22">
        <v>44272</v>
      </c>
      <c r="B368" s="18">
        <v>223</v>
      </c>
      <c r="C368" s="18">
        <v>223</v>
      </c>
    </row>
    <row r="369" spans="1:3" x14ac:dyDescent="0.2">
      <c r="A369" s="22">
        <v>44273</v>
      </c>
      <c r="B369" s="18">
        <v>219</v>
      </c>
      <c r="C369" s="18">
        <v>219</v>
      </c>
    </row>
    <row r="370" spans="1:3" x14ac:dyDescent="0.2">
      <c r="A370" s="22">
        <v>44274</v>
      </c>
      <c r="B370" s="18">
        <v>214</v>
      </c>
      <c r="C370" s="18">
        <v>214</v>
      </c>
    </row>
    <row r="371" spans="1:3" x14ac:dyDescent="0.2">
      <c r="A371" s="22">
        <v>44275</v>
      </c>
      <c r="B371" s="18">
        <v>211</v>
      </c>
      <c r="C371" s="18">
        <v>211</v>
      </c>
    </row>
    <row r="372" spans="1:3" x14ac:dyDescent="0.2">
      <c r="A372" s="22">
        <v>44276</v>
      </c>
      <c r="B372" s="18">
        <v>205</v>
      </c>
      <c r="C372" s="18">
        <v>205</v>
      </c>
    </row>
    <row r="373" spans="1:3" x14ac:dyDescent="0.2">
      <c r="A373" s="22">
        <v>44277</v>
      </c>
      <c r="B373" s="18">
        <v>203</v>
      </c>
      <c r="C373" s="18">
        <v>203</v>
      </c>
    </row>
    <row r="374" spans="1:3" x14ac:dyDescent="0.2">
      <c r="A374" s="22">
        <v>44278</v>
      </c>
      <c r="B374" s="18">
        <v>200</v>
      </c>
      <c r="C374" s="18">
        <v>200</v>
      </c>
    </row>
    <row r="375" spans="1:3" x14ac:dyDescent="0.2">
      <c r="A375" s="22">
        <v>44279</v>
      </c>
      <c r="B375" s="18">
        <v>199</v>
      </c>
      <c r="C375" s="18">
        <v>199</v>
      </c>
    </row>
    <row r="376" spans="1:3" x14ac:dyDescent="0.2">
      <c r="A376" s="22">
        <v>44280</v>
      </c>
      <c r="B376" s="18">
        <v>200</v>
      </c>
      <c r="C376" s="18">
        <v>200</v>
      </c>
    </row>
    <row r="377" spans="1:3" x14ac:dyDescent="0.2">
      <c r="A377" s="22">
        <v>44281</v>
      </c>
      <c r="B377" s="18">
        <v>198</v>
      </c>
      <c r="C377" s="18">
        <v>198</v>
      </c>
    </row>
    <row r="378" spans="1:3" x14ac:dyDescent="0.2">
      <c r="A378" s="22">
        <v>44282</v>
      </c>
      <c r="B378" s="18">
        <v>201</v>
      </c>
      <c r="C378" s="18">
        <v>201</v>
      </c>
    </row>
    <row r="379" spans="1:3" x14ac:dyDescent="0.2">
      <c r="A379" s="22">
        <v>44283</v>
      </c>
      <c r="B379" s="18">
        <v>199</v>
      </c>
      <c r="C379" s="18">
        <v>199</v>
      </c>
    </row>
    <row r="380" spans="1:3" x14ac:dyDescent="0.2">
      <c r="A380" s="22">
        <v>44284</v>
      </c>
      <c r="B380" s="18">
        <v>200</v>
      </c>
      <c r="C380" s="18">
        <v>200</v>
      </c>
    </row>
    <row r="381" spans="1:3" x14ac:dyDescent="0.2">
      <c r="A381" s="22">
        <v>44285</v>
      </c>
      <c r="B381" s="18">
        <v>198</v>
      </c>
      <c r="C381" s="18">
        <v>198</v>
      </c>
    </row>
    <row r="382" spans="1:3" x14ac:dyDescent="0.2">
      <c r="A382" s="22">
        <v>44286</v>
      </c>
      <c r="B382" s="18">
        <v>197</v>
      </c>
      <c r="C382" s="18">
        <v>197</v>
      </c>
    </row>
    <row r="383" spans="1:3" x14ac:dyDescent="0.2">
      <c r="A383" s="22">
        <v>44287</v>
      </c>
      <c r="B383" s="18">
        <v>199</v>
      </c>
      <c r="C383" s="18">
        <v>199</v>
      </c>
    </row>
    <row r="384" spans="1:3" x14ac:dyDescent="0.2">
      <c r="A384" s="22">
        <v>44288</v>
      </c>
      <c r="B384" s="18">
        <v>202</v>
      </c>
      <c r="C384" s="18">
        <v>202</v>
      </c>
    </row>
    <row r="385" spans="1:3" x14ac:dyDescent="0.2">
      <c r="A385" s="22">
        <v>44289</v>
      </c>
      <c r="B385" s="18">
        <v>201</v>
      </c>
      <c r="C385" s="18">
        <v>201</v>
      </c>
    </row>
    <row r="386" spans="1:3" x14ac:dyDescent="0.2">
      <c r="A386" s="22">
        <v>44290</v>
      </c>
      <c r="B386" s="18">
        <v>200</v>
      </c>
      <c r="C386" s="18">
        <v>200</v>
      </c>
    </row>
    <row r="387" spans="1:3" x14ac:dyDescent="0.2">
      <c r="A387" s="22">
        <v>44291</v>
      </c>
      <c r="B387" s="18">
        <v>199</v>
      </c>
      <c r="C387" s="18">
        <v>199</v>
      </c>
    </row>
    <row r="388" spans="1:3" x14ac:dyDescent="0.2">
      <c r="A388" s="22">
        <v>44292</v>
      </c>
      <c r="B388" s="18">
        <v>201</v>
      </c>
      <c r="C388" s="18">
        <v>201</v>
      </c>
    </row>
    <row r="389" spans="1:3" x14ac:dyDescent="0.2">
      <c r="A389" s="22">
        <v>44293</v>
      </c>
      <c r="B389" s="18">
        <v>198</v>
      </c>
      <c r="C389" s="18">
        <v>198</v>
      </c>
    </row>
    <row r="390" spans="1:3" x14ac:dyDescent="0.2">
      <c r="A390" s="22">
        <v>44294</v>
      </c>
      <c r="B390" s="18">
        <v>197</v>
      </c>
      <c r="C390" s="18">
        <v>197</v>
      </c>
    </row>
    <row r="391" spans="1:3" x14ac:dyDescent="0.2">
      <c r="A391" s="22">
        <v>44295</v>
      </c>
      <c r="B391" s="18">
        <v>200</v>
      </c>
      <c r="C391" s="18">
        <v>200</v>
      </c>
    </row>
    <row r="392" spans="1:3" x14ac:dyDescent="0.2">
      <c r="A392" s="22">
        <v>44296</v>
      </c>
      <c r="B392" s="18">
        <v>201</v>
      </c>
      <c r="C392" s="18">
        <v>201</v>
      </c>
    </row>
    <row r="393" spans="1:3" x14ac:dyDescent="0.2">
      <c r="A393" s="22">
        <v>44297</v>
      </c>
      <c r="B393" s="18">
        <v>198</v>
      </c>
      <c r="C393" s="18">
        <v>198</v>
      </c>
    </row>
    <row r="394" spans="1:3" x14ac:dyDescent="0.2">
      <c r="A394" s="22">
        <v>44298</v>
      </c>
      <c r="B394" s="18">
        <v>197</v>
      </c>
      <c r="C394" s="18">
        <v>197</v>
      </c>
    </row>
    <row r="395" spans="1:3" x14ac:dyDescent="0.2">
      <c r="A395" s="22">
        <v>44299</v>
      </c>
      <c r="B395" s="18">
        <v>194</v>
      </c>
      <c r="C395" s="18">
        <v>194</v>
      </c>
    </row>
    <row r="396" spans="1:3" x14ac:dyDescent="0.2">
      <c r="A396" s="22">
        <v>44300</v>
      </c>
      <c r="B396" s="18">
        <v>195</v>
      </c>
      <c r="C396" s="18">
        <v>195</v>
      </c>
    </row>
    <row r="397" spans="1:3" x14ac:dyDescent="0.2">
      <c r="A397" s="22">
        <v>44301</v>
      </c>
      <c r="B397" s="18">
        <v>196</v>
      </c>
      <c r="C397" s="18">
        <v>196</v>
      </c>
    </row>
    <row r="398" spans="1:3" x14ac:dyDescent="0.2">
      <c r="A398" s="22">
        <v>44302</v>
      </c>
      <c r="B398" s="18">
        <v>194</v>
      </c>
      <c r="C398" s="18">
        <v>194</v>
      </c>
    </row>
    <row r="399" spans="1:3" x14ac:dyDescent="0.2">
      <c r="A399" s="22">
        <v>44303</v>
      </c>
      <c r="B399" s="18">
        <v>196</v>
      </c>
      <c r="C399" s="18">
        <v>196</v>
      </c>
    </row>
    <row r="400" spans="1:3" x14ac:dyDescent="0.2">
      <c r="A400" s="22">
        <v>44304</v>
      </c>
      <c r="B400" s="18">
        <v>193</v>
      </c>
      <c r="C400" s="18">
        <v>193</v>
      </c>
    </row>
    <row r="401" spans="1:3" x14ac:dyDescent="0.2">
      <c r="A401" s="22">
        <v>44305</v>
      </c>
      <c r="B401" s="18">
        <v>192</v>
      </c>
      <c r="C401" s="18">
        <v>192</v>
      </c>
    </row>
    <row r="402" spans="1:3" x14ac:dyDescent="0.2">
      <c r="A402" s="22">
        <v>44306</v>
      </c>
      <c r="B402" s="18">
        <v>190</v>
      </c>
      <c r="C402" s="18">
        <v>190</v>
      </c>
    </row>
    <row r="403" spans="1:3" x14ac:dyDescent="0.2">
      <c r="A403" s="22">
        <v>44307</v>
      </c>
      <c r="B403" s="18">
        <v>189</v>
      </c>
      <c r="C403" s="18">
        <v>189</v>
      </c>
    </row>
    <row r="404" spans="1:3" x14ac:dyDescent="0.2">
      <c r="A404" s="22">
        <v>44308</v>
      </c>
      <c r="B404" s="18">
        <v>190</v>
      </c>
      <c r="C404" s="18">
        <v>190</v>
      </c>
    </row>
    <row r="405" spans="1:3" x14ac:dyDescent="0.2">
      <c r="A405" s="22">
        <v>44309</v>
      </c>
      <c r="B405" s="18">
        <v>191</v>
      </c>
      <c r="C405" s="18">
        <v>191</v>
      </c>
    </row>
    <row r="406" spans="1:3" x14ac:dyDescent="0.2">
      <c r="A406" s="22">
        <v>44310</v>
      </c>
      <c r="B406" s="25">
        <f>B$405</f>
        <v>191</v>
      </c>
      <c r="C406" s="18">
        <v>189</v>
      </c>
    </row>
    <row r="407" spans="1:3" x14ac:dyDescent="0.2">
      <c r="A407" s="22">
        <v>44311</v>
      </c>
      <c r="B407" s="25">
        <f t="shared" ref="B407:B435" si="9">B$405</f>
        <v>191</v>
      </c>
      <c r="C407" s="18">
        <v>188</v>
      </c>
    </row>
    <row r="408" spans="1:3" x14ac:dyDescent="0.2">
      <c r="A408" s="22">
        <v>44312</v>
      </c>
      <c r="B408" s="25">
        <f t="shared" si="9"/>
        <v>191</v>
      </c>
      <c r="C408" s="18">
        <v>184</v>
      </c>
    </row>
    <row r="409" spans="1:3" x14ac:dyDescent="0.2">
      <c r="A409" s="22">
        <v>44313</v>
      </c>
      <c r="B409" s="25">
        <f t="shared" si="9"/>
        <v>191</v>
      </c>
      <c r="C409" s="18">
        <v>183</v>
      </c>
    </row>
    <row r="410" spans="1:3" x14ac:dyDescent="0.2">
      <c r="A410" s="22">
        <v>44314</v>
      </c>
      <c r="B410" s="25">
        <f t="shared" si="9"/>
        <v>191</v>
      </c>
      <c r="C410" s="18">
        <v>179</v>
      </c>
    </row>
    <row r="411" spans="1:3" x14ac:dyDescent="0.2">
      <c r="A411" s="22">
        <v>44315</v>
      </c>
      <c r="B411" s="25">
        <f t="shared" si="9"/>
        <v>191</v>
      </c>
      <c r="C411" s="18">
        <v>176</v>
      </c>
    </row>
    <row r="412" spans="1:3" x14ac:dyDescent="0.2">
      <c r="A412" s="22">
        <v>44316</v>
      </c>
      <c r="B412" s="25">
        <f t="shared" si="9"/>
        <v>191</v>
      </c>
      <c r="C412" s="18">
        <v>170</v>
      </c>
    </row>
    <row r="413" spans="1:3" x14ac:dyDescent="0.2">
      <c r="A413" s="22">
        <v>44317</v>
      </c>
      <c r="B413" s="25">
        <f t="shared" si="9"/>
        <v>191</v>
      </c>
      <c r="C413" s="18">
        <v>160</v>
      </c>
    </row>
    <row r="414" spans="1:3" x14ac:dyDescent="0.2">
      <c r="A414" s="22">
        <v>44318</v>
      </c>
      <c r="B414" s="25">
        <f t="shared" si="9"/>
        <v>191</v>
      </c>
      <c r="C414" s="18">
        <v>150</v>
      </c>
    </row>
    <row r="415" spans="1:3" x14ac:dyDescent="0.2">
      <c r="A415" s="22">
        <v>44319</v>
      </c>
      <c r="B415" s="25">
        <f t="shared" si="9"/>
        <v>191</v>
      </c>
      <c r="C415" s="18">
        <v>141</v>
      </c>
    </row>
    <row r="416" spans="1:3" x14ac:dyDescent="0.2">
      <c r="A416" s="22">
        <v>44320</v>
      </c>
      <c r="B416" s="25">
        <f t="shared" si="9"/>
        <v>191</v>
      </c>
      <c r="C416" s="18">
        <v>139</v>
      </c>
    </row>
    <row r="417" spans="1:3" x14ac:dyDescent="0.2">
      <c r="A417" s="22">
        <v>44321</v>
      </c>
      <c r="B417" s="25">
        <f t="shared" si="9"/>
        <v>191</v>
      </c>
      <c r="C417" s="18">
        <v>95</v>
      </c>
    </row>
    <row r="418" spans="1:3" x14ac:dyDescent="0.2">
      <c r="A418" s="22">
        <v>44322</v>
      </c>
      <c r="B418" s="25">
        <f t="shared" si="9"/>
        <v>191</v>
      </c>
      <c r="C418" s="18">
        <v>97</v>
      </c>
    </row>
    <row r="419" spans="1:3" x14ac:dyDescent="0.2">
      <c r="A419" s="22">
        <v>44323</v>
      </c>
      <c r="B419" s="25">
        <f t="shared" si="9"/>
        <v>191</v>
      </c>
      <c r="C419" s="18">
        <v>96</v>
      </c>
    </row>
    <row r="420" spans="1:3" x14ac:dyDescent="0.2">
      <c r="A420" s="22">
        <v>44324</v>
      </c>
      <c r="B420" s="25">
        <f t="shared" si="9"/>
        <v>191</v>
      </c>
      <c r="C420" s="18">
        <v>94</v>
      </c>
    </row>
    <row r="421" spans="1:3" x14ac:dyDescent="0.2">
      <c r="A421" s="22">
        <v>44325</v>
      </c>
      <c r="B421" s="25">
        <f t="shared" si="9"/>
        <v>191</v>
      </c>
      <c r="C421" s="18">
        <v>94</v>
      </c>
    </row>
    <row r="422" spans="1:3" x14ac:dyDescent="0.2">
      <c r="A422" s="22">
        <v>44326</v>
      </c>
      <c r="B422" s="25">
        <f t="shared" si="9"/>
        <v>191</v>
      </c>
      <c r="C422" s="18">
        <v>98</v>
      </c>
    </row>
    <row r="423" spans="1:3" x14ac:dyDescent="0.2">
      <c r="A423" s="22">
        <v>44327</v>
      </c>
      <c r="B423" s="25">
        <f t="shared" si="9"/>
        <v>191</v>
      </c>
      <c r="C423" s="18">
        <v>96</v>
      </c>
    </row>
    <row r="424" spans="1:3" x14ac:dyDescent="0.2">
      <c r="A424" s="22">
        <v>44328</v>
      </c>
      <c r="B424" s="25">
        <f t="shared" si="9"/>
        <v>191</v>
      </c>
      <c r="C424" s="18">
        <v>97</v>
      </c>
    </row>
    <row r="425" spans="1:3" x14ac:dyDescent="0.2">
      <c r="A425" s="22">
        <v>44329</v>
      </c>
      <c r="B425" s="25">
        <f t="shared" si="9"/>
        <v>191</v>
      </c>
      <c r="C425" s="18">
        <v>107</v>
      </c>
    </row>
    <row r="426" spans="1:3" x14ac:dyDescent="0.2">
      <c r="A426" s="22">
        <v>44330</v>
      </c>
      <c r="B426" s="25">
        <f t="shared" si="9"/>
        <v>191</v>
      </c>
      <c r="C426" s="18">
        <v>103</v>
      </c>
    </row>
    <row r="427" spans="1:3" x14ac:dyDescent="0.2">
      <c r="A427" s="22">
        <v>44331</v>
      </c>
      <c r="B427" s="25">
        <f t="shared" si="9"/>
        <v>191</v>
      </c>
      <c r="C427" s="18">
        <v>95</v>
      </c>
    </row>
    <row r="428" spans="1:3" x14ac:dyDescent="0.2">
      <c r="A428" s="22">
        <v>44332</v>
      </c>
      <c r="B428" s="25">
        <f t="shared" si="9"/>
        <v>191</v>
      </c>
      <c r="C428" s="18">
        <v>121</v>
      </c>
    </row>
    <row r="429" spans="1:3" x14ac:dyDescent="0.2">
      <c r="A429" s="22">
        <v>44333</v>
      </c>
      <c r="B429" s="25">
        <f t="shared" si="9"/>
        <v>191</v>
      </c>
      <c r="C429" s="18">
        <v>117</v>
      </c>
    </row>
    <row r="430" spans="1:3" x14ac:dyDescent="0.2">
      <c r="A430" s="22">
        <v>44334</v>
      </c>
      <c r="B430" s="25">
        <f t="shared" si="9"/>
        <v>191</v>
      </c>
      <c r="C430" s="18">
        <v>113</v>
      </c>
    </row>
    <row r="431" spans="1:3" x14ac:dyDescent="0.2">
      <c r="A431" s="22">
        <v>44335</v>
      </c>
      <c r="B431" s="25">
        <f t="shared" si="9"/>
        <v>191</v>
      </c>
      <c r="C431" s="18">
        <v>131</v>
      </c>
    </row>
    <row r="432" spans="1:3" x14ac:dyDescent="0.2">
      <c r="A432" s="22">
        <v>44336</v>
      </c>
      <c r="B432" s="25">
        <f t="shared" si="9"/>
        <v>191</v>
      </c>
      <c r="C432" s="18">
        <v>132</v>
      </c>
    </row>
    <row r="433" spans="1:3" x14ac:dyDescent="0.2">
      <c r="A433" s="22">
        <v>44337</v>
      </c>
      <c r="B433" s="25">
        <f t="shared" si="9"/>
        <v>191</v>
      </c>
      <c r="C433" s="18">
        <v>129</v>
      </c>
    </row>
    <row r="434" spans="1:3" x14ac:dyDescent="0.2">
      <c r="A434" s="22">
        <v>44338</v>
      </c>
      <c r="B434" s="25">
        <f t="shared" si="9"/>
        <v>191</v>
      </c>
      <c r="C434" s="18">
        <v>118</v>
      </c>
    </row>
    <row r="435" spans="1:3" x14ac:dyDescent="0.2">
      <c r="A435" s="22">
        <v>44339</v>
      </c>
      <c r="B435" s="25">
        <f t="shared" si="9"/>
        <v>191</v>
      </c>
      <c r="C435" s="18">
        <v>107</v>
      </c>
    </row>
    <row r="436" spans="1:3" x14ac:dyDescent="0.2">
      <c r="A436" s="22">
        <v>44340</v>
      </c>
      <c r="B436" s="4"/>
      <c r="C436" s="2">
        <f>C$435</f>
        <v>107</v>
      </c>
    </row>
    <row r="437" spans="1:3" x14ac:dyDescent="0.2">
      <c r="A437" s="22">
        <v>44341</v>
      </c>
      <c r="B437" s="4"/>
      <c r="C437" s="2">
        <f t="shared" ref="C437:C465" si="10">C$435</f>
        <v>107</v>
      </c>
    </row>
    <row r="438" spans="1:3" x14ac:dyDescent="0.2">
      <c r="A438" s="22">
        <v>44342</v>
      </c>
      <c r="B438" s="4"/>
      <c r="C438" s="2">
        <f t="shared" si="10"/>
        <v>107</v>
      </c>
    </row>
    <row r="439" spans="1:3" x14ac:dyDescent="0.2">
      <c r="A439" s="22">
        <v>44343</v>
      </c>
      <c r="B439" s="4"/>
      <c r="C439" s="2">
        <f t="shared" si="10"/>
        <v>107</v>
      </c>
    </row>
    <row r="440" spans="1:3" x14ac:dyDescent="0.2">
      <c r="A440" s="22">
        <v>44344</v>
      </c>
      <c r="B440" s="4"/>
      <c r="C440" s="2">
        <f t="shared" si="10"/>
        <v>107</v>
      </c>
    </row>
    <row r="441" spans="1:3" x14ac:dyDescent="0.2">
      <c r="A441" s="22">
        <v>44345</v>
      </c>
      <c r="B441" s="4"/>
      <c r="C441" s="2">
        <f t="shared" si="10"/>
        <v>107</v>
      </c>
    </row>
    <row r="442" spans="1:3" x14ac:dyDescent="0.2">
      <c r="A442" s="22">
        <v>44346</v>
      </c>
      <c r="B442" s="4"/>
      <c r="C442" s="2">
        <f t="shared" si="10"/>
        <v>107</v>
      </c>
    </row>
    <row r="443" spans="1:3" x14ac:dyDescent="0.2">
      <c r="A443" s="22">
        <v>44347</v>
      </c>
      <c r="B443" s="4"/>
      <c r="C443" s="2">
        <f t="shared" si="10"/>
        <v>107</v>
      </c>
    </row>
    <row r="444" spans="1:3" x14ac:dyDescent="0.2">
      <c r="A444" s="24">
        <v>43983</v>
      </c>
      <c r="B444" s="4"/>
      <c r="C444" s="2">
        <f t="shared" si="10"/>
        <v>107</v>
      </c>
    </row>
    <row r="445" spans="1:3" x14ac:dyDescent="0.2">
      <c r="A445" s="24">
        <v>43984</v>
      </c>
      <c r="B445" s="4"/>
      <c r="C445" s="2">
        <f t="shared" si="10"/>
        <v>107</v>
      </c>
    </row>
    <row r="446" spans="1:3" x14ac:dyDescent="0.2">
      <c r="A446" s="24">
        <v>43985</v>
      </c>
      <c r="B446" s="4"/>
      <c r="C446" s="2">
        <f t="shared" si="10"/>
        <v>107</v>
      </c>
    </row>
    <row r="447" spans="1:3" x14ac:dyDescent="0.2">
      <c r="A447" s="24">
        <v>43986</v>
      </c>
      <c r="B447" s="4"/>
      <c r="C447" s="2">
        <f t="shared" si="10"/>
        <v>107</v>
      </c>
    </row>
    <row r="448" spans="1:3" x14ac:dyDescent="0.2">
      <c r="A448" s="24">
        <v>43987</v>
      </c>
      <c r="B448" s="4"/>
      <c r="C448" s="2">
        <f t="shared" si="10"/>
        <v>107</v>
      </c>
    </row>
    <row r="449" spans="1:3" x14ac:dyDescent="0.2">
      <c r="A449" s="24">
        <v>43988</v>
      </c>
      <c r="B449" s="4"/>
      <c r="C449" s="2">
        <f t="shared" si="10"/>
        <v>107</v>
      </c>
    </row>
    <row r="450" spans="1:3" x14ac:dyDescent="0.2">
      <c r="A450" s="24">
        <v>43989</v>
      </c>
      <c r="B450" s="4"/>
      <c r="C450" s="2">
        <f t="shared" si="10"/>
        <v>107</v>
      </c>
    </row>
    <row r="451" spans="1:3" x14ac:dyDescent="0.2">
      <c r="A451" s="24">
        <v>43990</v>
      </c>
      <c r="C451" s="2">
        <f t="shared" si="10"/>
        <v>107</v>
      </c>
    </row>
    <row r="452" spans="1:3" x14ac:dyDescent="0.2">
      <c r="A452" s="24">
        <v>43991</v>
      </c>
      <c r="C452" s="2">
        <f t="shared" si="10"/>
        <v>107</v>
      </c>
    </row>
    <row r="453" spans="1:3" x14ac:dyDescent="0.2">
      <c r="A453" s="24">
        <v>43992</v>
      </c>
      <c r="C453" s="2">
        <f t="shared" si="10"/>
        <v>107</v>
      </c>
    </row>
    <row r="454" spans="1:3" x14ac:dyDescent="0.2">
      <c r="A454" s="24">
        <v>43993</v>
      </c>
      <c r="C454" s="2">
        <f t="shared" si="10"/>
        <v>107</v>
      </c>
    </row>
    <row r="455" spans="1:3" x14ac:dyDescent="0.2">
      <c r="A455" s="24">
        <v>43994</v>
      </c>
      <c r="C455" s="2">
        <f t="shared" si="10"/>
        <v>107</v>
      </c>
    </row>
    <row r="456" spans="1:3" x14ac:dyDescent="0.2">
      <c r="A456" s="24">
        <v>43995</v>
      </c>
      <c r="C456" s="2">
        <f t="shared" si="10"/>
        <v>107</v>
      </c>
    </row>
    <row r="457" spans="1:3" x14ac:dyDescent="0.2">
      <c r="A457" s="24">
        <v>43996</v>
      </c>
      <c r="C457" s="2">
        <f t="shared" si="10"/>
        <v>107</v>
      </c>
    </row>
    <row r="458" spans="1:3" x14ac:dyDescent="0.2">
      <c r="A458" s="24">
        <v>43997</v>
      </c>
      <c r="C458" s="2">
        <f t="shared" si="10"/>
        <v>107</v>
      </c>
    </row>
    <row r="459" spans="1:3" x14ac:dyDescent="0.2">
      <c r="A459" s="24">
        <v>43998</v>
      </c>
      <c r="C459" s="2">
        <f t="shared" si="10"/>
        <v>107</v>
      </c>
    </row>
    <row r="460" spans="1:3" x14ac:dyDescent="0.2">
      <c r="A460" s="24">
        <v>43999</v>
      </c>
      <c r="C460" s="2">
        <f t="shared" si="10"/>
        <v>107</v>
      </c>
    </row>
    <row r="461" spans="1:3" x14ac:dyDescent="0.2">
      <c r="A461" s="24">
        <v>44000</v>
      </c>
      <c r="C461" s="2">
        <f t="shared" si="10"/>
        <v>107</v>
      </c>
    </row>
    <row r="462" spans="1:3" x14ac:dyDescent="0.2">
      <c r="A462" s="24">
        <v>44001</v>
      </c>
      <c r="C462" s="2">
        <f t="shared" si="10"/>
        <v>107</v>
      </c>
    </row>
    <row r="463" spans="1:3" x14ac:dyDescent="0.2">
      <c r="A463" s="24">
        <v>44002</v>
      </c>
      <c r="C463" s="2">
        <f t="shared" si="10"/>
        <v>107</v>
      </c>
    </row>
    <row r="464" spans="1:3" x14ac:dyDescent="0.2">
      <c r="A464" s="24">
        <v>44003</v>
      </c>
      <c r="C464" s="2">
        <f t="shared" si="10"/>
        <v>107</v>
      </c>
    </row>
    <row r="465" spans="1:3" x14ac:dyDescent="0.2">
      <c r="A465" s="24">
        <v>44004</v>
      </c>
      <c r="C465" s="2">
        <f t="shared" si="10"/>
        <v>107</v>
      </c>
    </row>
    <row r="466" spans="1:3" x14ac:dyDescent="0.2">
      <c r="A466" s="24">
        <v>44005</v>
      </c>
      <c r="C466" s="2">
        <f>C$435</f>
        <v>107</v>
      </c>
    </row>
    <row r="467" spans="1:3" x14ac:dyDescent="0.2">
      <c r="A467" s="26"/>
      <c r="B467" s="4"/>
      <c r="C467" s="4"/>
    </row>
    <row r="468" spans="1:3" x14ac:dyDescent="0.2">
      <c r="A468" s="26"/>
      <c r="B468" s="4"/>
      <c r="C468" s="4"/>
    </row>
    <row r="469" spans="1:3" x14ac:dyDescent="0.2">
      <c r="A469" s="26"/>
      <c r="B469" s="4"/>
      <c r="C469" s="4"/>
    </row>
    <row r="470" spans="1:3" x14ac:dyDescent="0.2">
      <c r="A470" s="26"/>
      <c r="B470" s="4"/>
      <c r="C470" s="4"/>
    </row>
    <row r="471" spans="1:3" x14ac:dyDescent="0.2">
      <c r="A471" s="26"/>
      <c r="B471" s="4"/>
      <c r="C471" s="4"/>
    </row>
    <row r="472" spans="1:3" x14ac:dyDescent="0.2">
      <c r="A472" s="26"/>
      <c r="B472" s="4"/>
      <c r="C472" s="4"/>
    </row>
    <row r="473" spans="1:3" x14ac:dyDescent="0.2">
      <c r="A473" s="26"/>
      <c r="B473" s="4"/>
      <c r="C473" s="4"/>
    </row>
    <row r="474" spans="1:3" x14ac:dyDescent="0.2">
      <c r="A474" s="26"/>
      <c r="B474" s="4"/>
      <c r="C474" s="4"/>
    </row>
    <row r="475" spans="1:3" x14ac:dyDescent="0.2">
      <c r="A475" s="26"/>
      <c r="B475" s="4"/>
      <c r="C475" s="4"/>
    </row>
    <row r="476" spans="1:3" x14ac:dyDescent="0.2">
      <c r="A476" s="26"/>
      <c r="B476" s="4"/>
      <c r="C476" s="4"/>
    </row>
    <row r="477" spans="1:3" x14ac:dyDescent="0.2">
      <c r="A477" s="26"/>
      <c r="B477" s="4"/>
      <c r="C477" s="4"/>
    </row>
    <row r="478" spans="1:3" x14ac:dyDescent="0.2">
      <c r="A478" s="26"/>
      <c r="B478" s="4"/>
      <c r="C478" s="4"/>
    </row>
    <row r="479" spans="1:3" x14ac:dyDescent="0.2">
      <c r="A479" s="26"/>
      <c r="B479" s="4"/>
      <c r="C479" s="4"/>
    </row>
    <row r="480" spans="1:3" x14ac:dyDescent="0.2">
      <c r="A480" s="26"/>
      <c r="B480" s="4"/>
      <c r="C48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4846-AD75-E04D-A844-EC0ABEA06898}">
  <dimension ref="A1:N480"/>
  <sheetViews>
    <sheetView zoomScale="75" workbookViewId="0">
      <selection activeCell="E1" sqref="E1"/>
    </sheetView>
  </sheetViews>
  <sheetFormatPr baseColWidth="10" defaultRowHeight="16" x14ac:dyDescent="0.2"/>
  <cols>
    <col min="2" max="2" width="21.83203125" customWidth="1"/>
    <col min="3" max="3" width="24.33203125" customWidth="1"/>
    <col min="5" max="5" width="30.33203125" customWidth="1"/>
    <col min="6" max="6" width="17.33203125" customWidth="1"/>
    <col min="8" max="8" width="19.33203125" customWidth="1"/>
    <col min="9" max="9" width="11.83203125" customWidth="1"/>
    <col min="13" max="13" width="14.33203125" customWidth="1"/>
    <col min="14" max="14" width="16" customWidth="1"/>
  </cols>
  <sheetData>
    <row r="1" spans="1:3" x14ac:dyDescent="0.2">
      <c r="A1" s="1" t="s">
        <v>30</v>
      </c>
      <c r="B1" t="s">
        <v>31</v>
      </c>
      <c r="C1" t="s">
        <v>32</v>
      </c>
    </row>
    <row r="2" spans="1:3" x14ac:dyDescent="0.2">
      <c r="A2" s="22">
        <v>43906</v>
      </c>
      <c r="B2" s="18">
        <v>3</v>
      </c>
      <c r="C2" s="18">
        <v>3</v>
      </c>
    </row>
    <row r="3" spans="1:3" x14ac:dyDescent="0.2">
      <c r="A3" s="22">
        <v>43907</v>
      </c>
      <c r="B3" s="18">
        <v>2</v>
      </c>
      <c r="C3" s="18">
        <v>2</v>
      </c>
    </row>
    <row r="4" spans="1:3" x14ac:dyDescent="0.2">
      <c r="A4" s="22">
        <v>43908</v>
      </c>
      <c r="B4" s="18">
        <v>0</v>
      </c>
      <c r="C4" s="18">
        <v>0</v>
      </c>
    </row>
    <row r="5" spans="1:3" x14ac:dyDescent="0.2">
      <c r="A5" s="22">
        <v>43909</v>
      </c>
      <c r="B5" s="18">
        <v>0</v>
      </c>
      <c r="C5" s="18">
        <v>0</v>
      </c>
    </row>
    <row r="6" spans="1:3" x14ac:dyDescent="0.2">
      <c r="A6" s="22">
        <v>43910</v>
      </c>
      <c r="B6" s="18">
        <v>4</v>
      </c>
      <c r="C6" s="18">
        <v>4</v>
      </c>
    </row>
    <row r="7" spans="1:3" x14ac:dyDescent="0.2">
      <c r="A7" s="22">
        <v>43911</v>
      </c>
      <c r="B7" s="18">
        <v>0</v>
      </c>
      <c r="C7" s="18">
        <v>0</v>
      </c>
    </row>
    <row r="8" spans="1:3" x14ac:dyDescent="0.2">
      <c r="A8" s="22">
        <v>43912</v>
      </c>
      <c r="B8" s="18">
        <v>0</v>
      </c>
      <c r="C8" s="18">
        <v>0</v>
      </c>
    </row>
    <row r="9" spans="1:3" x14ac:dyDescent="0.2">
      <c r="A9" s="22">
        <v>43913</v>
      </c>
      <c r="B9" s="18">
        <v>0</v>
      </c>
      <c r="C9" s="18">
        <v>0</v>
      </c>
    </row>
    <row r="10" spans="1:3" x14ac:dyDescent="0.2">
      <c r="A10" s="22">
        <v>43914</v>
      </c>
      <c r="B10" s="18">
        <v>1</v>
      </c>
      <c r="C10" s="18">
        <v>1</v>
      </c>
    </row>
    <row r="11" spans="1:3" x14ac:dyDescent="0.2">
      <c r="A11" s="22">
        <v>43915</v>
      </c>
      <c r="B11" s="18">
        <v>0</v>
      </c>
      <c r="C11" s="18">
        <v>0</v>
      </c>
    </row>
    <row r="12" spans="1:3" x14ac:dyDescent="0.2">
      <c r="A12" s="22">
        <v>43916</v>
      </c>
      <c r="B12" s="18">
        <v>2</v>
      </c>
      <c r="C12" s="18">
        <v>2</v>
      </c>
    </row>
    <row r="13" spans="1:3" x14ac:dyDescent="0.2">
      <c r="A13" s="22">
        <v>43917</v>
      </c>
      <c r="B13" s="18">
        <v>2</v>
      </c>
      <c r="C13" s="18">
        <v>2</v>
      </c>
    </row>
    <row r="14" spans="1:3" x14ac:dyDescent="0.2">
      <c r="A14" s="22">
        <v>43918</v>
      </c>
      <c r="B14" s="18">
        <v>0</v>
      </c>
      <c r="C14" s="18">
        <v>0</v>
      </c>
    </row>
    <row r="15" spans="1:3" x14ac:dyDescent="0.2">
      <c r="A15" s="22">
        <v>43919</v>
      </c>
      <c r="B15" s="18">
        <v>0</v>
      </c>
      <c r="C15" s="18">
        <v>0</v>
      </c>
    </row>
    <row r="16" spans="1:3" x14ac:dyDescent="0.2">
      <c r="A16" s="22">
        <v>43920</v>
      </c>
      <c r="B16" s="18">
        <v>0</v>
      </c>
      <c r="C16" s="18">
        <v>0</v>
      </c>
    </row>
    <row r="17" spans="1:14" x14ac:dyDescent="0.2">
      <c r="A17" s="22">
        <v>43921</v>
      </c>
      <c r="B17" s="18">
        <v>1</v>
      </c>
      <c r="C17" s="18">
        <v>1</v>
      </c>
      <c r="E17" t="s">
        <v>34</v>
      </c>
      <c r="F17" t="s">
        <v>33</v>
      </c>
      <c r="G17" t="s">
        <v>35</v>
      </c>
      <c r="H17" t="s">
        <v>37</v>
      </c>
      <c r="I17" t="s">
        <v>38</v>
      </c>
      <c r="J17" t="s">
        <v>39</v>
      </c>
      <c r="K17" t="s">
        <v>40</v>
      </c>
      <c r="L17" t="s">
        <v>45</v>
      </c>
      <c r="M17" t="s">
        <v>46</v>
      </c>
      <c r="N17" t="s">
        <v>47</v>
      </c>
    </row>
    <row r="18" spans="1:14" x14ac:dyDescent="0.2">
      <c r="A18" s="22">
        <v>43922</v>
      </c>
      <c r="B18" s="18">
        <v>0</v>
      </c>
      <c r="C18" s="18">
        <v>0</v>
      </c>
      <c r="E18" t="s">
        <v>0</v>
      </c>
      <c r="F18">
        <f>C406</f>
        <v>189</v>
      </c>
      <c r="G18" s="4">
        <f>B406</f>
        <v>191.24018475750577</v>
      </c>
      <c r="H18">
        <f>$F18-$F$49</f>
        <v>39.881188118811878</v>
      </c>
      <c r="I18">
        <f>H18^2</f>
        <v>1590.5091657680616</v>
      </c>
      <c r="J18">
        <f>F18-G18</f>
        <v>-2.240184757505773</v>
      </c>
      <c r="K18">
        <f>J18^2</f>
        <v>5.0184277477611987</v>
      </c>
      <c r="L18">
        <f>ABS(J18)</f>
        <v>2.240184757505773</v>
      </c>
      <c r="M18">
        <f>L18/F18</f>
        <v>1.185282940479245E-2</v>
      </c>
      <c r="N18">
        <f>M18^2</f>
        <v>1.4048956489911256E-4</v>
      </c>
    </row>
    <row r="19" spans="1:14" x14ac:dyDescent="0.2">
      <c r="A19" s="22">
        <v>43923</v>
      </c>
      <c r="B19" s="18">
        <v>2</v>
      </c>
      <c r="C19" s="18">
        <v>2</v>
      </c>
      <c r="E19" t="s">
        <v>1</v>
      </c>
      <c r="F19">
        <f t="shared" ref="F19:F47" si="0">C407</f>
        <v>188</v>
      </c>
      <c r="G19" s="4">
        <f t="shared" ref="G19:G47" si="1">B407</f>
        <v>191.48036951501155</v>
      </c>
      <c r="H19">
        <f>$F19-$F$49</f>
        <v>38.881188118811878</v>
      </c>
      <c r="I19">
        <f t="shared" ref="I19:I47" si="2">H19^2</f>
        <v>1511.7467895304378</v>
      </c>
      <c r="J19">
        <f t="shared" ref="J19:J47" si="3">F19-G19</f>
        <v>-3.4803695150115459</v>
      </c>
      <c r="K19">
        <f t="shared" ref="K19:K47" si="4">J19^2</f>
        <v>12.112971961021703</v>
      </c>
      <c r="L19">
        <f t="shared" ref="L19:L47" si="5">ABS(J19)</f>
        <v>3.4803695150115459</v>
      </c>
      <c r="M19">
        <f t="shared" ref="M19:M47" si="6">L19/F19</f>
        <v>1.8512603803252904E-2</v>
      </c>
      <c r="N19">
        <f t="shared" ref="N19:N47" si="7">M19^2</f>
        <v>3.4271649957621391E-4</v>
      </c>
    </row>
    <row r="20" spans="1:14" x14ac:dyDescent="0.2">
      <c r="A20" s="22">
        <v>43924</v>
      </c>
      <c r="B20" s="18">
        <v>0</v>
      </c>
      <c r="C20" s="18">
        <v>0</v>
      </c>
      <c r="E20" t="s">
        <v>2</v>
      </c>
      <c r="F20">
        <f t="shared" si="0"/>
        <v>184</v>
      </c>
      <c r="G20" s="4">
        <f t="shared" si="1"/>
        <v>191.72055427251732</v>
      </c>
      <c r="H20">
        <f>$F20-$F$49</f>
        <v>34.881188118811878</v>
      </c>
      <c r="I20">
        <f t="shared" si="2"/>
        <v>1216.6972845799428</v>
      </c>
      <c r="J20">
        <f t="shared" si="3"/>
        <v>-7.7205542725173189</v>
      </c>
      <c r="K20">
        <f t="shared" si="4"/>
        <v>59.606958274885429</v>
      </c>
      <c r="L20">
        <f t="shared" si="5"/>
        <v>7.7205542725173189</v>
      </c>
      <c r="M20">
        <f t="shared" si="6"/>
        <v>4.195953408976804E-2</v>
      </c>
      <c r="N20">
        <f t="shared" si="7"/>
        <v>1.7606025010304062E-3</v>
      </c>
    </row>
    <row r="21" spans="1:14" x14ac:dyDescent="0.2">
      <c r="A21" s="22">
        <v>43925</v>
      </c>
      <c r="B21" s="18">
        <v>0</v>
      </c>
      <c r="C21" s="18">
        <v>0</v>
      </c>
      <c r="E21" t="s">
        <v>3</v>
      </c>
      <c r="F21">
        <f t="shared" si="0"/>
        <v>183</v>
      </c>
      <c r="G21" s="4">
        <f t="shared" si="1"/>
        <v>191.96073903002309</v>
      </c>
      <c r="H21">
        <f>$F21-$F$49</f>
        <v>33.881188118811878</v>
      </c>
      <c r="I21">
        <f t="shared" si="2"/>
        <v>1147.9349083423192</v>
      </c>
      <c r="J21">
        <f t="shared" si="3"/>
        <v>-8.9607390300230918</v>
      </c>
      <c r="K21">
        <f t="shared" si="4"/>
        <v>80.294843964179179</v>
      </c>
      <c r="L21">
        <f t="shared" si="5"/>
        <v>8.9607390300230918</v>
      </c>
      <c r="M21">
        <f t="shared" si="6"/>
        <v>4.8965787049306514E-2</v>
      </c>
      <c r="N21">
        <f t="shared" si="7"/>
        <v>2.3976483013580336E-3</v>
      </c>
    </row>
    <row r="22" spans="1:14" x14ac:dyDescent="0.2">
      <c r="A22" s="22">
        <v>43926</v>
      </c>
      <c r="B22" s="18">
        <v>0</v>
      </c>
      <c r="C22" s="18">
        <v>0</v>
      </c>
      <c r="E22" t="s">
        <v>4</v>
      </c>
      <c r="F22">
        <f t="shared" si="0"/>
        <v>179</v>
      </c>
      <c r="G22" s="4">
        <f t="shared" si="1"/>
        <v>192.20092378752886</v>
      </c>
      <c r="H22">
        <f>$F22-$F$49</f>
        <v>29.881188118811878</v>
      </c>
      <c r="I22">
        <f t="shared" si="2"/>
        <v>892.88540339182407</v>
      </c>
      <c r="J22">
        <f t="shared" si="3"/>
        <v>-13.200923787528865</v>
      </c>
      <c r="K22">
        <f t="shared" si="4"/>
        <v>174.26438884414543</v>
      </c>
      <c r="L22">
        <f t="shared" si="5"/>
        <v>13.200923787528865</v>
      </c>
      <c r="M22">
        <f t="shared" si="6"/>
        <v>7.3748177583960142E-2</v>
      </c>
      <c r="N22">
        <f t="shared" si="7"/>
        <v>5.4387936969553215E-3</v>
      </c>
    </row>
    <row r="23" spans="1:14" x14ac:dyDescent="0.2">
      <c r="A23" s="22">
        <v>43927</v>
      </c>
      <c r="B23" s="18">
        <v>0</v>
      </c>
      <c r="C23" s="18">
        <v>0</v>
      </c>
      <c r="E23" t="s">
        <v>5</v>
      </c>
      <c r="F23">
        <f t="shared" si="0"/>
        <v>176</v>
      </c>
      <c r="G23" s="4">
        <f t="shared" si="1"/>
        <v>192.44110854503464</v>
      </c>
      <c r="H23">
        <f>$F23-$F$49</f>
        <v>26.881188118811878</v>
      </c>
      <c r="I23">
        <f t="shared" si="2"/>
        <v>722.59827467895286</v>
      </c>
      <c r="J23">
        <f t="shared" si="3"/>
        <v>-16.441108545034638</v>
      </c>
      <c r="K23">
        <f t="shared" si="4"/>
        <v>270.31005018961099</v>
      </c>
      <c r="L23">
        <f t="shared" si="5"/>
        <v>16.441108545034638</v>
      </c>
      <c r="M23">
        <f t="shared" si="6"/>
        <v>9.3415389460424075E-2</v>
      </c>
      <c r="N23">
        <f t="shared" si="7"/>
        <v>8.7264349880427101E-3</v>
      </c>
    </row>
    <row r="24" spans="1:14" x14ac:dyDescent="0.2">
      <c r="A24" s="22">
        <v>43928</v>
      </c>
      <c r="B24" s="18">
        <v>0</v>
      </c>
      <c r="C24" s="18">
        <v>0</v>
      </c>
      <c r="E24" t="s">
        <v>6</v>
      </c>
      <c r="F24">
        <f t="shared" si="0"/>
        <v>170</v>
      </c>
      <c r="G24" s="4">
        <f t="shared" si="1"/>
        <v>192.68129330254041</v>
      </c>
      <c r="H24">
        <f>$F24-$F$49</f>
        <v>20.881188118811878</v>
      </c>
      <c r="I24">
        <f t="shared" si="2"/>
        <v>436.02401725321033</v>
      </c>
      <c r="J24">
        <f t="shared" si="3"/>
        <v>-22.681293302540411</v>
      </c>
      <c r="K24">
        <f t="shared" si="4"/>
        <v>514.44106587586452</v>
      </c>
      <c r="L24">
        <f t="shared" si="5"/>
        <v>22.681293302540411</v>
      </c>
      <c r="M24">
        <f t="shared" si="6"/>
        <v>0.13341937236788476</v>
      </c>
      <c r="N24">
        <f t="shared" si="7"/>
        <v>1.7800728923040292E-2</v>
      </c>
    </row>
    <row r="25" spans="1:14" x14ac:dyDescent="0.2">
      <c r="A25" s="22">
        <v>43929</v>
      </c>
      <c r="B25" s="18">
        <v>1</v>
      </c>
      <c r="C25" s="18">
        <v>1</v>
      </c>
      <c r="E25" t="s">
        <v>7</v>
      </c>
      <c r="F25">
        <f t="shared" si="0"/>
        <v>160</v>
      </c>
      <c r="G25" s="4">
        <f t="shared" si="1"/>
        <v>192.92147806004618</v>
      </c>
      <c r="H25">
        <f>$F25-$F$49</f>
        <v>10.881188118811878</v>
      </c>
      <c r="I25">
        <f t="shared" si="2"/>
        <v>118.40025487697277</v>
      </c>
      <c r="J25">
        <f t="shared" si="3"/>
        <v>-32.921478060046184</v>
      </c>
      <c r="K25">
        <f t="shared" si="4"/>
        <v>1083.8237176581022</v>
      </c>
      <c r="L25">
        <f t="shared" si="5"/>
        <v>32.921478060046184</v>
      </c>
      <c r="M25">
        <f t="shared" si="6"/>
        <v>0.20575923787528866</v>
      </c>
      <c r="N25">
        <f t="shared" si="7"/>
        <v>4.2336863971019621E-2</v>
      </c>
    </row>
    <row r="26" spans="1:14" x14ac:dyDescent="0.2">
      <c r="A26" s="22">
        <v>43930</v>
      </c>
      <c r="B26" s="18">
        <v>0</v>
      </c>
      <c r="C26" s="18">
        <v>0</v>
      </c>
      <c r="E26" t="s">
        <v>8</v>
      </c>
      <c r="F26">
        <f t="shared" si="0"/>
        <v>150</v>
      </c>
      <c r="G26" s="4">
        <f t="shared" si="1"/>
        <v>193.16166281755196</v>
      </c>
      <c r="H26">
        <f>$F26-$F$49</f>
        <v>0.88118811881187753</v>
      </c>
      <c r="I26">
        <f t="shared" si="2"/>
        <v>0.77649250073521559</v>
      </c>
      <c r="J26">
        <f t="shared" si="3"/>
        <v>-43.161662817551957</v>
      </c>
      <c r="K26">
        <f t="shared" si="4"/>
        <v>1862.9291371760471</v>
      </c>
      <c r="L26">
        <f t="shared" si="5"/>
        <v>43.161662817551957</v>
      </c>
      <c r="M26">
        <f t="shared" si="6"/>
        <v>0.28774441878367973</v>
      </c>
      <c r="N26">
        <f t="shared" si="7"/>
        <v>8.2796850541157666E-2</v>
      </c>
    </row>
    <row r="27" spans="1:14" x14ac:dyDescent="0.2">
      <c r="A27" s="22">
        <v>43931</v>
      </c>
      <c r="B27" s="18">
        <v>2</v>
      </c>
      <c r="C27" s="18">
        <v>2</v>
      </c>
      <c r="E27" t="s">
        <v>9</v>
      </c>
      <c r="F27">
        <f t="shared" si="0"/>
        <v>141</v>
      </c>
      <c r="G27" s="4">
        <f t="shared" si="1"/>
        <v>193.40184757505773</v>
      </c>
      <c r="H27">
        <f>$F27-$F$49</f>
        <v>-8.1188118811881225</v>
      </c>
      <c r="I27">
        <f t="shared" si="2"/>
        <v>65.915106362121421</v>
      </c>
      <c r="J27">
        <f t="shared" si="3"/>
        <v>-52.40184757505773</v>
      </c>
      <c r="K27">
        <f t="shared" si="4"/>
        <v>2745.9536292795838</v>
      </c>
      <c r="L27">
        <f t="shared" si="5"/>
        <v>52.40184757505773</v>
      </c>
      <c r="M27">
        <f t="shared" si="6"/>
        <v>0.37164430904296264</v>
      </c>
      <c r="N27">
        <f t="shared" si="7"/>
        <v>0.13811949244402114</v>
      </c>
    </row>
    <row r="28" spans="1:14" x14ac:dyDescent="0.2">
      <c r="A28" s="22">
        <v>43932</v>
      </c>
      <c r="B28" s="18">
        <v>1</v>
      </c>
      <c r="C28" s="18">
        <v>1</v>
      </c>
      <c r="E28" t="s">
        <v>10</v>
      </c>
      <c r="F28">
        <f t="shared" si="0"/>
        <v>139</v>
      </c>
      <c r="G28" s="4">
        <f t="shared" si="1"/>
        <v>193.6420323325635</v>
      </c>
      <c r="H28">
        <f>$F28-$F$49</f>
        <v>-10.118811881188122</v>
      </c>
      <c r="I28">
        <f t="shared" si="2"/>
        <v>102.39035388687391</v>
      </c>
      <c r="J28">
        <f t="shared" si="3"/>
        <v>-54.642032332563502</v>
      </c>
      <c r="K28">
        <f t="shared" si="4"/>
        <v>2985.7516974329151</v>
      </c>
      <c r="L28">
        <f t="shared" si="5"/>
        <v>54.642032332563502</v>
      </c>
      <c r="M28">
        <f t="shared" si="6"/>
        <v>0.39310814627743529</v>
      </c>
      <c r="N28">
        <f t="shared" si="7"/>
        <v>0.15453401466968145</v>
      </c>
    </row>
    <row r="29" spans="1:14" x14ac:dyDescent="0.2">
      <c r="A29" s="22">
        <v>43933</v>
      </c>
      <c r="B29" s="18">
        <v>3</v>
      </c>
      <c r="C29" s="18">
        <v>3</v>
      </c>
      <c r="E29" t="s">
        <v>11</v>
      </c>
      <c r="F29">
        <f t="shared" si="0"/>
        <v>95</v>
      </c>
      <c r="G29" s="4">
        <f t="shared" si="1"/>
        <v>193.88221709006928</v>
      </c>
      <c r="H29">
        <f>$F29-$F$49</f>
        <v>-54.118811881188122</v>
      </c>
      <c r="I29">
        <f t="shared" si="2"/>
        <v>2928.8457994314285</v>
      </c>
      <c r="J29">
        <f t="shared" si="3"/>
        <v>-98.882217090069275</v>
      </c>
      <c r="K29">
        <f t="shared" si="4"/>
        <v>9777.692856647589</v>
      </c>
      <c r="L29">
        <f t="shared" si="5"/>
        <v>98.882217090069275</v>
      </c>
      <c r="M29">
        <f t="shared" si="6"/>
        <v>1.0408654430533608</v>
      </c>
      <c r="N29">
        <f t="shared" si="7"/>
        <v>1.0834008705426692</v>
      </c>
    </row>
    <row r="30" spans="1:14" x14ac:dyDescent="0.2">
      <c r="A30" s="22">
        <v>43934</v>
      </c>
      <c r="B30" s="18">
        <v>5</v>
      </c>
      <c r="C30" s="18">
        <v>5</v>
      </c>
      <c r="E30" t="s">
        <v>12</v>
      </c>
      <c r="F30">
        <f t="shared" si="0"/>
        <v>97</v>
      </c>
      <c r="G30" s="4">
        <f t="shared" si="1"/>
        <v>194.12240184757505</v>
      </c>
      <c r="H30">
        <f>$F30-$F$49</f>
        <v>-52.118811881188122</v>
      </c>
      <c r="I30">
        <f t="shared" si="2"/>
        <v>2716.3705519066762</v>
      </c>
      <c r="J30">
        <f t="shared" si="3"/>
        <v>-97.122401847575048</v>
      </c>
      <c r="K30">
        <f t="shared" si="4"/>
        <v>9432.7609406418487</v>
      </c>
      <c r="L30">
        <f t="shared" si="5"/>
        <v>97.122401847575048</v>
      </c>
      <c r="M30">
        <f t="shared" si="6"/>
        <v>1.0012618747172686</v>
      </c>
      <c r="N30">
        <f t="shared" si="7"/>
        <v>1.0025253417623392</v>
      </c>
    </row>
    <row r="31" spans="1:14" x14ac:dyDescent="0.2">
      <c r="A31" s="22">
        <v>43935</v>
      </c>
      <c r="B31" s="18">
        <v>11</v>
      </c>
      <c r="C31" s="18">
        <v>11</v>
      </c>
      <c r="E31" t="s">
        <v>13</v>
      </c>
      <c r="F31">
        <f t="shared" si="0"/>
        <v>96</v>
      </c>
      <c r="G31" s="4">
        <f t="shared" si="1"/>
        <v>194.36258660508082</v>
      </c>
      <c r="H31">
        <f>$F31-$F$49</f>
        <v>-53.118811881188122</v>
      </c>
      <c r="I31">
        <f t="shared" si="2"/>
        <v>2821.6081756690523</v>
      </c>
      <c r="J31">
        <f t="shared" si="3"/>
        <v>-98.362586605080821</v>
      </c>
      <c r="K31">
        <f t="shared" si="4"/>
        <v>9675.1984436420244</v>
      </c>
      <c r="L31">
        <f t="shared" si="5"/>
        <v>98.362586605080821</v>
      </c>
      <c r="M31">
        <f t="shared" si="6"/>
        <v>1.0246102771362586</v>
      </c>
      <c r="N31">
        <f t="shared" si="7"/>
        <v>1.0498262200132407</v>
      </c>
    </row>
    <row r="32" spans="1:14" x14ac:dyDescent="0.2">
      <c r="A32" s="22">
        <v>43936</v>
      </c>
      <c r="B32" s="18">
        <v>0</v>
      </c>
      <c r="C32" s="18">
        <v>0</v>
      </c>
      <c r="E32" t="s">
        <v>14</v>
      </c>
      <c r="F32">
        <f t="shared" si="0"/>
        <v>94</v>
      </c>
      <c r="G32" s="4">
        <f t="shared" si="1"/>
        <v>194.60277136258659</v>
      </c>
      <c r="H32">
        <f>$F32-$F$49</f>
        <v>-55.118811881188122</v>
      </c>
      <c r="I32">
        <f t="shared" si="2"/>
        <v>3038.0834231938047</v>
      </c>
      <c r="J32">
        <f t="shared" si="3"/>
        <v>-100.60277136258659</v>
      </c>
      <c r="K32">
        <f t="shared" si="4"/>
        <v>10120.917605832874</v>
      </c>
      <c r="L32">
        <f t="shared" si="5"/>
        <v>100.60277136258659</v>
      </c>
      <c r="M32">
        <f t="shared" si="6"/>
        <v>1.0702422485381553</v>
      </c>
      <c r="N32">
        <f t="shared" si="7"/>
        <v>1.1454184705560067</v>
      </c>
    </row>
    <row r="33" spans="1:14" x14ac:dyDescent="0.2">
      <c r="A33" s="22">
        <v>43937</v>
      </c>
      <c r="B33" s="18">
        <v>10</v>
      </c>
      <c r="C33" s="18">
        <v>10</v>
      </c>
      <c r="E33" t="s">
        <v>15</v>
      </c>
      <c r="F33">
        <f t="shared" si="0"/>
        <v>94</v>
      </c>
      <c r="G33" s="4">
        <f t="shared" si="1"/>
        <v>194.84295612009237</v>
      </c>
      <c r="H33">
        <f>$F33-$F$49</f>
        <v>-55.118811881188122</v>
      </c>
      <c r="I33">
        <f t="shared" si="2"/>
        <v>3038.0834231938047</v>
      </c>
      <c r="J33">
        <f t="shared" si="3"/>
        <v>-100.84295612009237</v>
      </c>
      <c r="K33">
        <f t="shared" si="4"/>
        <v>10169.301799038874</v>
      </c>
      <c r="L33">
        <f t="shared" si="5"/>
        <v>100.84295612009237</v>
      </c>
      <c r="M33">
        <f t="shared" si="6"/>
        <v>1.0727974055328975</v>
      </c>
      <c r="N33">
        <f t="shared" si="7"/>
        <v>1.150894273318116</v>
      </c>
    </row>
    <row r="34" spans="1:14" x14ac:dyDescent="0.2">
      <c r="A34" s="22">
        <v>43938</v>
      </c>
      <c r="B34" s="18">
        <v>13</v>
      </c>
      <c r="C34" s="18">
        <v>13</v>
      </c>
      <c r="E34" t="s">
        <v>16</v>
      </c>
      <c r="F34">
        <f t="shared" si="0"/>
        <v>98</v>
      </c>
      <c r="G34" s="4">
        <f t="shared" si="1"/>
        <v>195.08314087759814</v>
      </c>
      <c r="H34">
        <f>$F34-$F$49</f>
        <v>-51.118811881188122</v>
      </c>
      <c r="I34">
        <f t="shared" si="2"/>
        <v>2613.1329281443</v>
      </c>
      <c r="J34">
        <f t="shared" si="3"/>
        <v>-97.08314087759814</v>
      </c>
      <c r="K34">
        <f t="shared" si="4"/>
        <v>9425.1362426595679</v>
      </c>
      <c r="L34">
        <f t="shared" si="5"/>
        <v>97.08314087759814</v>
      </c>
      <c r="M34">
        <f t="shared" si="6"/>
        <v>0.99064429466936876</v>
      </c>
      <c r="N34">
        <f t="shared" si="7"/>
        <v>0.98137611856097118</v>
      </c>
    </row>
    <row r="35" spans="1:14" x14ac:dyDescent="0.2">
      <c r="A35" s="22">
        <v>43939</v>
      </c>
      <c r="B35" s="18">
        <v>1</v>
      </c>
      <c r="C35" s="18">
        <v>1</v>
      </c>
      <c r="E35" t="s">
        <v>17</v>
      </c>
      <c r="F35">
        <f t="shared" si="0"/>
        <v>96</v>
      </c>
      <c r="G35" s="4">
        <f t="shared" si="1"/>
        <v>195.32332563510391</v>
      </c>
      <c r="H35">
        <f>$F35-$F$49</f>
        <v>-53.118811881188122</v>
      </c>
      <c r="I35">
        <f t="shared" si="2"/>
        <v>2821.6081756690523</v>
      </c>
      <c r="J35">
        <f t="shared" si="3"/>
        <v>-99.323325635103913</v>
      </c>
      <c r="K35">
        <f t="shared" si="4"/>
        <v>9865.1230152168901</v>
      </c>
      <c r="L35">
        <f t="shared" si="5"/>
        <v>99.323325635103913</v>
      </c>
      <c r="M35">
        <f t="shared" si="6"/>
        <v>1.0346179753656657</v>
      </c>
      <c r="N35">
        <f t="shared" si="7"/>
        <v>1.0704343549497493</v>
      </c>
    </row>
    <row r="36" spans="1:14" x14ac:dyDescent="0.2">
      <c r="A36" s="22">
        <v>43940</v>
      </c>
      <c r="B36" s="18">
        <v>15</v>
      </c>
      <c r="C36" s="18">
        <v>15</v>
      </c>
      <c r="E36" t="s">
        <v>18</v>
      </c>
      <c r="F36">
        <f t="shared" si="0"/>
        <v>97</v>
      </c>
      <c r="G36" s="4">
        <f t="shared" si="1"/>
        <v>195.56351039260969</v>
      </c>
      <c r="H36">
        <f>$F36-$F$49</f>
        <v>-52.118811881188122</v>
      </c>
      <c r="I36">
        <f t="shared" si="2"/>
        <v>2716.3705519066762</v>
      </c>
      <c r="J36">
        <f t="shared" si="3"/>
        <v>-98.563510392609686</v>
      </c>
      <c r="K36">
        <f t="shared" si="4"/>
        <v>9714.7655809140779</v>
      </c>
      <c r="L36">
        <f t="shared" si="5"/>
        <v>98.563510392609686</v>
      </c>
      <c r="M36">
        <f t="shared" si="6"/>
        <v>1.0161186638413369</v>
      </c>
      <c r="N36">
        <f t="shared" si="7"/>
        <v>1.0324971390067037</v>
      </c>
    </row>
    <row r="37" spans="1:14" x14ac:dyDescent="0.2">
      <c r="A37" s="22">
        <v>43941</v>
      </c>
      <c r="B37" s="18">
        <v>16</v>
      </c>
      <c r="C37" s="18">
        <v>16</v>
      </c>
      <c r="E37" t="s">
        <v>19</v>
      </c>
      <c r="F37">
        <f t="shared" si="0"/>
        <v>107</v>
      </c>
      <c r="G37" s="4">
        <f t="shared" si="1"/>
        <v>195.80369515011546</v>
      </c>
      <c r="H37">
        <f>$F37-$F$49</f>
        <v>-42.118811881188122</v>
      </c>
      <c r="I37">
        <f t="shared" si="2"/>
        <v>1773.9943142829138</v>
      </c>
      <c r="J37">
        <f t="shared" si="3"/>
        <v>-88.803695150115459</v>
      </c>
      <c r="K37">
        <f t="shared" si="4"/>
        <v>7886.0962723146395</v>
      </c>
      <c r="L37">
        <f t="shared" si="5"/>
        <v>88.803695150115459</v>
      </c>
      <c r="M37">
        <f t="shared" si="6"/>
        <v>0.82994107616930335</v>
      </c>
      <c r="N37">
        <f t="shared" si="7"/>
        <v>0.68880218991306141</v>
      </c>
    </row>
    <row r="38" spans="1:14" x14ac:dyDescent="0.2">
      <c r="A38" s="22">
        <v>43942</v>
      </c>
      <c r="B38" s="18">
        <v>8</v>
      </c>
      <c r="C38" s="18">
        <v>8</v>
      </c>
      <c r="E38" t="s">
        <v>20</v>
      </c>
      <c r="F38">
        <f t="shared" si="0"/>
        <v>103</v>
      </c>
      <c r="G38" s="4">
        <f t="shared" si="1"/>
        <v>196.04387990762123</v>
      </c>
      <c r="H38">
        <f>$F38-$F$49</f>
        <v>-46.118811881188122</v>
      </c>
      <c r="I38">
        <f t="shared" si="2"/>
        <v>2126.9448093324186</v>
      </c>
      <c r="J38">
        <f t="shared" si="3"/>
        <v>-93.043879907621232</v>
      </c>
      <c r="K38">
        <f t="shared" si="4"/>
        <v>8657.163588263842</v>
      </c>
      <c r="L38">
        <f t="shared" si="5"/>
        <v>93.043879907621232</v>
      </c>
      <c r="M38">
        <f t="shared" si="6"/>
        <v>0.90333863987981777</v>
      </c>
      <c r="N38">
        <f t="shared" si="7"/>
        <v>0.81602069829991908</v>
      </c>
    </row>
    <row r="39" spans="1:14" x14ac:dyDescent="0.2">
      <c r="A39" s="22">
        <v>43943</v>
      </c>
      <c r="B39" s="18">
        <v>12</v>
      </c>
      <c r="C39" s="18">
        <v>12</v>
      </c>
      <c r="E39" t="s">
        <v>21</v>
      </c>
      <c r="F39">
        <f t="shared" si="0"/>
        <v>95</v>
      </c>
      <c r="G39" s="4">
        <f t="shared" si="1"/>
        <v>196.284064665127</v>
      </c>
      <c r="H39">
        <f>$F39-$F$49</f>
        <v>-54.118811881188122</v>
      </c>
      <c r="I39">
        <f t="shared" si="2"/>
        <v>2928.8457994314285</v>
      </c>
      <c r="J39">
        <f t="shared" si="3"/>
        <v>-101.284064665127</v>
      </c>
      <c r="K39">
        <f t="shared" si="4"/>
        <v>10258.461755089629</v>
      </c>
      <c r="L39">
        <f t="shared" si="5"/>
        <v>101.284064665127</v>
      </c>
      <c r="M39">
        <f t="shared" si="6"/>
        <v>1.0661480491066</v>
      </c>
      <c r="N39">
        <f t="shared" si="7"/>
        <v>1.1366716626138091</v>
      </c>
    </row>
    <row r="40" spans="1:14" x14ac:dyDescent="0.2">
      <c r="A40" s="22">
        <v>43944</v>
      </c>
      <c r="B40" s="18">
        <v>26</v>
      </c>
      <c r="C40" s="18">
        <v>26</v>
      </c>
      <c r="E40" t="s">
        <v>22</v>
      </c>
      <c r="F40">
        <f t="shared" si="0"/>
        <v>121</v>
      </c>
      <c r="G40" s="4">
        <f t="shared" si="1"/>
        <v>196.52424942263278</v>
      </c>
      <c r="H40">
        <f>$F40-$F$49</f>
        <v>-28.118811881188122</v>
      </c>
      <c r="I40">
        <f t="shared" si="2"/>
        <v>790.66758160964628</v>
      </c>
      <c r="J40">
        <f t="shared" si="3"/>
        <v>-75.524249422632778</v>
      </c>
      <c r="K40">
        <f t="shared" si="4"/>
        <v>5703.9122508520477</v>
      </c>
      <c r="L40">
        <f t="shared" si="5"/>
        <v>75.524249422632778</v>
      </c>
      <c r="M40">
        <f t="shared" si="6"/>
        <v>0.62416735060027084</v>
      </c>
      <c r="N40">
        <f t="shared" si="7"/>
        <v>0.38958488155536142</v>
      </c>
    </row>
    <row r="41" spans="1:14" x14ac:dyDescent="0.2">
      <c r="A41" s="22">
        <v>43945</v>
      </c>
      <c r="B41" s="18">
        <v>44</v>
      </c>
      <c r="C41" s="18">
        <v>44</v>
      </c>
      <c r="E41" t="s">
        <v>23</v>
      </c>
      <c r="F41">
        <f t="shared" si="0"/>
        <v>117</v>
      </c>
      <c r="G41" s="4">
        <f t="shared" si="1"/>
        <v>196.76443418013855</v>
      </c>
      <c r="H41">
        <f>$F41-$F$49</f>
        <v>-32.118811881188122</v>
      </c>
      <c r="I41">
        <f t="shared" si="2"/>
        <v>1031.6180766591513</v>
      </c>
      <c r="J41">
        <f t="shared" si="3"/>
        <v>-79.764434180138551</v>
      </c>
      <c r="K41">
        <f t="shared" si="4"/>
        <v>6362.3649600776553</v>
      </c>
      <c r="L41">
        <f t="shared" si="5"/>
        <v>79.764434180138551</v>
      </c>
      <c r="M41">
        <f t="shared" si="6"/>
        <v>0.68174730068494482</v>
      </c>
      <c r="N41">
        <f t="shared" si="7"/>
        <v>0.46477938199120855</v>
      </c>
    </row>
    <row r="42" spans="1:14" x14ac:dyDescent="0.2">
      <c r="A42" s="22">
        <v>43946</v>
      </c>
      <c r="B42" s="18">
        <v>24</v>
      </c>
      <c r="C42" s="18">
        <v>24</v>
      </c>
      <c r="E42" t="s">
        <v>24</v>
      </c>
      <c r="F42">
        <f t="shared" si="0"/>
        <v>113</v>
      </c>
      <c r="G42" s="4">
        <f t="shared" si="1"/>
        <v>197.00461893764432</v>
      </c>
      <c r="H42">
        <f>$F42-$F$49</f>
        <v>-36.118811881188122</v>
      </c>
      <c r="I42">
        <f t="shared" si="2"/>
        <v>1304.5685717086562</v>
      </c>
      <c r="J42">
        <f t="shared" si="3"/>
        <v>-84.004618937644324</v>
      </c>
      <c r="K42">
        <f t="shared" si="4"/>
        <v>7056.7760028588309</v>
      </c>
      <c r="L42">
        <f t="shared" si="5"/>
        <v>84.004618937644324</v>
      </c>
      <c r="M42">
        <f t="shared" si="6"/>
        <v>0.74340370741278161</v>
      </c>
      <c r="N42">
        <f t="shared" si="7"/>
        <v>0.55264907219506865</v>
      </c>
    </row>
    <row r="43" spans="1:14" x14ac:dyDescent="0.2">
      <c r="A43" s="22">
        <v>43947</v>
      </c>
      <c r="B43" s="18">
        <v>20</v>
      </c>
      <c r="C43" s="18">
        <v>20</v>
      </c>
      <c r="E43" t="s">
        <v>25</v>
      </c>
      <c r="F43">
        <f t="shared" si="0"/>
        <v>131</v>
      </c>
      <c r="G43" s="4">
        <f t="shared" si="1"/>
        <v>197.2448036951501</v>
      </c>
      <c r="H43">
        <f>$F43-$F$49</f>
        <v>-18.118811881188122</v>
      </c>
      <c r="I43">
        <f t="shared" si="2"/>
        <v>328.29134398588388</v>
      </c>
      <c r="J43">
        <f t="shared" si="3"/>
        <v>-66.244803695150097</v>
      </c>
      <c r="K43">
        <f t="shared" si="4"/>
        <v>4388.3740166089719</v>
      </c>
      <c r="L43">
        <f t="shared" si="5"/>
        <v>66.244803695150097</v>
      </c>
      <c r="M43">
        <f t="shared" si="6"/>
        <v>0.50568552439045877</v>
      </c>
      <c r="N43">
        <f t="shared" si="7"/>
        <v>0.25571784957805327</v>
      </c>
    </row>
    <row r="44" spans="1:14" x14ac:dyDescent="0.2">
      <c r="A44" s="22">
        <v>43948</v>
      </c>
      <c r="B44" s="18">
        <v>35</v>
      </c>
      <c r="C44" s="18">
        <v>35</v>
      </c>
      <c r="E44" t="s">
        <v>26</v>
      </c>
      <c r="F44">
        <f t="shared" si="0"/>
        <v>132</v>
      </c>
      <c r="G44" s="4">
        <f t="shared" si="1"/>
        <v>197.48498845265587</v>
      </c>
      <c r="H44">
        <f>$F44-$F$49</f>
        <v>-17.118811881188122</v>
      </c>
      <c r="I44">
        <f t="shared" si="2"/>
        <v>293.05372022350764</v>
      </c>
      <c r="J44">
        <f t="shared" si="3"/>
        <v>-65.48498845265587</v>
      </c>
      <c r="K44">
        <f t="shared" si="4"/>
        <v>4288.2837126444729</v>
      </c>
      <c r="L44">
        <f t="shared" si="5"/>
        <v>65.48498845265587</v>
      </c>
      <c r="M44">
        <f t="shared" si="6"/>
        <v>0.49609839736860506</v>
      </c>
      <c r="N44">
        <f t="shared" si="7"/>
        <v>0.24611361987169836</v>
      </c>
    </row>
    <row r="45" spans="1:14" x14ac:dyDescent="0.2">
      <c r="A45" s="22">
        <v>43949</v>
      </c>
      <c r="B45" s="18">
        <v>8</v>
      </c>
      <c r="C45" s="18">
        <v>8</v>
      </c>
      <c r="E45" t="s">
        <v>27</v>
      </c>
      <c r="F45">
        <f t="shared" si="0"/>
        <v>129</v>
      </c>
      <c r="G45" s="4">
        <f t="shared" si="1"/>
        <v>197.72517321016164</v>
      </c>
      <c r="H45">
        <f>$F45-$F$49</f>
        <v>-20.118811881188122</v>
      </c>
      <c r="I45">
        <f t="shared" si="2"/>
        <v>404.76659151063637</v>
      </c>
      <c r="J45">
        <f t="shared" si="3"/>
        <v>-68.725173210161643</v>
      </c>
      <c r="K45">
        <f t="shared" si="4"/>
        <v>4723.1494327667197</v>
      </c>
      <c r="L45">
        <f t="shared" si="5"/>
        <v>68.725173210161643</v>
      </c>
      <c r="M45">
        <f t="shared" si="6"/>
        <v>0.53275328069892747</v>
      </c>
      <c r="N45">
        <f t="shared" si="7"/>
        <v>0.28382605809547018</v>
      </c>
    </row>
    <row r="46" spans="1:14" x14ac:dyDescent="0.2">
      <c r="A46" s="22">
        <v>43950</v>
      </c>
      <c r="B46" s="18">
        <v>55</v>
      </c>
      <c r="C46" s="18">
        <v>55</v>
      </c>
      <c r="E46" t="s">
        <v>28</v>
      </c>
      <c r="F46">
        <f t="shared" si="0"/>
        <v>118</v>
      </c>
      <c r="G46" s="4">
        <f t="shared" si="1"/>
        <v>197.96535796766742</v>
      </c>
      <c r="H46">
        <f>$F46-$F$49</f>
        <v>-31.118811881188122</v>
      </c>
      <c r="I46">
        <f t="shared" si="2"/>
        <v>968.38045289677507</v>
      </c>
      <c r="J46">
        <f t="shared" si="3"/>
        <v>-79.965357967667416</v>
      </c>
      <c r="K46">
        <f t="shared" si="4"/>
        <v>6394.4584748971902</v>
      </c>
      <c r="L46">
        <f t="shared" si="5"/>
        <v>79.965357967667416</v>
      </c>
      <c r="M46">
        <f t="shared" si="6"/>
        <v>0.67767252514972387</v>
      </c>
      <c r="N46">
        <f t="shared" si="7"/>
        <v>0.45924005134280316</v>
      </c>
    </row>
    <row r="47" spans="1:14" x14ac:dyDescent="0.2">
      <c r="A47" s="22">
        <v>43951</v>
      </c>
      <c r="B47" s="18">
        <v>40</v>
      </c>
      <c r="C47" s="18">
        <v>40</v>
      </c>
      <c r="E47" t="s">
        <v>29</v>
      </c>
      <c r="F47">
        <f t="shared" si="0"/>
        <v>107</v>
      </c>
      <c r="G47" s="4">
        <f t="shared" si="1"/>
        <v>198.20554272517319</v>
      </c>
      <c r="H47">
        <f>$F47-$F$49</f>
        <v>-42.118811881188122</v>
      </c>
      <c r="I47">
        <f t="shared" si="2"/>
        <v>1773.9943142829138</v>
      </c>
      <c r="J47">
        <f t="shared" si="3"/>
        <v>-91.205542725173189</v>
      </c>
      <c r="K47">
        <f t="shared" si="4"/>
        <v>8318.4510237933919</v>
      </c>
      <c r="L47">
        <f t="shared" si="5"/>
        <v>91.205542725173189</v>
      </c>
      <c r="M47">
        <f t="shared" si="6"/>
        <v>0.85238824976797367</v>
      </c>
      <c r="N47">
        <f t="shared" si="7"/>
        <v>0.72656572834250943</v>
      </c>
    </row>
    <row r="48" spans="1:14" x14ac:dyDescent="0.2">
      <c r="A48" s="22">
        <v>43952</v>
      </c>
      <c r="B48" s="18">
        <v>25</v>
      </c>
      <c r="C48" s="18">
        <v>25</v>
      </c>
      <c r="I48">
        <f>SUM(I18:I47)</f>
        <v>44225.10665621017</v>
      </c>
      <c r="K48">
        <f>SUM(K18:K47)</f>
        <v>162012.89486316527</v>
      </c>
    </row>
    <row r="49" spans="1:9" x14ac:dyDescent="0.2">
      <c r="A49" s="22">
        <v>43953</v>
      </c>
      <c r="B49" s="18">
        <v>41</v>
      </c>
      <c r="C49" s="18">
        <v>41</v>
      </c>
      <c r="E49" t="s">
        <v>36</v>
      </c>
      <c r="F49">
        <f>AVERAGE(C2:C405)</f>
        <v>149.11881188118812</v>
      </c>
      <c r="H49" t="s">
        <v>51</v>
      </c>
    </row>
    <row r="50" spans="1:9" x14ac:dyDescent="0.2">
      <c r="A50" s="22">
        <v>43954</v>
      </c>
      <c r="B50" s="18">
        <v>85</v>
      </c>
      <c r="C50" s="18">
        <v>85</v>
      </c>
      <c r="E50" t="s">
        <v>41</v>
      </c>
      <c r="F50">
        <f>K48</f>
        <v>162012.89486316527</v>
      </c>
      <c r="H50" t="s">
        <v>78</v>
      </c>
      <c r="I50">
        <f>SQRT(SUM('Прогноз абсолютная неизменность'!N18:N47)/SUM(N18:N47))</f>
        <v>0.94950412022442821</v>
      </c>
    </row>
    <row r="51" spans="1:9" x14ac:dyDescent="0.2">
      <c r="A51" s="22">
        <v>43955</v>
      </c>
      <c r="B51" s="18">
        <v>60</v>
      </c>
      <c r="C51" s="18">
        <v>60</v>
      </c>
      <c r="E51" t="s">
        <v>42</v>
      </c>
      <c r="F51">
        <f>I48</f>
        <v>44225.10665621017</v>
      </c>
      <c r="H51" t="s">
        <v>79</v>
      </c>
      <c r="I51">
        <f>SQRT(SUM('Прогноз средний уровень'!N18:N47)/SUM(N18:N47))</f>
        <v>0.51053842786963644</v>
      </c>
    </row>
    <row r="52" spans="1:9" x14ac:dyDescent="0.2">
      <c r="A52" s="22">
        <v>43956</v>
      </c>
      <c r="B52" s="18">
        <v>17</v>
      </c>
      <c r="C52" s="18">
        <v>17</v>
      </c>
      <c r="E52" t="s">
        <v>43</v>
      </c>
      <c r="F52">
        <f>1-F50/F51</f>
        <v>-2.663369228763977</v>
      </c>
      <c r="H52" t="s">
        <v>80</v>
      </c>
      <c r="I52">
        <v>1</v>
      </c>
    </row>
    <row r="53" spans="1:9" x14ac:dyDescent="0.2">
      <c r="A53" s="22">
        <v>43957</v>
      </c>
      <c r="B53" s="18">
        <v>81</v>
      </c>
      <c r="C53" s="18">
        <v>81</v>
      </c>
      <c r="E53" t="s">
        <v>44</v>
      </c>
      <c r="F53">
        <f>AVERAGE(M18:M47)</f>
        <v>0.5948210696607491</v>
      </c>
      <c r="H53" t="s">
        <v>81</v>
      </c>
      <c r="I53">
        <f>SQRT(SUM('Прогноз ср темп роста'!N18:N47)/SUM(N18:N47))</f>
        <v>1.3289670675666103</v>
      </c>
    </row>
    <row r="54" spans="1:9" x14ac:dyDescent="0.2">
      <c r="A54" s="22">
        <v>43958</v>
      </c>
      <c r="B54" s="18">
        <v>67</v>
      </c>
      <c r="C54" s="18">
        <v>67</v>
      </c>
      <c r="E54" t="s">
        <v>48</v>
      </c>
      <c r="F54">
        <f>AVERAGE(K18:K47)</f>
        <v>5400.4298287721758</v>
      </c>
    </row>
    <row r="55" spans="1:9" x14ac:dyDescent="0.2">
      <c r="A55" s="22">
        <v>43959</v>
      </c>
      <c r="B55" s="18">
        <v>59</v>
      </c>
      <c r="C55" s="18">
        <v>59</v>
      </c>
      <c r="E55" t="s">
        <v>49</v>
      </c>
      <c r="F55">
        <f>SQRT(F54)</f>
        <v>73.487616839656567</v>
      </c>
    </row>
    <row r="56" spans="1:9" x14ac:dyDescent="0.2">
      <c r="A56" s="22">
        <v>43960</v>
      </c>
      <c r="B56" s="18">
        <v>75</v>
      </c>
      <c r="C56" s="18">
        <v>75</v>
      </c>
      <c r="E56" t="s">
        <v>50</v>
      </c>
      <c r="F56">
        <f>AVERAGE(L18:L47)</f>
        <v>64.756197074672812</v>
      </c>
    </row>
    <row r="57" spans="1:9" x14ac:dyDescent="0.2">
      <c r="A57" s="22">
        <v>43961</v>
      </c>
      <c r="B57" s="18">
        <v>74</v>
      </c>
      <c r="C57" s="18">
        <v>74</v>
      </c>
    </row>
    <row r="58" spans="1:9" x14ac:dyDescent="0.2">
      <c r="A58" s="22">
        <v>43962</v>
      </c>
      <c r="B58" s="18">
        <v>66</v>
      </c>
      <c r="C58" s="18">
        <v>66</v>
      </c>
    </row>
    <row r="59" spans="1:9" x14ac:dyDescent="0.2">
      <c r="A59" s="22">
        <v>43963</v>
      </c>
      <c r="B59" s="18">
        <v>66</v>
      </c>
      <c r="C59" s="18">
        <v>66</v>
      </c>
    </row>
    <row r="60" spans="1:9" x14ac:dyDescent="0.2">
      <c r="A60" s="22">
        <v>43964</v>
      </c>
      <c r="B60" s="18">
        <v>79</v>
      </c>
      <c r="C60" s="18">
        <v>79</v>
      </c>
    </row>
    <row r="61" spans="1:9" x14ac:dyDescent="0.2">
      <c r="A61" s="22">
        <v>43965</v>
      </c>
      <c r="B61" s="18">
        <v>84</v>
      </c>
      <c r="C61" s="18">
        <v>84</v>
      </c>
    </row>
    <row r="62" spans="1:9" x14ac:dyDescent="0.2">
      <c r="A62" s="22">
        <v>43966</v>
      </c>
      <c r="B62" s="18">
        <v>56</v>
      </c>
      <c r="C62" s="18">
        <v>56</v>
      </c>
    </row>
    <row r="63" spans="1:9" x14ac:dyDescent="0.2">
      <c r="A63" s="22">
        <v>43967</v>
      </c>
      <c r="B63" s="18">
        <v>70</v>
      </c>
      <c r="C63" s="18">
        <v>70</v>
      </c>
    </row>
    <row r="64" spans="1:9" x14ac:dyDescent="0.2">
      <c r="A64" s="22">
        <v>43968</v>
      </c>
      <c r="B64" s="18">
        <v>65</v>
      </c>
      <c r="C64" s="18">
        <v>65</v>
      </c>
    </row>
    <row r="65" spans="1:3" x14ac:dyDescent="0.2">
      <c r="A65" s="22">
        <v>43969</v>
      </c>
      <c r="B65" s="18">
        <v>66</v>
      </c>
      <c r="C65" s="18">
        <v>66</v>
      </c>
    </row>
    <row r="66" spans="1:3" x14ac:dyDescent="0.2">
      <c r="A66" s="22">
        <v>43970</v>
      </c>
      <c r="B66" s="18">
        <v>65</v>
      </c>
      <c r="C66" s="18">
        <v>65</v>
      </c>
    </row>
    <row r="67" spans="1:3" x14ac:dyDescent="0.2">
      <c r="A67" s="22">
        <v>43971</v>
      </c>
      <c r="B67" s="18">
        <v>98</v>
      </c>
      <c r="C67" s="18">
        <v>98</v>
      </c>
    </row>
    <row r="68" spans="1:3" x14ac:dyDescent="0.2">
      <c r="A68" s="22">
        <v>43972</v>
      </c>
      <c r="B68" s="18">
        <v>74</v>
      </c>
      <c r="C68" s="18">
        <v>74</v>
      </c>
    </row>
    <row r="69" spans="1:3" x14ac:dyDescent="0.2">
      <c r="A69" s="22">
        <v>43973</v>
      </c>
      <c r="B69" s="18">
        <v>74</v>
      </c>
      <c r="C69" s="18">
        <v>74</v>
      </c>
    </row>
    <row r="70" spans="1:3" x14ac:dyDescent="0.2">
      <c r="A70" s="22">
        <v>43974</v>
      </c>
      <c r="B70" s="18">
        <v>86</v>
      </c>
      <c r="C70" s="18">
        <v>86</v>
      </c>
    </row>
    <row r="71" spans="1:3" x14ac:dyDescent="0.2">
      <c r="A71" s="22">
        <v>43975</v>
      </c>
      <c r="B71" s="18">
        <v>121</v>
      </c>
      <c r="C71" s="18">
        <v>121</v>
      </c>
    </row>
    <row r="72" spans="1:3" x14ac:dyDescent="0.2">
      <c r="A72" s="22">
        <v>43976</v>
      </c>
      <c r="B72" s="18">
        <v>97</v>
      </c>
      <c r="C72" s="18">
        <v>97</v>
      </c>
    </row>
    <row r="73" spans="1:3" x14ac:dyDescent="0.2">
      <c r="A73" s="22">
        <v>43977</v>
      </c>
      <c r="B73" s="18">
        <v>87</v>
      </c>
      <c r="C73" s="18">
        <v>87</v>
      </c>
    </row>
    <row r="74" spans="1:3" x14ac:dyDescent="0.2">
      <c r="A74" s="22">
        <v>43978</v>
      </c>
      <c r="B74" s="18">
        <v>135</v>
      </c>
      <c r="C74" s="18">
        <v>135</v>
      </c>
    </row>
    <row r="75" spans="1:3" x14ac:dyDescent="0.2">
      <c r="A75" s="22">
        <v>43979</v>
      </c>
      <c r="B75" s="18">
        <v>97</v>
      </c>
      <c r="C75" s="18">
        <v>97</v>
      </c>
    </row>
    <row r="76" spans="1:3" x14ac:dyDescent="0.2">
      <c r="A76" s="22">
        <v>43980</v>
      </c>
      <c r="B76" s="18">
        <v>48</v>
      </c>
      <c r="C76" s="18">
        <v>48</v>
      </c>
    </row>
    <row r="77" spans="1:3" x14ac:dyDescent="0.2">
      <c r="A77" s="22">
        <v>43981</v>
      </c>
      <c r="B77" s="18">
        <v>42</v>
      </c>
      <c r="C77" s="18">
        <v>42</v>
      </c>
    </row>
    <row r="78" spans="1:3" x14ac:dyDescent="0.2">
      <c r="A78" s="22">
        <v>43982</v>
      </c>
      <c r="B78" s="18">
        <v>85</v>
      </c>
      <c r="C78" s="18">
        <v>85</v>
      </c>
    </row>
    <row r="79" spans="1:3" x14ac:dyDescent="0.2">
      <c r="A79" s="22">
        <v>43983</v>
      </c>
      <c r="B79" s="18">
        <v>36</v>
      </c>
      <c r="C79" s="18">
        <v>36</v>
      </c>
    </row>
    <row r="80" spans="1:3" x14ac:dyDescent="0.2">
      <c r="A80" s="22">
        <v>43984</v>
      </c>
      <c r="B80" s="18">
        <v>76</v>
      </c>
      <c r="C80" s="18">
        <v>76</v>
      </c>
    </row>
    <row r="81" spans="1:3" x14ac:dyDescent="0.2">
      <c r="A81" s="22">
        <v>43985</v>
      </c>
      <c r="B81" s="18">
        <v>46</v>
      </c>
      <c r="C81" s="18">
        <v>46</v>
      </c>
    </row>
    <row r="82" spans="1:3" x14ac:dyDescent="0.2">
      <c r="A82" s="22">
        <v>43986</v>
      </c>
      <c r="B82" s="18">
        <v>63</v>
      </c>
      <c r="C82" s="18">
        <v>63</v>
      </c>
    </row>
    <row r="83" spans="1:3" x14ac:dyDescent="0.2">
      <c r="A83" s="22">
        <v>43987</v>
      </c>
      <c r="B83" s="18">
        <v>89</v>
      </c>
      <c r="C83" s="18">
        <v>89</v>
      </c>
    </row>
    <row r="84" spans="1:3" x14ac:dyDescent="0.2">
      <c r="A84" s="22">
        <v>43988</v>
      </c>
      <c r="B84" s="18">
        <v>104</v>
      </c>
      <c r="C84" s="18">
        <v>104</v>
      </c>
    </row>
    <row r="85" spans="1:3" x14ac:dyDescent="0.2">
      <c r="A85" s="22">
        <v>43989</v>
      </c>
      <c r="B85" s="18">
        <v>88</v>
      </c>
      <c r="C85" s="18">
        <v>88</v>
      </c>
    </row>
    <row r="86" spans="1:3" x14ac:dyDescent="0.2">
      <c r="A86" s="22">
        <v>43990</v>
      </c>
      <c r="B86" s="18">
        <v>86</v>
      </c>
      <c r="C86" s="18">
        <v>86</v>
      </c>
    </row>
    <row r="87" spans="1:3" x14ac:dyDescent="0.2">
      <c r="A87" s="22">
        <v>43991</v>
      </c>
      <c r="B87" s="18">
        <v>46</v>
      </c>
      <c r="C87" s="18">
        <v>46</v>
      </c>
    </row>
    <row r="88" spans="1:3" x14ac:dyDescent="0.2">
      <c r="A88" s="22">
        <v>43992</v>
      </c>
      <c r="B88" s="18">
        <v>113</v>
      </c>
      <c r="C88" s="18">
        <v>113</v>
      </c>
    </row>
    <row r="89" spans="1:3" x14ac:dyDescent="0.2">
      <c r="A89" s="22">
        <v>43993</v>
      </c>
      <c r="B89" s="18">
        <v>111</v>
      </c>
      <c r="C89" s="18">
        <v>111</v>
      </c>
    </row>
    <row r="90" spans="1:3" x14ac:dyDescent="0.2">
      <c r="A90" s="22">
        <v>43994</v>
      </c>
      <c r="B90" s="18">
        <v>78</v>
      </c>
      <c r="C90" s="18">
        <v>78</v>
      </c>
    </row>
    <row r="91" spans="1:3" x14ac:dyDescent="0.2">
      <c r="A91" s="22">
        <v>43995</v>
      </c>
      <c r="B91" s="18">
        <v>146</v>
      </c>
      <c r="C91" s="18">
        <v>146</v>
      </c>
    </row>
    <row r="92" spans="1:3" x14ac:dyDescent="0.2">
      <c r="A92" s="22">
        <v>43996</v>
      </c>
      <c r="B92" s="18">
        <v>110</v>
      </c>
      <c r="C92" s="18">
        <v>110</v>
      </c>
    </row>
    <row r="93" spans="1:3" x14ac:dyDescent="0.2">
      <c r="A93" s="22">
        <v>43997</v>
      </c>
      <c r="B93" s="18">
        <v>106</v>
      </c>
      <c r="C93" s="18">
        <v>106</v>
      </c>
    </row>
    <row r="94" spans="1:3" x14ac:dyDescent="0.2">
      <c r="A94" s="22">
        <v>43998</v>
      </c>
      <c r="B94" s="18">
        <v>70</v>
      </c>
      <c r="C94" s="18">
        <v>70</v>
      </c>
    </row>
    <row r="95" spans="1:3" x14ac:dyDescent="0.2">
      <c r="A95" s="22">
        <v>43999</v>
      </c>
      <c r="B95" s="18">
        <v>44</v>
      </c>
      <c r="C95" s="18">
        <v>44</v>
      </c>
    </row>
    <row r="96" spans="1:3" x14ac:dyDescent="0.2">
      <c r="A96" s="22">
        <v>44000</v>
      </c>
      <c r="B96" s="18">
        <v>76</v>
      </c>
      <c r="C96" s="18">
        <v>76</v>
      </c>
    </row>
    <row r="97" spans="1:3" x14ac:dyDescent="0.2">
      <c r="A97" s="22">
        <v>44001</v>
      </c>
      <c r="B97" s="18">
        <v>83</v>
      </c>
      <c r="C97" s="18">
        <v>83</v>
      </c>
    </row>
    <row r="98" spans="1:3" x14ac:dyDescent="0.2">
      <c r="A98" s="22">
        <v>44002</v>
      </c>
      <c r="B98" s="18">
        <v>67</v>
      </c>
      <c r="C98" s="18">
        <v>67</v>
      </c>
    </row>
    <row r="99" spans="1:3" x14ac:dyDescent="0.2">
      <c r="A99" s="22">
        <v>44003</v>
      </c>
      <c r="B99" s="18">
        <v>75</v>
      </c>
      <c r="C99" s="18">
        <v>75</v>
      </c>
    </row>
    <row r="100" spans="1:3" x14ac:dyDescent="0.2">
      <c r="A100" s="22">
        <v>44004</v>
      </c>
      <c r="B100" s="18">
        <v>63</v>
      </c>
      <c r="C100" s="18">
        <v>63</v>
      </c>
    </row>
    <row r="101" spans="1:3" x14ac:dyDescent="0.2">
      <c r="A101" s="22">
        <v>44005</v>
      </c>
      <c r="B101" s="18">
        <v>63</v>
      </c>
      <c r="C101" s="18">
        <v>63</v>
      </c>
    </row>
    <row r="102" spans="1:3" x14ac:dyDescent="0.2">
      <c r="A102" s="22">
        <v>44006</v>
      </c>
      <c r="B102" s="18">
        <v>51</v>
      </c>
      <c r="C102" s="18">
        <v>51</v>
      </c>
    </row>
    <row r="103" spans="1:3" x14ac:dyDescent="0.2">
      <c r="A103" s="22">
        <v>44007</v>
      </c>
      <c r="B103" s="18">
        <v>55</v>
      </c>
      <c r="C103" s="18">
        <v>55</v>
      </c>
    </row>
    <row r="104" spans="1:3" x14ac:dyDescent="0.2">
      <c r="A104" s="22">
        <v>44008</v>
      </c>
      <c r="B104" s="18">
        <v>60</v>
      </c>
      <c r="C104" s="18">
        <v>60</v>
      </c>
    </row>
    <row r="105" spans="1:3" x14ac:dyDescent="0.2">
      <c r="A105" s="22">
        <v>44009</v>
      </c>
      <c r="B105" s="18">
        <v>59</v>
      </c>
      <c r="C105" s="18">
        <v>59</v>
      </c>
    </row>
    <row r="106" spans="1:3" x14ac:dyDescent="0.2">
      <c r="A106" s="22">
        <v>44010</v>
      </c>
      <c r="B106" s="18">
        <v>62</v>
      </c>
      <c r="C106" s="18">
        <v>62</v>
      </c>
    </row>
    <row r="107" spans="1:3" x14ac:dyDescent="0.2">
      <c r="A107" s="22">
        <v>44011</v>
      </c>
      <c r="B107" s="18">
        <v>48</v>
      </c>
      <c r="C107" s="18">
        <v>48</v>
      </c>
    </row>
    <row r="108" spans="1:3" x14ac:dyDescent="0.2">
      <c r="A108" s="22">
        <v>44012</v>
      </c>
      <c r="B108" s="18">
        <v>51</v>
      </c>
      <c r="C108" s="18">
        <v>51</v>
      </c>
    </row>
    <row r="109" spans="1:3" x14ac:dyDescent="0.2">
      <c r="A109" s="22">
        <v>44013</v>
      </c>
      <c r="B109" s="18">
        <v>63</v>
      </c>
      <c r="C109" s="18">
        <v>63</v>
      </c>
    </row>
    <row r="110" spans="1:3" x14ac:dyDescent="0.2">
      <c r="A110" s="22">
        <v>44014</v>
      </c>
      <c r="B110" s="18">
        <v>73</v>
      </c>
      <c r="C110" s="18">
        <v>73</v>
      </c>
    </row>
    <row r="111" spans="1:3" x14ac:dyDescent="0.2">
      <c r="A111" s="22">
        <v>44015</v>
      </c>
      <c r="B111" s="18">
        <v>77</v>
      </c>
      <c r="C111" s="18">
        <v>77</v>
      </c>
    </row>
    <row r="112" spans="1:3" x14ac:dyDescent="0.2">
      <c r="A112" s="22">
        <v>44016</v>
      </c>
      <c r="B112" s="18">
        <v>87</v>
      </c>
      <c r="C112" s="18">
        <v>87</v>
      </c>
    </row>
    <row r="113" spans="1:3" x14ac:dyDescent="0.2">
      <c r="A113" s="22">
        <v>44017</v>
      </c>
      <c r="B113" s="18">
        <v>127</v>
      </c>
      <c r="C113" s="18">
        <v>127</v>
      </c>
    </row>
    <row r="114" spans="1:3" x14ac:dyDescent="0.2">
      <c r="A114" s="22">
        <v>44018</v>
      </c>
      <c r="B114" s="18">
        <v>135</v>
      </c>
      <c r="C114" s="18">
        <v>135</v>
      </c>
    </row>
    <row r="115" spans="1:3" x14ac:dyDescent="0.2">
      <c r="A115" s="22">
        <v>44019</v>
      </c>
      <c r="B115" s="18">
        <v>102</v>
      </c>
      <c r="C115" s="18">
        <v>102</v>
      </c>
    </row>
    <row r="116" spans="1:3" x14ac:dyDescent="0.2">
      <c r="A116" s="22">
        <v>44020</v>
      </c>
      <c r="B116" s="18">
        <v>75</v>
      </c>
      <c r="C116" s="18">
        <v>75</v>
      </c>
    </row>
    <row r="117" spans="1:3" x14ac:dyDescent="0.2">
      <c r="A117" s="22">
        <v>44021</v>
      </c>
      <c r="B117" s="18">
        <v>68</v>
      </c>
      <c r="C117" s="18">
        <v>68</v>
      </c>
    </row>
    <row r="118" spans="1:3" x14ac:dyDescent="0.2">
      <c r="A118" s="22">
        <v>44022</v>
      </c>
      <c r="B118" s="18">
        <v>77</v>
      </c>
      <c r="C118" s="18">
        <v>77</v>
      </c>
    </row>
    <row r="119" spans="1:3" x14ac:dyDescent="0.2">
      <c r="A119" s="22">
        <v>44023</v>
      </c>
      <c r="B119" s="18">
        <v>83</v>
      </c>
      <c r="C119" s="18">
        <v>83</v>
      </c>
    </row>
    <row r="120" spans="1:3" x14ac:dyDescent="0.2">
      <c r="A120" s="22">
        <v>44024</v>
      </c>
      <c r="B120" s="18">
        <v>78</v>
      </c>
      <c r="C120" s="18">
        <v>78</v>
      </c>
    </row>
    <row r="121" spans="1:3" x14ac:dyDescent="0.2">
      <c r="A121" s="22">
        <v>44025</v>
      </c>
      <c r="B121" s="18">
        <v>72</v>
      </c>
      <c r="C121" s="18">
        <v>72</v>
      </c>
    </row>
    <row r="122" spans="1:3" x14ac:dyDescent="0.2">
      <c r="A122" s="22">
        <v>44026</v>
      </c>
      <c r="B122" s="18">
        <v>65</v>
      </c>
      <c r="C122" s="18">
        <v>65</v>
      </c>
    </row>
    <row r="123" spans="1:3" x14ac:dyDescent="0.2">
      <c r="A123" s="22">
        <v>44027</v>
      </c>
      <c r="B123" s="18">
        <v>59</v>
      </c>
      <c r="C123" s="18">
        <v>59</v>
      </c>
    </row>
    <row r="124" spans="1:3" x14ac:dyDescent="0.2">
      <c r="A124" s="22">
        <v>44028</v>
      </c>
      <c r="B124" s="18">
        <v>57</v>
      </c>
      <c r="C124" s="18">
        <v>57</v>
      </c>
    </row>
    <row r="125" spans="1:3" x14ac:dyDescent="0.2">
      <c r="A125" s="22">
        <v>44029</v>
      </c>
      <c r="B125" s="18">
        <v>62</v>
      </c>
      <c r="C125" s="18">
        <v>62</v>
      </c>
    </row>
    <row r="126" spans="1:3" x14ac:dyDescent="0.2">
      <c r="A126" s="22">
        <v>44030</v>
      </c>
      <c r="B126" s="18">
        <v>62</v>
      </c>
      <c r="C126" s="18">
        <v>62</v>
      </c>
    </row>
    <row r="127" spans="1:3" x14ac:dyDescent="0.2">
      <c r="A127" s="22">
        <v>44031</v>
      </c>
      <c r="B127" s="18">
        <v>61</v>
      </c>
      <c r="C127" s="18">
        <v>61</v>
      </c>
    </row>
    <row r="128" spans="1:3" x14ac:dyDescent="0.2">
      <c r="A128" s="22">
        <v>44032</v>
      </c>
      <c r="B128" s="18">
        <v>60</v>
      </c>
      <c r="C128" s="18">
        <v>60</v>
      </c>
    </row>
    <row r="129" spans="1:3" x14ac:dyDescent="0.2">
      <c r="A129" s="22">
        <v>44033</v>
      </c>
      <c r="B129" s="18">
        <v>57</v>
      </c>
      <c r="C129" s="18">
        <v>57</v>
      </c>
    </row>
    <row r="130" spans="1:3" x14ac:dyDescent="0.2">
      <c r="A130" s="22">
        <v>44034</v>
      </c>
      <c r="B130" s="18">
        <v>52</v>
      </c>
      <c r="C130" s="18">
        <v>52</v>
      </c>
    </row>
    <row r="131" spans="1:3" x14ac:dyDescent="0.2">
      <c r="A131" s="22">
        <v>44035</v>
      </c>
      <c r="B131" s="18">
        <v>49</v>
      </c>
      <c r="C131" s="18">
        <v>49</v>
      </c>
    </row>
    <row r="132" spans="1:3" x14ac:dyDescent="0.2">
      <c r="A132" s="22">
        <v>44036</v>
      </c>
      <c r="B132" s="18">
        <v>42</v>
      </c>
      <c r="C132" s="18">
        <v>42</v>
      </c>
    </row>
    <row r="133" spans="1:3" x14ac:dyDescent="0.2">
      <c r="A133" s="22">
        <v>44037</v>
      </c>
      <c r="B133" s="18">
        <v>39</v>
      </c>
      <c r="C133" s="18">
        <v>39</v>
      </c>
    </row>
    <row r="134" spans="1:3" x14ac:dyDescent="0.2">
      <c r="A134" s="22">
        <v>44038</v>
      </c>
      <c r="B134" s="18">
        <v>41</v>
      </c>
      <c r="C134" s="18">
        <v>41</v>
      </c>
    </row>
    <row r="135" spans="1:3" x14ac:dyDescent="0.2">
      <c r="A135" s="22">
        <v>44039</v>
      </c>
      <c r="B135" s="18">
        <v>37</v>
      </c>
      <c r="C135" s="18">
        <v>37</v>
      </c>
    </row>
    <row r="136" spans="1:3" x14ac:dyDescent="0.2">
      <c r="A136" s="22">
        <v>44040</v>
      </c>
      <c r="B136" s="18">
        <v>32</v>
      </c>
      <c r="C136" s="18">
        <v>32</v>
      </c>
    </row>
    <row r="137" spans="1:3" x14ac:dyDescent="0.2">
      <c r="A137" s="22">
        <v>44041</v>
      </c>
      <c r="B137" s="18">
        <v>32</v>
      </c>
      <c r="C137" s="18">
        <v>32</v>
      </c>
    </row>
    <row r="138" spans="1:3" x14ac:dyDescent="0.2">
      <c r="A138" s="22">
        <v>44042</v>
      </c>
      <c r="B138" s="18">
        <v>36</v>
      </c>
      <c r="C138" s="18">
        <v>36</v>
      </c>
    </row>
    <row r="139" spans="1:3" x14ac:dyDescent="0.2">
      <c r="A139" s="22">
        <v>44043</v>
      </c>
      <c r="B139" s="18">
        <v>43</v>
      </c>
      <c r="C139" s="18">
        <v>43</v>
      </c>
    </row>
    <row r="140" spans="1:3" x14ac:dyDescent="0.2">
      <c r="A140" s="22">
        <v>44044</v>
      </c>
      <c r="B140" s="18">
        <v>43</v>
      </c>
      <c r="C140" s="18">
        <v>43</v>
      </c>
    </row>
    <row r="141" spans="1:3" x14ac:dyDescent="0.2">
      <c r="A141" s="22">
        <v>44045</v>
      </c>
      <c r="B141" s="18">
        <v>47</v>
      </c>
      <c r="C141" s="18">
        <v>47</v>
      </c>
    </row>
    <row r="142" spans="1:3" x14ac:dyDescent="0.2">
      <c r="A142" s="22">
        <v>44046</v>
      </c>
      <c r="B142" s="18">
        <v>45</v>
      </c>
      <c r="C142" s="18">
        <v>45</v>
      </c>
    </row>
    <row r="143" spans="1:3" x14ac:dyDescent="0.2">
      <c r="A143" s="22">
        <v>44047</v>
      </c>
      <c r="B143" s="18">
        <v>36</v>
      </c>
      <c r="C143" s="18">
        <v>36</v>
      </c>
    </row>
    <row r="144" spans="1:3" x14ac:dyDescent="0.2">
      <c r="A144" s="22">
        <v>44048</v>
      </c>
      <c r="B144" s="18">
        <v>34</v>
      </c>
      <c r="C144" s="18">
        <v>34</v>
      </c>
    </row>
    <row r="145" spans="1:3" x14ac:dyDescent="0.2">
      <c r="A145" s="22">
        <v>44049</v>
      </c>
      <c r="B145" s="18">
        <v>44</v>
      </c>
      <c r="C145" s="18">
        <v>44</v>
      </c>
    </row>
    <row r="146" spans="1:3" x14ac:dyDescent="0.2">
      <c r="A146" s="22">
        <v>44050</v>
      </c>
      <c r="B146" s="18">
        <v>42</v>
      </c>
      <c r="C146" s="18">
        <v>42</v>
      </c>
    </row>
    <row r="147" spans="1:3" x14ac:dyDescent="0.2">
      <c r="A147" s="22">
        <v>44051</v>
      </c>
      <c r="B147" s="18">
        <v>43</v>
      </c>
      <c r="C147" s="18">
        <v>43</v>
      </c>
    </row>
    <row r="148" spans="1:3" x14ac:dyDescent="0.2">
      <c r="A148" s="22">
        <v>44052</v>
      </c>
      <c r="B148" s="18">
        <v>48</v>
      </c>
      <c r="C148" s="18">
        <v>48</v>
      </c>
    </row>
    <row r="149" spans="1:3" x14ac:dyDescent="0.2">
      <c r="A149" s="22">
        <v>44053</v>
      </c>
      <c r="B149" s="18">
        <v>50</v>
      </c>
      <c r="C149" s="18">
        <v>50</v>
      </c>
    </row>
    <row r="150" spans="1:3" x14ac:dyDescent="0.2">
      <c r="A150" s="22">
        <v>44054</v>
      </c>
      <c r="B150" s="18">
        <v>48</v>
      </c>
      <c r="C150" s="18">
        <v>48</v>
      </c>
    </row>
    <row r="151" spans="1:3" x14ac:dyDescent="0.2">
      <c r="A151" s="22">
        <v>44055</v>
      </c>
      <c r="B151" s="18">
        <v>52</v>
      </c>
      <c r="C151" s="18">
        <v>52</v>
      </c>
    </row>
    <row r="152" spans="1:3" x14ac:dyDescent="0.2">
      <c r="A152" s="22">
        <v>44056</v>
      </c>
      <c r="B152" s="18">
        <v>51</v>
      </c>
      <c r="C152" s="18">
        <v>51</v>
      </c>
    </row>
    <row r="153" spans="1:3" x14ac:dyDescent="0.2">
      <c r="A153" s="22">
        <v>44057</v>
      </c>
      <c r="B153" s="18">
        <v>49</v>
      </c>
      <c r="C153" s="18">
        <v>49</v>
      </c>
    </row>
    <row r="154" spans="1:3" x14ac:dyDescent="0.2">
      <c r="A154" s="22">
        <v>44058</v>
      </c>
      <c r="B154" s="18">
        <v>50</v>
      </c>
      <c r="C154" s="18">
        <v>50</v>
      </c>
    </row>
    <row r="155" spans="1:3" x14ac:dyDescent="0.2">
      <c r="A155" s="22">
        <v>44059</v>
      </c>
      <c r="B155" s="18">
        <v>53</v>
      </c>
      <c r="C155" s="18">
        <v>53</v>
      </c>
    </row>
    <row r="156" spans="1:3" x14ac:dyDescent="0.2">
      <c r="A156" s="22">
        <v>44060</v>
      </c>
      <c r="B156" s="18">
        <v>45</v>
      </c>
      <c r="C156" s="18">
        <v>45</v>
      </c>
    </row>
    <row r="157" spans="1:3" x14ac:dyDescent="0.2">
      <c r="A157" s="22">
        <v>44061</v>
      </c>
      <c r="B157" s="18">
        <v>43</v>
      </c>
      <c r="C157" s="18">
        <v>43</v>
      </c>
    </row>
    <row r="158" spans="1:3" x14ac:dyDescent="0.2">
      <c r="A158" s="22">
        <v>44062</v>
      </c>
      <c r="B158" s="18">
        <v>43</v>
      </c>
      <c r="C158" s="18">
        <v>43</v>
      </c>
    </row>
    <row r="159" spans="1:3" x14ac:dyDescent="0.2">
      <c r="A159" s="22">
        <v>44063</v>
      </c>
      <c r="B159" s="18">
        <v>44</v>
      </c>
      <c r="C159" s="18">
        <v>44</v>
      </c>
    </row>
    <row r="160" spans="1:3" x14ac:dyDescent="0.2">
      <c r="A160" s="22">
        <v>44064</v>
      </c>
      <c r="B160" s="18">
        <v>44</v>
      </c>
      <c r="C160" s="18">
        <v>44</v>
      </c>
    </row>
    <row r="161" spans="1:3" x14ac:dyDescent="0.2">
      <c r="A161" s="22">
        <v>44065</v>
      </c>
      <c r="B161" s="18">
        <v>50</v>
      </c>
      <c r="C161" s="18">
        <v>50</v>
      </c>
    </row>
    <row r="162" spans="1:3" x14ac:dyDescent="0.2">
      <c r="A162" s="22">
        <v>44066</v>
      </c>
      <c r="B162" s="18">
        <v>64</v>
      </c>
      <c r="C162" s="18">
        <v>64</v>
      </c>
    </row>
    <row r="163" spans="1:3" x14ac:dyDescent="0.2">
      <c r="A163" s="22">
        <v>44067</v>
      </c>
      <c r="B163" s="18">
        <v>73</v>
      </c>
      <c r="C163" s="18">
        <v>73</v>
      </c>
    </row>
    <row r="164" spans="1:3" x14ac:dyDescent="0.2">
      <c r="A164" s="22">
        <v>44068</v>
      </c>
      <c r="B164" s="18">
        <v>75</v>
      </c>
      <c r="C164" s="18">
        <v>75</v>
      </c>
    </row>
    <row r="165" spans="1:3" x14ac:dyDescent="0.2">
      <c r="A165" s="22">
        <v>44069</v>
      </c>
      <c r="B165" s="18">
        <v>70</v>
      </c>
      <c r="C165" s="18">
        <v>70</v>
      </c>
    </row>
    <row r="166" spans="1:3" x14ac:dyDescent="0.2">
      <c r="A166" s="22">
        <v>44070</v>
      </c>
      <c r="B166" s="18">
        <v>74</v>
      </c>
      <c r="C166" s="18">
        <v>74</v>
      </c>
    </row>
    <row r="167" spans="1:3" x14ac:dyDescent="0.2">
      <c r="A167" s="22">
        <v>44071</v>
      </c>
      <c r="B167" s="18">
        <v>75</v>
      </c>
      <c r="C167" s="18">
        <v>75</v>
      </c>
    </row>
    <row r="168" spans="1:3" x14ac:dyDescent="0.2">
      <c r="A168" s="22">
        <v>44072</v>
      </c>
      <c r="B168" s="18">
        <v>75</v>
      </c>
      <c r="C168" s="18">
        <v>75</v>
      </c>
    </row>
    <row r="169" spans="1:3" x14ac:dyDescent="0.2">
      <c r="A169" s="22">
        <v>44073</v>
      </c>
      <c r="B169" s="18">
        <v>76</v>
      </c>
      <c r="C169" s="18">
        <v>76</v>
      </c>
    </row>
    <row r="170" spans="1:3" x14ac:dyDescent="0.2">
      <c r="A170" s="22">
        <v>44074</v>
      </c>
      <c r="B170" s="18">
        <v>79</v>
      </c>
      <c r="C170" s="18">
        <v>79</v>
      </c>
    </row>
    <row r="171" spans="1:3" x14ac:dyDescent="0.2">
      <c r="A171" s="22">
        <v>44075</v>
      </c>
      <c r="B171" s="18">
        <v>81</v>
      </c>
      <c r="C171" s="18">
        <v>81</v>
      </c>
    </row>
    <row r="172" spans="1:3" x14ac:dyDescent="0.2">
      <c r="A172" s="22">
        <v>44076</v>
      </c>
      <c r="B172" s="18">
        <v>97</v>
      </c>
      <c r="C172" s="18">
        <v>97</v>
      </c>
    </row>
    <row r="173" spans="1:3" x14ac:dyDescent="0.2">
      <c r="A173" s="22">
        <v>44077</v>
      </c>
      <c r="B173" s="18">
        <v>98</v>
      </c>
      <c r="C173" s="18">
        <v>98</v>
      </c>
    </row>
    <row r="174" spans="1:3" x14ac:dyDescent="0.2">
      <c r="A174" s="22">
        <v>44078</v>
      </c>
      <c r="B174" s="18">
        <v>107</v>
      </c>
      <c r="C174" s="18">
        <v>107</v>
      </c>
    </row>
    <row r="175" spans="1:3" x14ac:dyDescent="0.2">
      <c r="A175" s="22">
        <v>44079</v>
      </c>
      <c r="B175" s="18">
        <v>105</v>
      </c>
      <c r="C175" s="18">
        <v>105</v>
      </c>
    </row>
    <row r="176" spans="1:3" x14ac:dyDescent="0.2">
      <c r="A176" s="22">
        <v>44080</v>
      </c>
      <c r="B176" s="18">
        <v>101</v>
      </c>
      <c r="C176" s="18">
        <v>101</v>
      </c>
    </row>
    <row r="177" spans="1:3" x14ac:dyDescent="0.2">
      <c r="A177" s="22">
        <v>44081</v>
      </c>
      <c r="B177" s="18">
        <v>102</v>
      </c>
      <c r="C177" s="18">
        <v>102</v>
      </c>
    </row>
    <row r="178" spans="1:3" x14ac:dyDescent="0.2">
      <c r="A178" s="22">
        <v>44082</v>
      </c>
      <c r="B178" s="18">
        <v>98</v>
      </c>
      <c r="C178" s="18">
        <v>98</v>
      </c>
    </row>
    <row r="179" spans="1:3" x14ac:dyDescent="0.2">
      <c r="A179" s="22">
        <v>44083</v>
      </c>
      <c r="B179" s="18">
        <v>101</v>
      </c>
      <c r="C179" s="18">
        <v>101</v>
      </c>
    </row>
    <row r="180" spans="1:3" x14ac:dyDescent="0.2">
      <c r="A180" s="22">
        <v>44084</v>
      </c>
      <c r="B180" s="18">
        <v>105</v>
      </c>
      <c r="C180" s="18">
        <v>105</v>
      </c>
    </row>
    <row r="181" spans="1:3" x14ac:dyDescent="0.2">
      <c r="A181" s="22">
        <v>44085</v>
      </c>
      <c r="B181" s="18">
        <v>107</v>
      </c>
      <c r="C181" s="18">
        <v>107</v>
      </c>
    </row>
    <row r="182" spans="1:3" x14ac:dyDescent="0.2">
      <c r="A182" s="22">
        <v>44086</v>
      </c>
      <c r="B182" s="18">
        <v>106</v>
      </c>
      <c r="C182" s="18">
        <v>106</v>
      </c>
    </row>
    <row r="183" spans="1:3" x14ac:dyDescent="0.2">
      <c r="A183" s="22">
        <v>44087</v>
      </c>
      <c r="B183" s="18">
        <v>111</v>
      </c>
      <c r="C183" s="18">
        <v>111</v>
      </c>
    </row>
    <row r="184" spans="1:3" x14ac:dyDescent="0.2">
      <c r="A184" s="22">
        <v>44088</v>
      </c>
      <c r="B184" s="18">
        <v>120</v>
      </c>
      <c r="C184" s="18">
        <v>120</v>
      </c>
    </row>
    <row r="185" spans="1:3" x14ac:dyDescent="0.2">
      <c r="A185" s="22">
        <v>44089</v>
      </c>
      <c r="B185" s="18">
        <v>122</v>
      </c>
      <c r="C185" s="18">
        <v>122</v>
      </c>
    </row>
    <row r="186" spans="1:3" x14ac:dyDescent="0.2">
      <c r="A186" s="22">
        <v>44090</v>
      </c>
      <c r="B186" s="18">
        <v>121</v>
      </c>
      <c r="C186" s="18">
        <v>121</v>
      </c>
    </row>
    <row r="187" spans="1:3" x14ac:dyDescent="0.2">
      <c r="A187" s="22">
        <v>44091</v>
      </c>
      <c r="B187" s="18">
        <v>125</v>
      </c>
      <c r="C187" s="18">
        <v>125</v>
      </c>
    </row>
    <row r="188" spans="1:3" x14ac:dyDescent="0.2">
      <c r="A188" s="22">
        <v>44092</v>
      </c>
      <c r="B188" s="18">
        <v>123</v>
      </c>
      <c r="C188" s="18">
        <v>123</v>
      </c>
    </row>
    <row r="189" spans="1:3" x14ac:dyDescent="0.2">
      <c r="A189" s="22">
        <v>44093</v>
      </c>
      <c r="B189" s="18">
        <v>115</v>
      </c>
      <c r="C189" s="18">
        <v>115</v>
      </c>
    </row>
    <row r="190" spans="1:3" x14ac:dyDescent="0.2">
      <c r="A190" s="22">
        <v>44094</v>
      </c>
      <c r="B190" s="18">
        <v>114</v>
      </c>
      <c r="C190" s="18">
        <v>114</v>
      </c>
    </row>
    <row r="191" spans="1:3" x14ac:dyDescent="0.2">
      <c r="A191" s="22">
        <v>44095</v>
      </c>
      <c r="B191" s="18">
        <v>112</v>
      </c>
      <c r="C191" s="18">
        <v>112</v>
      </c>
    </row>
    <row r="192" spans="1:3" x14ac:dyDescent="0.2">
      <c r="A192" s="22">
        <v>44096</v>
      </c>
      <c r="B192" s="18">
        <v>112</v>
      </c>
      <c r="C192" s="18">
        <v>112</v>
      </c>
    </row>
    <row r="193" spans="1:3" x14ac:dyDescent="0.2">
      <c r="A193" s="22">
        <v>44097</v>
      </c>
      <c r="B193" s="18">
        <v>111</v>
      </c>
      <c r="C193" s="18">
        <v>111</v>
      </c>
    </row>
    <row r="194" spans="1:3" x14ac:dyDescent="0.2">
      <c r="A194" s="22">
        <v>44098</v>
      </c>
      <c r="B194" s="18">
        <v>110</v>
      </c>
      <c r="C194" s="18">
        <v>110</v>
      </c>
    </row>
    <row r="195" spans="1:3" x14ac:dyDescent="0.2">
      <c r="A195" s="22">
        <v>44099</v>
      </c>
      <c r="B195" s="18">
        <v>111</v>
      </c>
      <c r="C195" s="18">
        <v>111</v>
      </c>
    </row>
    <row r="196" spans="1:3" x14ac:dyDescent="0.2">
      <c r="A196" s="22">
        <v>44100</v>
      </c>
      <c r="B196" s="18">
        <v>111</v>
      </c>
      <c r="C196" s="18">
        <v>111</v>
      </c>
    </row>
    <row r="197" spans="1:3" x14ac:dyDescent="0.2">
      <c r="A197" s="22">
        <v>44101</v>
      </c>
      <c r="B197" s="18">
        <v>110</v>
      </c>
      <c r="C197" s="18">
        <v>110</v>
      </c>
    </row>
    <row r="198" spans="1:3" x14ac:dyDescent="0.2">
      <c r="A198" s="22">
        <v>44102</v>
      </c>
      <c r="B198" s="18">
        <v>110</v>
      </c>
      <c r="C198" s="18">
        <v>110</v>
      </c>
    </row>
    <row r="199" spans="1:3" x14ac:dyDescent="0.2">
      <c r="A199" s="22">
        <v>44103</v>
      </c>
      <c r="B199" s="18">
        <v>111</v>
      </c>
      <c r="C199" s="18">
        <v>111</v>
      </c>
    </row>
    <row r="200" spans="1:3" x14ac:dyDescent="0.2">
      <c r="A200" s="22">
        <v>44104</v>
      </c>
      <c r="B200" s="18">
        <v>110</v>
      </c>
      <c r="C200" s="18">
        <v>110</v>
      </c>
    </row>
    <row r="201" spans="1:3" x14ac:dyDescent="0.2">
      <c r="A201" s="22">
        <v>44105</v>
      </c>
      <c r="B201" s="18">
        <v>112</v>
      </c>
      <c r="C201" s="18">
        <v>112</v>
      </c>
    </row>
    <row r="202" spans="1:3" x14ac:dyDescent="0.2">
      <c r="A202" s="22">
        <v>44106</v>
      </c>
      <c r="B202" s="18">
        <v>112</v>
      </c>
      <c r="C202" s="18">
        <v>112</v>
      </c>
    </row>
    <row r="203" spans="1:3" x14ac:dyDescent="0.2">
      <c r="A203" s="22">
        <v>44107</v>
      </c>
      <c r="B203" s="18">
        <v>111</v>
      </c>
      <c r="C203" s="18">
        <v>111</v>
      </c>
    </row>
    <row r="204" spans="1:3" x14ac:dyDescent="0.2">
      <c r="A204" s="22">
        <v>44108</v>
      </c>
      <c r="B204" s="18">
        <v>114</v>
      </c>
      <c r="C204" s="18">
        <v>114</v>
      </c>
    </row>
    <row r="205" spans="1:3" x14ac:dyDescent="0.2">
      <c r="A205" s="22">
        <v>44109</v>
      </c>
      <c r="B205" s="18">
        <v>111</v>
      </c>
      <c r="C205" s="18">
        <v>111</v>
      </c>
    </row>
    <row r="206" spans="1:3" x14ac:dyDescent="0.2">
      <c r="A206" s="22">
        <v>44110</v>
      </c>
      <c r="B206" s="18">
        <v>115</v>
      </c>
      <c r="C206" s="18">
        <v>115</v>
      </c>
    </row>
    <row r="207" spans="1:3" x14ac:dyDescent="0.2">
      <c r="A207" s="22">
        <v>44111</v>
      </c>
      <c r="B207" s="18">
        <v>119</v>
      </c>
      <c r="C207" s="18">
        <v>119</v>
      </c>
    </row>
    <row r="208" spans="1:3" x14ac:dyDescent="0.2">
      <c r="A208" s="22">
        <v>44112</v>
      </c>
      <c r="B208" s="18">
        <v>118</v>
      </c>
      <c r="C208" s="18">
        <v>118</v>
      </c>
    </row>
    <row r="209" spans="1:3" x14ac:dyDescent="0.2">
      <c r="A209" s="22">
        <v>44113</v>
      </c>
      <c r="B209" s="18">
        <v>121</v>
      </c>
      <c r="C209" s="18">
        <v>121</v>
      </c>
    </row>
    <row r="210" spans="1:3" x14ac:dyDescent="0.2">
      <c r="A210" s="22">
        <v>44114</v>
      </c>
      <c r="B210" s="18">
        <v>125</v>
      </c>
      <c r="C210" s="18">
        <v>125</v>
      </c>
    </row>
    <row r="211" spans="1:3" x14ac:dyDescent="0.2">
      <c r="A211" s="22">
        <v>44115</v>
      </c>
      <c r="B211" s="18">
        <v>127</v>
      </c>
      <c r="C211" s="18">
        <v>127</v>
      </c>
    </row>
    <row r="212" spans="1:3" x14ac:dyDescent="0.2">
      <c r="A212" s="22">
        <v>44116</v>
      </c>
      <c r="B212" s="18">
        <v>129</v>
      </c>
      <c r="C212" s="18">
        <v>129</v>
      </c>
    </row>
    <row r="213" spans="1:3" x14ac:dyDescent="0.2">
      <c r="A213" s="22">
        <v>44117</v>
      </c>
      <c r="B213" s="18">
        <v>128</v>
      </c>
      <c r="C213" s="18">
        <v>128</v>
      </c>
    </row>
    <row r="214" spans="1:3" x14ac:dyDescent="0.2">
      <c r="A214" s="22">
        <v>44118</v>
      </c>
      <c r="B214" s="18">
        <v>130</v>
      </c>
      <c r="C214" s="18">
        <v>130</v>
      </c>
    </row>
    <row r="215" spans="1:3" x14ac:dyDescent="0.2">
      <c r="A215" s="22">
        <v>44119</v>
      </c>
      <c r="B215" s="18">
        <v>134</v>
      </c>
      <c r="C215" s="18">
        <v>134</v>
      </c>
    </row>
    <row r="216" spans="1:3" x14ac:dyDescent="0.2">
      <c r="A216" s="22">
        <v>44120</v>
      </c>
      <c r="B216" s="18">
        <v>136</v>
      </c>
      <c r="C216" s="18">
        <v>136</v>
      </c>
    </row>
    <row r="217" spans="1:3" x14ac:dyDescent="0.2">
      <c r="A217" s="22">
        <v>44121</v>
      </c>
      <c r="B217" s="18">
        <v>140</v>
      </c>
      <c r="C217" s="18">
        <v>140</v>
      </c>
    </row>
    <row r="218" spans="1:3" x14ac:dyDescent="0.2">
      <c r="A218" s="22">
        <v>44122</v>
      </c>
      <c r="B218" s="18">
        <v>139</v>
      </c>
      <c r="C218" s="18">
        <v>139</v>
      </c>
    </row>
    <row r="219" spans="1:3" x14ac:dyDescent="0.2">
      <c r="A219" s="22">
        <v>44123</v>
      </c>
      <c r="B219" s="18">
        <v>141</v>
      </c>
      <c r="C219" s="18">
        <v>141</v>
      </c>
    </row>
    <row r="220" spans="1:3" x14ac:dyDescent="0.2">
      <c r="A220" s="22">
        <v>44124</v>
      </c>
      <c r="B220" s="18">
        <v>142</v>
      </c>
      <c r="C220" s="18">
        <v>142</v>
      </c>
    </row>
    <row r="221" spans="1:3" x14ac:dyDescent="0.2">
      <c r="A221" s="22">
        <v>44125</v>
      </c>
      <c r="B221" s="18">
        <v>143</v>
      </c>
      <c r="C221" s="18">
        <v>143</v>
      </c>
    </row>
    <row r="222" spans="1:3" x14ac:dyDescent="0.2">
      <c r="A222" s="22">
        <v>44126</v>
      </c>
      <c r="B222" s="18">
        <v>145</v>
      </c>
      <c r="C222" s="18">
        <v>145</v>
      </c>
    </row>
    <row r="223" spans="1:3" x14ac:dyDescent="0.2">
      <c r="A223" s="22">
        <v>44127</v>
      </c>
      <c r="B223" s="18">
        <v>144</v>
      </c>
      <c r="C223" s="18">
        <v>144</v>
      </c>
    </row>
    <row r="224" spans="1:3" x14ac:dyDescent="0.2">
      <c r="A224" s="22">
        <v>44128</v>
      </c>
      <c r="B224" s="18">
        <v>143</v>
      </c>
      <c r="C224" s="18">
        <v>143</v>
      </c>
    </row>
    <row r="225" spans="1:3" x14ac:dyDescent="0.2">
      <c r="A225" s="22">
        <v>44129</v>
      </c>
      <c r="B225" s="18">
        <v>147</v>
      </c>
      <c r="C225" s="18">
        <v>147</v>
      </c>
    </row>
    <row r="226" spans="1:3" x14ac:dyDescent="0.2">
      <c r="A226" s="22">
        <v>44130</v>
      </c>
      <c r="B226" s="18">
        <v>148</v>
      </c>
      <c r="C226" s="18">
        <v>148</v>
      </c>
    </row>
    <row r="227" spans="1:3" x14ac:dyDescent="0.2">
      <c r="A227" s="22">
        <v>44131</v>
      </c>
      <c r="B227" s="18">
        <v>151</v>
      </c>
      <c r="C227" s="18">
        <v>151</v>
      </c>
    </row>
    <row r="228" spans="1:3" x14ac:dyDescent="0.2">
      <c r="A228" s="22">
        <v>44132</v>
      </c>
      <c r="B228" s="18">
        <v>161</v>
      </c>
      <c r="C228" s="18">
        <v>161</v>
      </c>
    </row>
    <row r="229" spans="1:3" x14ac:dyDescent="0.2">
      <c r="A229" s="22">
        <v>44133</v>
      </c>
      <c r="B229" s="18">
        <v>167</v>
      </c>
      <c r="C229" s="18">
        <v>167</v>
      </c>
    </row>
    <row r="230" spans="1:3" x14ac:dyDescent="0.2">
      <c r="A230" s="22">
        <v>44134</v>
      </c>
      <c r="B230" s="18">
        <v>170</v>
      </c>
      <c r="C230" s="18">
        <v>170</v>
      </c>
    </row>
    <row r="231" spans="1:3" x14ac:dyDescent="0.2">
      <c r="A231" s="22">
        <v>44135</v>
      </c>
      <c r="B231" s="18">
        <v>173</v>
      </c>
      <c r="C231" s="18">
        <v>173</v>
      </c>
    </row>
    <row r="232" spans="1:3" x14ac:dyDescent="0.2">
      <c r="A232" s="22">
        <v>44136</v>
      </c>
      <c r="B232" s="18">
        <v>178</v>
      </c>
      <c r="C232" s="18">
        <v>178</v>
      </c>
    </row>
    <row r="233" spans="1:3" x14ac:dyDescent="0.2">
      <c r="A233" s="22">
        <v>44137</v>
      </c>
      <c r="B233" s="18">
        <v>185</v>
      </c>
      <c r="C233" s="18">
        <v>185</v>
      </c>
    </row>
    <row r="234" spans="1:3" x14ac:dyDescent="0.2">
      <c r="A234" s="22">
        <v>44138</v>
      </c>
      <c r="B234" s="18">
        <v>183</v>
      </c>
      <c r="C234" s="18">
        <v>183</v>
      </c>
    </row>
    <row r="235" spans="1:3" x14ac:dyDescent="0.2">
      <c r="A235" s="22">
        <v>44139</v>
      </c>
      <c r="B235" s="18">
        <v>187</v>
      </c>
      <c r="C235" s="18">
        <v>187</v>
      </c>
    </row>
    <row r="236" spans="1:3" x14ac:dyDescent="0.2">
      <c r="A236" s="22">
        <v>44140</v>
      </c>
      <c r="B236" s="18">
        <v>189</v>
      </c>
      <c r="C236" s="18">
        <v>189</v>
      </c>
    </row>
    <row r="237" spans="1:3" x14ac:dyDescent="0.2">
      <c r="A237" s="22">
        <v>44141</v>
      </c>
      <c r="B237" s="18">
        <v>188</v>
      </c>
      <c r="C237" s="18">
        <v>188</v>
      </c>
    </row>
    <row r="238" spans="1:3" x14ac:dyDescent="0.2">
      <c r="A238" s="22">
        <v>44142</v>
      </c>
      <c r="B238" s="18">
        <v>190</v>
      </c>
      <c r="C238" s="18">
        <v>190</v>
      </c>
    </row>
    <row r="239" spans="1:3" x14ac:dyDescent="0.2">
      <c r="A239" s="22">
        <v>44143</v>
      </c>
      <c r="B239" s="18">
        <v>188</v>
      </c>
      <c r="C239" s="18">
        <v>188</v>
      </c>
    </row>
    <row r="240" spans="1:3" x14ac:dyDescent="0.2">
      <c r="A240" s="22">
        <v>44144</v>
      </c>
      <c r="B240" s="18">
        <v>191</v>
      </c>
      <c r="C240" s="18">
        <v>191</v>
      </c>
    </row>
    <row r="241" spans="1:3" x14ac:dyDescent="0.2">
      <c r="A241" s="22">
        <v>44145</v>
      </c>
      <c r="B241" s="18">
        <v>191</v>
      </c>
      <c r="C241" s="18">
        <v>191</v>
      </c>
    </row>
    <row r="242" spans="1:3" x14ac:dyDescent="0.2">
      <c r="A242" s="22">
        <v>44146</v>
      </c>
      <c r="B242" s="18">
        <v>195</v>
      </c>
      <c r="C242" s="18">
        <v>195</v>
      </c>
    </row>
    <row r="243" spans="1:3" x14ac:dyDescent="0.2">
      <c r="A243" s="22">
        <v>44147</v>
      </c>
      <c r="B243" s="18">
        <v>197</v>
      </c>
      <c r="C243" s="18">
        <v>197</v>
      </c>
    </row>
    <row r="244" spans="1:3" x14ac:dyDescent="0.2">
      <c r="A244" s="22">
        <v>44148</v>
      </c>
      <c r="B244" s="18">
        <v>205</v>
      </c>
      <c r="C244" s="18">
        <v>205</v>
      </c>
    </row>
    <row r="245" spans="1:3" x14ac:dyDescent="0.2">
      <c r="A245" s="22">
        <v>44149</v>
      </c>
      <c r="B245" s="18">
        <v>211</v>
      </c>
      <c r="C245" s="18">
        <v>211</v>
      </c>
    </row>
    <row r="246" spans="1:3" x14ac:dyDescent="0.2">
      <c r="A246" s="22">
        <v>44150</v>
      </c>
      <c r="B246" s="18">
        <v>215</v>
      </c>
      <c r="C246" s="18">
        <v>215</v>
      </c>
    </row>
    <row r="247" spans="1:3" x14ac:dyDescent="0.2">
      <c r="A247" s="22">
        <v>44151</v>
      </c>
      <c r="B247" s="18">
        <v>217</v>
      </c>
      <c r="C247" s="18">
        <v>217</v>
      </c>
    </row>
    <row r="248" spans="1:3" x14ac:dyDescent="0.2">
      <c r="A248" s="22">
        <v>44152</v>
      </c>
      <c r="B248" s="18">
        <v>216</v>
      </c>
      <c r="C248" s="18">
        <v>216</v>
      </c>
    </row>
    <row r="249" spans="1:3" x14ac:dyDescent="0.2">
      <c r="A249" s="22">
        <v>44153</v>
      </c>
      <c r="B249" s="18">
        <v>216</v>
      </c>
      <c r="C249" s="18">
        <v>216</v>
      </c>
    </row>
    <row r="250" spans="1:3" x14ac:dyDescent="0.2">
      <c r="A250" s="22">
        <v>44154</v>
      </c>
      <c r="B250" s="18">
        <v>218</v>
      </c>
      <c r="C250" s="18">
        <v>218</v>
      </c>
    </row>
    <row r="251" spans="1:3" x14ac:dyDescent="0.2">
      <c r="A251" s="22">
        <v>44155</v>
      </c>
      <c r="B251" s="18">
        <v>220</v>
      </c>
      <c r="C251" s="18">
        <v>220</v>
      </c>
    </row>
    <row r="252" spans="1:3" x14ac:dyDescent="0.2">
      <c r="A252" s="22">
        <v>44156</v>
      </c>
      <c r="B252" s="18">
        <v>225</v>
      </c>
      <c r="C252" s="18">
        <v>225</v>
      </c>
    </row>
    <row r="253" spans="1:3" x14ac:dyDescent="0.2">
      <c r="A253" s="22">
        <v>44157</v>
      </c>
      <c r="B253" s="18">
        <v>231</v>
      </c>
      <c r="C253" s="18">
        <v>231</v>
      </c>
    </row>
    <row r="254" spans="1:3" x14ac:dyDescent="0.2">
      <c r="A254" s="22">
        <v>44158</v>
      </c>
      <c r="B254" s="18">
        <v>234</v>
      </c>
      <c r="C254" s="18">
        <v>234</v>
      </c>
    </row>
    <row r="255" spans="1:3" x14ac:dyDescent="0.2">
      <c r="A255" s="22">
        <v>44159</v>
      </c>
      <c r="B255" s="18">
        <v>237</v>
      </c>
      <c r="C255" s="18">
        <v>237</v>
      </c>
    </row>
    <row r="256" spans="1:3" x14ac:dyDescent="0.2">
      <c r="A256" s="22">
        <v>44160</v>
      </c>
      <c r="B256" s="18">
        <v>240</v>
      </c>
      <c r="C256" s="18">
        <v>240</v>
      </c>
    </row>
    <row r="257" spans="1:3" x14ac:dyDescent="0.2">
      <c r="A257" s="22">
        <v>44161</v>
      </c>
      <c r="B257" s="18">
        <v>242</v>
      </c>
      <c r="C257" s="18">
        <v>242</v>
      </c>
    </row>
    <row r="258" spans="1:3" x14ac:dyDescent="0.2">
      <c r="A258" s="22">
        <v>44162</v>
      </c>
      <c r="B258" s="18">
        <v>245</v>
      </c>
      <c r="C258" s="18">
        <v>245</v>
      </c>
    </row>
    <row r="259" spans="1:3" x14ac:dyDescent="0.2">
      <c r="A259" s="22">
        <v>44163</v>
      </c>
      <c r="B259" s="18">
        <v>248</v>
      </c>
      <c r="C259" s="18">
        <v>248</v>
      </c>
    </row>
    <row r="260" spans="1:3" x14ac:dyDescent="0.2">
      <c r="A260" s="22">
        <v>44164</v>
      </c>
      <c r="B260" s="18">
        <v>251</v>
      </c>
      <c r="C260" s="18">
        <v>251</v>
      </c>
    </row>
    <row r="261" spans="1:3" x14ac:dyDescent="0.2">
      <c r="A261" s="22">
        <v>44165</v>
      </c>
      <c r="B261" s="18">
        <v>254</v>
      </c>
      <c r="C261" s="18">
        <v>254</v>
      </c>
    </row>
    <row r="262" spans="1:3" x14ac:dyDescent="0.2">
      <c r="A262" s="22">
        <v>44166</v>
      </c>
      <c r="B262" s="18">
        <v>255</v>
      </c>
      <c r="C262" s="18">
        <v>255</v>
      </c>
    </row>
    <row r="263" spans="1:3" x14ac:dyDescent="0.2">
      <c r="A263" s="22">
        <v>44167</v>
      </c>
      <c r="B263" s="18">
        <v>263</v>
      </c>
      <c r="C263" s="18">
        <v>263</v>
      </c>
    </row>
    <row r="264" spans="1:3" x14ac:dyDescent="0.2">
      <c r="A264" s="22">
        <v>44168</v>
      </c>
      <c r="B264" s="18">
        <v>260</v>
      </c>
      <c r="C264" s="18">
        <v>260</v>
      </c>
    </row>
    <row r="265" spans="1:3" x14ac:dyDescent="0.2">
      <c r="A265" s="22">
        <v>44169</v>
      </c>
      <c r="B265" s="18">
        <v>266</v>
      </c>
      <c r="C265" s="18">
        <v>266</v>
      </c>
    </row>
    <row r="266" spans="1:3" x14ac:dyDescent="0.2">
      <c r="A266" s="22">
        <v>44170</v>
      </c>
      <c r="B266" s="18">
        <v>269</v>
      </c>
      <c r="C266" s="18">
        <v>269</v>
      </c>
    </row>
    <row r="267" spans="1:3" x14ac:dyDescent="0.2">
      <c r="A267" s="22">
        <v>44171</v>
      </c>
      <c r="B267" s="18">
        <v>271</v>
      </c>
      <c r="C267" s="18">
        <v>271</v>
      </c>
    </row>
    <row r="268" spans="1:3" x14ac:dyDescent="0.2">
      <c r="A268" s="22">
        <v>44172</v>
      </c>
      <c r="B268" s="18">
        <v>274</v>
      </c>
      <c r="C268" s="18">
        <v>274</v>
      </c>
    </row>
    <row r="269" spans="1:3" x14ac:dyDescent="0.2">
      <c r="A269" s="22">
        <v>44173</v>
      </c>
      <c r="B269" s="18">
        <v>278</v>
      </c>
      <c r="C269" s="18">
        <v>278</v>
      </c>
    </row>
    <row r="270" spans="1:3" x14ac:dyDescent="0.2">
      <c r="A270" s="22">
        <v>44174</v>
      </c>
      <c r="B270" s="18">
        <v>281</v>
      </c>
      <c r="C270" s="18">
        <v>281</v>
      </c>
    </row>
    <row r="271" spans="1:3" x14ac:dyDescent="0.2">
      <c r="A271" s="22">
        <v>44175</v>
      </c>
      <c r="B271" s="18">
        <v>283</v>
      </c>
      <c r="C271" s="18">
        <v>283</v>
      </c>
    </row>
    <row r="272" spans="1:3" x14ac:dyDescent="0.2">
      <c r="A272" s="22">
        <v>44176</v>
      </c>
      <c r="B272" s="18">
        <v>288</v>
      </c>
      <c r="C272" s="18">
        <v>288</v>
      </c>
    </row>
    <row r="273" spans="1:3" x14ac:dyDescent="0.2">
      <c r="A273" s="22">
        <v>44177</v>
      </c>
      <c r="B273" s="18">
        <v>290</v>
      </c>
      <c r="C273" s="18">
        <v>290</v>
      </c>
    </row>
    <row r="274" spans="1:3" x14ac:dyDescent="0.2">
      <c r="A274" s="22">
        <v>44178</v>
      </c>
      <c r="B274" s="18">
        <v>291</v>
      </c>
      <c r="C274" s="18">
        <v>291</v>
      </c>
    </row>
    <row r="275" spans="1:3" x14ac:dyDescent="0.2">
      <c r="A275" s="22">
        <v>44179</v>
      </c>
      <c r="B275" s="18">
        <v>295</v>
      </c>
      <c r="C275" s="18">
        <v>295</v>
      </c>
    </row>
    <row r="276" spans="1:3" x14ac:dyDescent="0.2">
      <c r="A276" s="22">
        <v>44180</v>
      </c>
      <c r="B276" s="18">
        <v>296</v>
      </c>
      <c r="C276" s="18">
        <v>296</v>
      </c>
    </row>
    <row r="277" spans="1:3" x14ac:dyDescent="0.2">
      <c r="A277" s="22">
        <v>44181</v>
      </c>
      <c r="B277" s="18">
        <v>301</v>
      </c>
      <c r="C277" s="18">
        <v>301</v>
      </c>
    </row>
    <row r="278" spans="1:3" x14ac:dyDescent="0.2">
      <c r="A278" s="22">
        <v>44182</v>
      </c>
      <c r="B278" s="18">
        <v>300</v>
      </c>
      <c r="C278" s="18">
        <v>300</v>
      </c>
    </row>
    <row r="279" spans="1:3" x14ac:dyDescent="0.2">
      <c r="A279" s="22">
        <v>44183</v>
      </c>
      <c r="B279" s="18">
        <v>302</v>
      </c>
      <c r="C279" s="18">
        <v>302</v>
      </c>
    </row>
    <row r="280" spans="1:3" x14ac:dyDescent="0.2">
      <c r="A280" s="22">
        <v>44184</v>
      </c>
      <c r="B280" s="18">
        <v>305</v>
      </c>
      <c r="C280" s="18">
        <v>305</v>
      </c>
    </row>
    <row r="281" spans="1:3" x14ac:dyDescent="0.2">
      <c r="A281" s="22">
        <v>44185</v>
      </c>
      <c r="B281" s="18">
        <v>307</v>
      </c>
      <c r="C281" s="18">
        <v>307</v>
      </c>
    </row>
    <row r="282" spans="1:3" x14ac:dyDescent="0.2">
      <c r="A282" s="22">
        <v>44186</v>
      </c>
      <c r="B282" s="18">
        <v>305</v>
      </c>
      <c r="C282" s="18">
        <v>305</v>
      </c>
    </row>
    <row r="283" spans="1:3" x14ac:dyDescent="0.2">
      <c r="A283" s="22">
        <v>44187</v>
      </c>
      <c r="B283" s="18">
        <v>304</v>
      </c>
      <c r="C283" s="18">
        <v>304</v>
      </c>
    </row>
    <row r="284" spans="1:3" x14ac:dyDescent="0.2">
      <c r="A284" s="22">
        <v>44188</v>
      </c>
      <c r="B284" s="18">
        <v>307</v>
      </c>
      <c r="C284" s="18">
        <v>307</v>
      </c>
    </row>
    <row r="285" spans="1:3" x14ac:dyDescent="0.2">
      <c r="A285" s="22">
        <v>44189</v>
      </c>
      <c r="B285" s="18">
        <v>305</v>
      </c>
      <c r="C285" s="18">
        <v>305</v>
      </c>
    </row>
    <row r="286" spans="1:3" x14ac:dyDescent="0.2">
      <c r="A286" s="22">
        <v>44190</v>
      </c>
      <c r="B286" s="18">
        <v>306</v>
      </c>
      <c r="C286" s="18">
        <v>306</v>
      </c>
    </row>
    <row r="287" spans="1:3" x14ac:dyDescent="0.2">
      <c r="A287" s="22">
        <v>44191</v>
      </c>
      <c r="B287" s="18">
        <v>307</v>
      </c>
      <c r="C287" s="18">
        <v>307</v>
      </c>
    </row>
    <row r="288" spans="1:3" x14ac:dyDescent="0.2">
      <c r="A288" s="22">
        <v>44192</v>
      </c>
      <c r="B288" s="18">
        <v>311</v>
      </c>
      <c r="C288" s="18">
        <v>311</v>
      </c>
    </row>
    <row r="289" spans="1:3" x14ac:dyDescent="0.2">
      <c r="A289" s="22">
        <v>44193</v>
      </c>
      <c r="B289" s="18">
        <v>310</v>
      </c>
      <c r="C289" s="18">
        <v>310</v>
      </c>
    </row>
    <row r="290" spans="1:3" x14ac:dyDescent="0.2">
      <c r="A290" s="22">
        <v>44194</v>
      </c>
      <c r="B290" s="18">
        <v>307</v>
      </c>
      <c r="C290" s="18">
        <v>307</v>
      </c>
    </row>
    <row r="291" spans="1:3" x14ac:dyDescent="0.2">
      <c r="A291" s="22">
        <v>44195</v>
      </c>
      <c r="B291" s="18">
        <v>305</v>
      </c>
      <c r="C291" s="18">
        <v>305</v>
      </c>
    </row>
    <row r="292" spans="1:3" x14ac:dyDescent="0.2">
      <c r="A292" s="22">
        <v>44196</v>
      </c>
      <c r="B292" s="18">
        <v>304</v>
      </c>
      <c r="C292" s="18">
        <v>304</v>
      </c>
    </row>
    <row r="293" spans="1:3" x14ac:dyDescent="0.2">
      <c r="A293" s="22">
        <v>44197</v>
      </c>
      <c r="B293" s="18">
        <v>303</v>
      </c>
      <c r="C293" s="18">
        <v>303</v>
      </c>
    </row>
    <row r="294" spans="1:3" x14ac:dyDescent="0.2">
      <c r="A294" s="22">
        <v>44198</v>
      </c>
      <c r="B294" s="18">
        <v>300</v>
      </c>
      <c r="C294" s="18">
        <v>300</v>
      </c>
    </row>
    <row r="295" spans="1:3" x14ac:dyDescent="0.2">
      <c r="A295" s="22">
        <v>44199</v>
      </c>
      <c r="B295" s="18">
        <v>301</v>
      </c>
      <c r="C295" s="18">
        <v>301</v>
      </c>
    </row>
    <row r="296" spans="1:3" x14ac:dyDescent="0.2">
      <c r="A296" s="22">
        <v>44200</v>
      </c>
      <c r="B296" s="18">
        <v>298</v>
      </c>
      <c r="C296" s="18">
        <v>298</v>
      </c>
    </row>
    <row r="297" spans="1:3" x14ac:dyDescent="0.2">
      <c r="A297" s="22">
        <v>44201</v>
      </c>
      <c r="B297" s="18">
        <v>294</v>
      </c>
      <c r="C297" s="18">
        <v>294</v>
      </c>
    </row>
    <row r="298" spans="1:3" x14ac:dyDescent="0.2">
      <c r="A298" s="22">
        <v>44202</v>
      </c>
      <c r="B298" s="18">
        <v>291</v>
      </c>
      <c r="C298" s="18">
        <v>291</v>
      </c>
    </row>
    <row r="299" spans="1:3" x14ac:dyDescent="0.2">
      <c r="A299" s="22">
        <v>44203</v>
      </c>
      <c r="B299" s="18">
        <v>287</v>
      </c>
      <c r="C299" s="18">
        <v>287</v>
      </c>
    </row>
    <row r="300" spans="1:3" x14ac:dyDescent="0.2">
      <c r="A300" s="22">
        <v>44204</v>
      </c>
      <c r="B300" s="18">
        <v>285</v>
      </c>
      <c r="C300" s="18">
        <v>285</v>
      </c>
    </row>
    <row r="301" spans="1:3" x14ac:dyDescent="0.2">
      <c r="A301" s="22">
        <v>44205</v>
      </c>
      <c r="B301" s="18">
        <v>283</v>
      </c>
      <c r="C301" s="18">
        <v>283</v>
      </c>
    </row>
    <row r="302" spans="1:3" x14ac:dyDescent="0.2">
      <c r="A302" s="22">
        <v>44206</v>
      </c>
      <c r="B302" s="18">
        <v>280</v>
      </c>
      <c r="C302" s="18">
        <v>280</v>
      </c>
    </row>
    <row r="303" spans="1:3" x14ac:dyDescent="0.2">
      <c r="A303" s="22">
        <v>44207</v>
      </c>
      <c r="B303" s="18">
        <v>279</v>
      </c>
      <c r="C303" s="18">
        <v>279</v>
      </c>
    </row>
    <row r="304" spans="1:3" x14ac:dyDescent="0.2">
      <c r="A304" s="22">
        <v>44208</v>
      </c>
      <c r="B304" s="18">
        <v>278</v>
      </c>
      <c r="C304" s="18">
        <v>278</v>
      </c>
    </row>
    <row r="305" spans="1:3" x14ac:dyDescent="0.2">
      <c r="A305" s="22">
        <v>44209</v>
      </c>
      <c r="B305" s="18">
        <v>279</v>
      </c>
      <c r="C305" s="18">
        <v>279</v>
      </c>
    </row>
    <row r="306" spans="1:3" x14ac:dyDescent="0.2">
      <c r="A306" s="22">
        <v>44210</v>
      </c>
      <c r="B306" s="18">
        <v>282</v>
      </c>
      <c r="C306" s="18">
        <v>282</v>
      </c>
    </row>
    <row r="307" spans="1:3" x14ac:dyDescent="0.2">
      <c r="A307" s="22">
        <v>44211</v>
      </c>
      <c r="B307" s="18">
        <v>283</v>
      </c>
      <c r="C307" s="18">
        <v>283</v>
      </c>
    </row>
    <row r="308" spans="1:3" x14ac:dyDescent="0.2">
      <c r="A308" s="22">
        <v>44212</v>
      </c>
      <c r="B308" s="18">
        <v>287</v>
      </c>
      <c r="C308" s="18">
        <v>287</v>
      </c>
    </row>
    <row r="309" spans="1:3" x14ac:dyDescent="0.2">
      <c r="A309" s="22">
        <v>44213</v>
      </c>
      <c r="B309" s="18">
        <v>287</v>
      </c>
      <c r="C309" s="18">
        <v>287</v>
      </c>
    </row>
    <row r="310" spans="1:3" x14ac:dyDescent="0.2">
      <c r="A310" s="22">
        <v>44214</v>
      </c>
      <c r="B310" s="18">
        <v>288</v>
      </c>
      <c r="C310" s="18">
        <v>288</v>
      </c>
    </row>
    <row r="311" spans="1:3" x14ac:dyDescent="0.2">
      <c r="A311" s="22">
        <v>44215</v>
      </c>
      <c r="B311" s="18">
        <v>286</v>
      </c>
      <c r="C311" s="18">
        <v>286</v>
      </c>
    </row>
    <row r="312" spans="1:3" x14ac:dyDescent="0.2">
      <c r="A312" s="22">
        <v>44216</v>
      </c>
      <c r="B312" s="18">
        <v>285</v>
      </c>
      <c r="C312" s="18">
        <v>285</v>
      </c>
    </row>
    <row r="313" spans="1:3" x14ac:dyDescent="0.2">
      <c r="A313" s="22">
        <v>44217</v>
      </c>
      <c r="B313" s="18">
        <v>287</v>
      </c>
      <c r="C313" s="18">
        <v>287</v>
      </c>
    </row>
    <row r="314" spans="1:3" x14ac:dyDescent="0.2">
      <c r="A314" s="22">
        <v>44218</v>
      </c>
      <c r="B314" s="18">
        <v>286</v>
      </c>
      <c r="C314" s="18">
        <v>286</v>
      </c>
    </row>
    <row r="315" spans="1:3" x14ac:dyDescent="0.2">
      <c r="A315" s="22">
        <v>44219</v>
      </c>
      <c r="B315" s="18">
        <v>284</v>
      </c>
      <c r="C315" s="18">
        <v>284</v>
      </c>
    </row>
    <row r="316" spans="1:3" x14ac:dyDescent="0.2">
      <c r="A316" s="22">
        <v>44220</v>
      </c>
      <c r="B316" s="18">
        <v>285</v>
      </c>
      <c r="C316" s="18">
        <v>285</v>
      </c>
    </row>
    <row r="317" spans="1:3" x14ac:dyDescent="0.2">
      <c r="A317" s="22">
        <v>44221</v>
      </c>
      <c r="B317" s="18">
        <v>283</v>
      </c>
      <c r="C317" s="18">
        <v>283</v>
      </c>
    </row>
    <row r="318" spans="1:3" x14ac:dyDescent="0.2">
      <c r="A318" s="22">
        <v>44222</v>
      </c>
      <c r="B318" s="18">
        <v>279</v>
      </c>
      <c r="C318" s="18">
        <v>279</v>
      </c>
    </row>
    <row r="319" spans="1:3" x14ac:dyDescent="0.2">
      <c r="A319" s="22">
        <v>44223</v>
      </c>
      <c r="B319" s="18">
        <v>275</v>
      </c>
      <c r="C319" s="18">
        <v>275</v>
      </c>
    </row>
    <row r="320" spans="1:3" x14ac:dyDescent="0.2">
      <c r="A320" s="22">
        <v>44224</v>
      </c>
      <c r="B320" s="18">
        <v>273</v>
      </c>
      <c r="C320" s="18">
        <v>273</v>
      </c>
    </row>
    <row r="321" spans="1:3" x14ac:dyDescent="0.2">
      <c r="A321" s="22">
        <v>44225</v>
      </c>
      <c r="B321" s="18">
        <v>277</v>
      </c>
      <c r="C321" s="18">
        <v>277</v>
      </c>
    </row>
    <row r="322" spans="1:3" x14ac:dyDescent="0.2">
      <c r="A322" s="22">
        <v>44226</v>
      </c>
      <c r="B322" s="18">
        <v>305</v>
      </c>
      <c r="C322" s="18">
        <v>305</v>
      </c>
    </row>
    <row r="323" spans="1:3" x14ac:dyDescent="0.2">
      <c r="A323" s="22">
        <v>44227</v>
      </c>
      <c r="B323" s="18">
        <v>307</v>
      </c>
      <c r="C323" s="18">
        <v>307</v>
      </c>
    </row>
    <row r="324" spans="1:3" x14ac:dyDescent="0.2">
      <c r="A324" s="22">
        <v>44228</v>
      </c>
      <c r="B324" s="18">
        <v>305</v>
      </c>
      <c r="C324" s="18">
        <v>305</v>
      </c>
    </row>
    <row r="325" spans="1:3" x14ac:dyDescent="0.2">
      <c r="A325" s="22">
        <v>44229</v>
      </c>
      <c r="B325" s="18">
        <v>300</v>
      </c>
      <c r="C325" s="18">
        <v>300</v>
      </c>
    </row>
    <row r="326" spans="1:3" x14ac:dyDescent="0.2">
      <c r="A326" s="22">
        <v>44230</v>
      </c>
      <c r="B326" s="18">
        <v>301</v>
      </c>
      <c r="C326" s="18">
        <v>301</v>
      </c>
    </row>
    <row r="327" spans="1:3" x14ac:dyDescent="0.2">
      <c r="A327" s="22">
        <v>44231</v>
      </c>
      <c r="B327" s="18">
        <v>300</v>
      </c>
      <c r="C327" s="18">
        <v>300</v>
      </c>
    </row>
    <row r="328" spans="1:3" x14ac:dyDescent="0.2">
      <c r="A328" s="22">
        <v>44232</v>
      </c>
      <c r="B328" s="18">
        <v>303</v>
      </c>
      <c r="C328" s="18">
        <v>303</v>
      </c>
    </row>
    <row r="329" spans="1:3" x14ac:dyDescent="0.2">
      <c r="A329" s="22">
        <v>44233</v>
      </c>
      <c r="B329" s="18">
        <v>302</v>
      </c>
      <c r="C329" s="18">
        <v>302</v>
      </c>
    </row>
    <row r="330" spans="1:3" x14ac:dyDescent="0.2">
      <c r="A330" s="22">
        <v>44234</v>
      </c>
      <c r="B330" s="18">
        <v>301</v>
      </c>
      <c r="C330" s="18">
        <v>301</v>
      </c>
    </row>
    <row r="331" spans="1:3" x14ac:dyDescent="0.2">
      <c r="A331" s="22">
        <v>44235</v>
      </c>
      <c r="B331" s="18">
        <v>300</v>
      </c>
      <c r="C331" s="18">
        <v>300</v>
      </c>
    </row>
    <row r="332" spans="1:3" x14ac:dyDescent="0.2">
      <c r="A332" s="22">
        <v>44236</v>
      </c>
      <c r="B332" s="18">
        <v>300</v>
      </c>
      <c r="C332" s="18">
        <v>300</v>
      </c>
    </row>
    <row r="333" spans="1:3" x14ac:dyDescent="0.2">
      <c r="A333" s="22">
        <v>44237</v>
      </c>
      <c r="B333" s="18">
        <v>302</v>
      </c>
      <c r="C333" s="18">
        <v>302</v>
      </c>
    </row>
    <row r="334" spans="1:3" x14ac:dyDescent="0.2">
      <c r="A334" s="22">
        <v>44238</v>
      </c>
      <c r="B334" s="18">
        <v>301</v>
      </c>
      <c r="C334" s="18">
        <v>301</v>
      </c>
    </row>
    <row r="335" spans="1:3" x14ac:dyDescent="0.2">
      <c r="A335" s="22">
        <v>44239</v>
      </c>
      <c r="B335" s="18">
        <v>300</v>
      </c>
      <c r="C335" s="18">
        <v>300</v>
      </c>
    </row>
    <row r="336" spans="1:3" x14ac:dyDescent="0.2">
      <c r="A336" s="22">
        <v>44240</v>
      </c>
      <c r="B336" s="18">
        <v>298</v>
      </c>
      <c r="C336" s="18">
        <v>298</v>
      </c>
    </row>
    <row r="337" spans="1:3" x14ac:dyDescent="0.2">
      <c r="A337" s="22">
        <v>44241</v>
      </c>
      <c r="B337" s="18">
        <v>299</v>
      </c>
      <c r="C337" s="18">
        <v>299</v>
      </c>
    </row>
    <row r="338" spans="1:3" x14ac:dyDescent="0.2">
      <c r="A338" s="22">
        <v>44242</v>
      </c>
      <c r="B338" s="18">
        <v>297</v>
      </c>
      <c r="C338" s="18">
        <v>297</v>
      </c>
    </row>
    <row r="339" spans="1:3" x14ac:dyDescent="0.2">
      <c r="A339" s="22">
        <v>44243</v>
      </c>
      <c r="B339" s="18">
        <v>297</v>
      </c>
      <c r="C339" s="18">
        <v>297</v>
      </c>
    </row>
    <row r="340" spans="1:3" x14ac:dyDescent="0.2">
      <c r="A340" s="22">
        <v>44244</v>
      </c>
      <c r="B340" s="18">
        <v>294</v>
      </c>
      <c r="C340" s="18">
        <v>294</v>
      </c>
    </row>
    <row r="341" spans="1:3" x14ac:dyDescent="0.2">
      <c r="A341" s="22">
        <v>44245</v>
      </c>
      <c r="B341" s="18">
        <v>296</v>
      </c>
      <c r="C341" s="18">
        <v>296</v>
      </c>
    </row>
    <row r="342" spans="1:3" x14ac:dyDescent="0.2">
      <c r="A342" s="22">
        <v>44246</v>
      </c>
      <c r="B342" s="18">
        <v>292</v>
      </c>
      <c r="C342" s="18">
        <v>292</v>
      </c>
    </row>
    <row r="343" spans="1:3" x14ac:dyDescent="0.2">
      <c r="A343" s="22">
        <v>44247</v>
      </c>
      <c r="B343" s="18">
        <v>290</v>
      </c>
      <c r="C343" s="18">
        <v>290</v>
      </c>
    </row>
    <row r="344" spans="1:3" x14ac:dyDescent="0.2">
      <c r="A344" s="22">
        <v>44248</v>
      </c>
      <c r="B344" s="18">
        <v>287</v>
      </c>
      <c r="C344" s="18">
        <v>287</v>
      </c>
    </row>
    <row r="345" spans="1:3" x14ac:dyDescent="0.2">
      <c r="A345" s="22">
        <v>44249</v>
      </c>
      <c r="B345" s="18">
        <v>285</v>
      </c>
      <c r="C345" s="18">
        <v>285</v>
      </c>
    </row>
    <row r="346" spans="1:3" x14ac:dyDescent="0.2">
      <c r="A346" s="22">
        <v>44250</v>
      </c>
      <c r="B346" s="18">
        <v>283</v>
      </c>
      <c r="C346" s="18">
        <v>283</v>
      </c>
    </row>
    <row r="347" spans="1:3" x14ac:dyDescent="0.2">
      <c r="A347" s="22">
        <v>44251</v>
      </c>
      <c r="B347" s="18">
        <v>280</v>
      </c>
      <c r="C347" s="18">
        <v>280</v>
      </c>
    </row>
    <row r="348" spans="1:3" x14ac:dyDescent="0.2">
      <c r="A348" s="22">
        <v>44252</v>
      </c>
      <c r="B348" s="18">
        <v>278</v>
      </c>
      <c r="C348" s="18">
        <v>278</v>
      </c>
    </row>
    <row r="349" spans="1:3" x14ac:dyDescent="0.2">
      <c r="A349" s="22">
        <v>44253</v>
      </c>
      <c r="B349" s="18">
        <v>279</v>
      </c>
      <c r="C349" s="18">
        <v>279</v>
      </c>
    </row>
    <row r="350" spans="1:3" x14ac:dyDescent="0.2">
      <c r="A350" s="22">
        <v>44254</v>
      </c>
      <c r="B350" s="18">
        <v>280</v>
      </c>
      <c r="C350" s="18">
        <v>280</v>
      </c>
    </row>
    <row r="351" spans="1:3" x14ac:dyDescent="0.2">
      <c r="A351" s="22">
        <v>44255</v>
      </c>
      <c r="B351" s="18">
        <v>281</v>
      </c>
      <c r="C351" s="18">
        <v>281</v>
      </c>
    </row>
    <row r="352" spans="1:3" x14ac:dyDescent="0.2">
      <c r="A352" s="22">
        <v>44256</v>
      </c>
      <c r="B352" s="18">
        <v>278</v>
      </c>
      <c r="C352" s="18">
        <v>278</v>
      </c>
    </row>
    <row r="353" spans="1:3" x14ac:dyDescent="0.2">
      <c r="A353" s="22">
        <v>44257</v>
      </c>
      <c r="B353" s="18">
        <v>275</v>
      </c>
      <c r="C353" s="18">
        <v>275</v>
      </c>
    </row>
    <row r="354" spans="1:3" x14ac:dyDescent="0.2">
      <c r="A354" s="22">
        <v>44258</v>
      </c>
      <c r="B354" s="18">
        <v>273</v>
      </c>
      <c r="C354" s="18">
        <v>273</v>
      </c>
    </row>
    <row r="355" spans="1:3" x14ac:dyDescent="0.2">
      <c r="A355" s="22">
        <v>44259</v>
      </c>
      <c r="B355" s="18">
        <v>271</v>
      </c>
      <c r="C355" s="18">
        <v>271</v>
      </c>
    </row>
    <row r="356" spans="1:3" x14ac:dyDescent="0.2">
      <c r="A356" s="22">
        <v>44260</v>
      </c>
      <c r="B356" s="18">
        <v>273</v>
      </c>
      <c r="C356" s="18">
        <v>273</v>
      </c>
    </row>
    <row r="357" spans="1:3" x14ac:dyDescent="0.2">
      <c r="A357" s="22">
        <v>44261</v>
      </c>
      <c r="B357" s="18">
        <v>270</v>
      </c>
      <c r="C357" s="18">
        <v>270</v>
      </c>
    </row>
    <row r="358" spans="1:3" x14ac:dyDescent="0.2">
      <c r="A358" s="22">
        <v>44262</v>
      </c>
      <c r="B358" s="18">
        <v>268</v>
      </c>
      <c r="C358" s="18">
        <v>268</v>
      </c>
    </row>
    <row r="359" spans="1:3" x14ac:dyDescent="0.2">
      <c r="A359" s="22">
        <v>44263</v>
      </c>
      <c r="B359" s="18">
        <v>263</v>
      </c>
      <c r="C359" s="18">
        <v>263</v>
      </c>
    </row>
    <row r="360" spans="1:3" x14ac:dyDescent="0.2">
      <c r="A360" s="22">
        <v>44264</v>
      </c>
      <c r="B360" s="18">
        <v>260</v>
      </c>
      <c r="C360" s="18">
        <v>260</v>
      </c>
    </row>
    <row r="361" spans="1:3" x14ac:dyDescent="0.2">
      <c r="A361" s="22">
        <v>44265</v>
      </c>
      <c r="B361" s="18">
        <v>254</v>
      </c>
      <c r="C361" s="18">
        <v>254</v>
      </c>
    </row>
    <row r="362" spans="1:3" x14ac:dyDescent="0.2">
      <c r="A362" s="22">
        <v>44266</v>
      </c>
      <c r="B362" s="18">
        <v>250</v>
      </c>
      <c r="C362" s="18">
        <v>250</v>
      </c>
    </row>
    <row r="363" spans="1:3" x14ac:dyDescent="0.2">
      <c r="A363" s="22">
        <v>44267</v>
      </c>
      <c r="B363" s="18">
        <v>252</v>
      </c>
      <c r="C363" s="18">
        <v>252</v>
      </c>
    </row>
    <row r="364" spans="1:3" x14ac:dyDescent="0.2">
      <c r="A364" s="22">
        <v>44268</v>
      </c>
      <c r="B364" s="18">
        <v>246</v>
      </c>
      <c r="C364" s="18">
        <v>246</v>
      </c>
    </row>
    <row r="365" spans="1:3" x14ac:dyDescent="0.2">
      <c r="A365" s="22">
        <v>44269</v>
      </c>
      <c r="B365" s="18">
        <v>240</v>
      </c>
      <c r="C365" s="18">
        <v>240</v>
      </c>
    </row>
    <row r="366" spans="1:3" x14ac:dyDescent="0.2">
      <c r="A366" s="22">
        <v>44270</v>
      </c>
      <c r="B366" s="18">
        <v>235</v>
      </c>
      <c r="C366" s="18">
        <v>235</v>
      </c>
    </row>
    <row r="367" spans="1:3" x14ac:dyDescent="0.2">
      <c r="A367" s="22">
        <v>44271</v>
      </c>
      <c r="B367" s="18">
        <v>227</v>
      </c>
      <c r="C367" s="18">
        <v>227</v>
      </c>
    </row>
    <row r="368" spans="1:3" x14ac:dyDescent="0.2">
      <c r="A368" s="22">
        <v>44272</v>
      </c>
      <c r="B368" s="18">
        <v>223</v>
      </c>
      <c r="C368" s="18">
        <v>223</v>
      </c>
    </row>
    <row r="369" spans="1:3" x14ac:dyDescent="0.2">
      <c r="A369" s="22">
        <v>44273</v>
      </c>
      <c r="B369" s="18">
        <v>219</v>
      </c>
      <c r="C369" s="18">
        <v>219</v>
      </c>
    </row>
    <row r="370" spans="1:3" x14ac:dyDescent="0.2">
      <c r="A370" s="22">
        <v>44274</v>
      </c>
      <c r="B370" s="18">
        <v>214</v>
      </c>
      <c r="C370" s="18">
        <v>214</v>
      </c>
    </row>
    <row r="371" spans="1:3" x14ac:dyDescent="0.2">
      <c r="A371" s="22">
        <v>44275</v>
      </c>
      <c r="B371" s="18">
        <v>211</v>
      </c>
      <c r="C371" s="18">
        <v>211</v>
      </c>
    </row>
    <row r="372" spans="1:3" x14ac:dyDescent="0.2">
      <c r="A372" s="22">
        <v>44276</v>
      </c>
      <c r="B372" s="18">
        <v>205</v>
      </c>
      <c r="C372" s="18">
        <v>205</v>
      </c>
    </row>
    <row r="373" spans="1:3" x14ac:dyDescent="0.2">
      <c r="A373" s="22">
        <v>44277</v>
      </c>
      <c r="B373" s="18">
        <v>203</v>
      </c>
      <c r="C373" s="18">
        <v>203</v>
      </c>
    </row>
    <row r="374" spans="1:3" x14ac:dyDescent="0.2">
      <c r="A374" s="22">
        <v>44278</v>
      </c>
      <c r="B374" s="18">
        <v>200</v>
      </c>
      <c r="C374" s="18">
        <v>200</v>
      </c>
    </row>
    <row r="375" spans="1:3" x14ac:dyDescent="0.2">
      <c r="A375" s="22">
        <v>44279</v>
      </c>
      <c r="B375" s="18">
        <v>199</v>
      </c>
      <c r="C375" s="18">
        <v>199</v>
      </c>
    </row>
    <row r="376" spans="1:3" x14ac:dyDescent="0.2">
      <c r="A376" s="22">
        <v>44280</v>
      </c>
      <c r="B376" s="18">
        <v>200</v>
      </c>
      <c r="C376" s="18">
        <v>200</v>
      </c>
    </row>
    <row r="377" spans="1:3" x14ac:dyDescent="0.2">
      <c r="A377" s="22">
        <v>44281</v>
      </c>
      <c r="B377" s="18">
        <v>198</v>
      </c>
      <c r="C377" s="18">
        <v>198</v>
      </c>
    </row>
    <row r="378" spans="1:3" x14ac:dyDescent="0.2">
      <c r="A378" s="22">
        <v>44282</v>
      </c>
      <c r="B378" s="18">
        <v>201</v>
      </c>
      <c r="C378" s="18">
        <v>201</v>
      </c>
    </row>
    <row r="379" spans="1:3" x14ac:dyDescent="0.2">
      <c r="A379" s="22">
        <v>44283</v>
      </c>
      <c r="B379" s="18">
        <v>199</v>
      </c>
      <c r="C379" s="18">
        <v>199</v>
      </c>
    </row>
    <row r="380" spans="1:3" x14ac:dyDescent="0.2">
      <c r="A380" s="22">
        <v>44284</v>
      </c>
      <c r="B380" s="18">
        <v>200</v>
      </c>
      <c r="C380" s="18">
        <v>200</v>
      </c>
    </row>
    <row r="381" spans="1:3" x14ac:dyDescent="0.2">
      <c r="A381" s="22">
        <v>44285</v>
      </c>
      <c r="B381" s="18">
        <v>198</v>
      </c>
      <c r="C381" s="18">
        <v>198</v>
      </c>
    </row>
    <row r="382" spans="1:3" x14ac:dyDescent="0.2">
      <c r="A382" s="22">
        <v>44286</v>
      </c>
      <c r="B382" s="18">
        <v>197</v>
      </c>
      <c r="C382" s="18">
        <v>197</v>
      </c>
    </row>
    <row r="383" spans="1:3" x14ac:dyDescent="0.2">
      <c r="A383" s="22">
        <v>44287</v>
      </c>
      <c r="B383" s="18">
        <v>199</v>
      </c>
      <c r="C383" s="18">
        <v>199</v>
      </c>
    </row>
    <row r="384" spans="1:3" x14ac:dyDescent="0.2">
      <c r="A384" s="22">
        <v>44288</v>
      </c>
      <c r="B384" s="18">
        <v>202</v>
      </c>
      <c r="C384" s="18">
        <v>202</v>
      </c>
    </row>
    <row r="385" spans="1:3" x14ac:dyDescent="0.2">
      <c r="A385" s="22">
        <v>44289</v>
      </c>
      <c r="B385" s="18">
        <v>201</v>
      </c>
      <c r="C385" s="18">
        <v>201</v>
      </c>
    </row>
    <row r="386" spans="1:3" x14ac:dyDescent="0.2">
      <c r="A386" s="22">
        <v>44290</v>
      </c>
      <c r="B386" s="18">
        <v>200</v>
      </c>
      <c r="C386" s="18">
        <v>200</v>
      </c>
    </row>
    <row r="387" spans="1:3" x14ac:dyDescent="0.2">
      <c r="A387" s="22">
        <v>44291</v>
      </c>
      <c r="B387" s="18">
        <v>199</v>
      </c>
      <c r="C387" s="18">
        <v>199</v>
      </c>
    </row>
    <row r="388" spans="1:3" x14ac:dyDescent="0.2">
      <c r="A388" s="22">
        <v>44292</v>
      </c>
      <c r="B388" s="18">
        <v>201</v>
      </c>
      <c r="C388" s="18">
        <v>201</v>
      </c>
    </row>
    <row r="389" spans="1:3" x14ac:dyDescent="0.2">
      <c r="A389" s="22">
        <v>44293</v>
      </c>
      <c r="B389" s="18">
        <v>198</v>
      </c>
      <c r="C389" s="18">
        <v>198</v>
      </c>
    </row>
    <row r="390" spans="1:3" x14ac:dyDescent="0.2">
      <c r="A390" s="22">
        <v>44294</v>
      </c>
      <c r="B390" s="18">
        <v>197</v>
      </c>
      <c r="C390" s="18">
        <v>197</v>
      </c>
    </row>
    <row r="391" spans="1:3" x14ac:dyDescent="0.2">
      <c r="A391" s="22">
        <v>44295</v>
      </c>
      <c r="B391" s="18">
        <v>200</v>
      </c>
      <c r="C391" s="18">
        <v>200</v>
      </c>
    </row>
    <row r="392" spans="1:3" x14ac:dyDescent="0.2">
      <c r="A392" s="22">
        <v>44296</v>
      </c>
      <c r="B392" s="18">
        <v>201</v>
      </c>
      <c r="C392" s="18">
        <v>201</v>
      </c>
    </row>
    <row r="393" spans="1:3" x14ac:dyDescent="0.2">
      <c r="A393" s="22">
        <v>44297</v>
      </c>
      <c r="B393" s="18">
        <v>198</v>
      </c>
      <c r="C393" s="18">
        <v>198</v>
      </c>
    </row>
    <row r="394" spans="1:3" x14ac:dyDescent="0.2">
      <c r="A394" s="22">
        <v>44298</v>
      </c>
      <c r="B394" s="18">
        <v>197</v>
      </c>
      <c r="C394" s="18">
        <v>197</v>
      </c>
    </row>
    <row r="395" spans="1:3" x14ac:dyDescent="0.2">
      <c r="A395" s="22">
        <v>44299</v>
      </c>
      <c r="B395" s="18">
        <v>194</v>
      </c>
      <c r="C395" s="18">
        <v>194</v>
      </c>
    </row>
    <row r="396" spans="1:3" x14ac:dyDescent="0.2">
      <c r="A396" s="22">
        <v>44300</v>
      </c>
      <c r="B396" s="18">
        <v>195</v>
      </c>
      <c r="C396" s="18">
        <v>195</v>
      </c>
    </row>
    <row r="397" spans="1:3" x14ac:dyDescent="0.2">
      <c r="A397" s="22">
        <v>44301</v>
      </c>
      <c r="B397" s="18">
        <v>196</v>
      </c>
      <c r="C397" s="18">
        <v>196</v>
      </c>
    </row>
    <row r="398" spans="1:3" x14ac:dyDescent="0.2">
      <c r="A398" s="22">
        <v>44302</v>
      </c>
      <c r="B398" s="18">
        <v>194</v>
      </c>
      <c r="C398" s="18">
        <v>194</v>
      </c>
    </row>
    <row r="399" spans="1:3" x14ac:dyDescent="0.2">
      <c r="A399" s="22">
        <v>44303</v>
      </c>
      <c r="B399" s="18">
        <v>196</v>
      </c>
      <c r="C399" s="18">
        <v>196</v>
      </c>
    </row>
    <row r="400" spans="1:3" x14ac:dyDescent="0.2">
      <c r="A400" s="22">
        <v>44304</v>
      </c>
      <c r="B400" s="18">
        <v>193</v>
      </c>
      <c r="C400" s="18">
        <v>193</v>
      </c>
    </row>
    <row r="401" spans="1:3" x14ac:dyDescent="0.2">
      <c r="A401" s="22">
        <v>44305</v>
      </c>
      <c r="B401" s="18">
        <v>192</v>
      </c>
      <c r="C401" s="18">
        <v>192</v>
      </c>
    </row>
    <row r="402" spans="1:3" x14ac:dyDescent="0.2">
      <c r="A402" s="22">
        <v>44306</v>
      </c>
      <c r="B402" s="18">
        <v>190</v>
      </c>
      <c r="C402" s="18">
        <v>190</v>
      </c>
    </row>
    <row r="403" spans="1:3" x14ac:dyDescent="0.2">
      <c r="A403" s="22">
        <v>44307</v>
      </c>
      <c r="B403" s="18">
        <v>189</v>
      </c>
      <c r="C403" s="18">
        <v>189</v>
      </c>
    </row>
    <row r="404" spans="1:3" x14ac:dyDescent="0.2">
      <c r="A404" s="22">
        <v>44308</v>
      </c>
      <c r="B404" s="18">
        <v>190</v>
      </c>
      <c r="C404" s="18">
        <v>190</v>
      </c>
    </row>
    <row r="405" spans="1:3" x14ac:dyDescent="0.2">
      <c r="A405" s="22">
        <v>44309</v>
      </c>
      <c r="B405" s="18">
        <v>191</v>
      </c>
      <c r="C405" s="18">
        <v>191</v>
      </c>
    </row>
    <row r="406" spans="1:3" x14ac:dyDescent="0.2">
      <c r="A406" s="22">
        <v>44310</v>
      </c>
      <c r="B406" s="25">
        <f>B405+'Показатели динамики'!$G$436</f>
        <v>191.24018475750577</v>
      </c>
      <c r="C406" s="18">
        <v>189</v>
      </c>
    </row>
    <row r="407" spans="1:3" x14ac:dyDescent="0.2">
      <c r="A407" s="22">
        <v>44311</v>
      </c>
      <c r="B407" s="25">
        <f>B406+'Показатели динамики'!$G$436</f>
        <v>191.48036951501155</v>
      </c>
      <c r="C407" s="18">
        <v>188</v>
      </c>
    </row>
    <row r="408" spans="1:3" x14ac:dyDescent="0.2">
      <c r="A408" s="22">
        <v>44312</v>
      </c>
      <c r="B408" s="25">
        <f>B407+'Показатели динамики'!$G$436</f>
        <v>191.72055427251732</v>
      </c>
      <c r="C408" s="18">
        <v>184</v>
      </c>
    </row>
    <row r="409" spans="1:3" x14ac:dyDescent="0.2">
      <c r="A409" s="22">
        <v>44313</v>
      </c>
      <c r="B409" s="25">
        <f>B408+'Показатели динамики'!$G$436</f>
        <v>191.96073903002309</v>
      </c>
      <c r="C409" s="18">
        <v>183</v>
      </c>
    </row>
    <row r="410" spans="1:3" x14ac:dyDescent="0.2">
      <c r="A410" s="22">
        <v>44314</v>
      </c>
      <c r="B410" s="25">
        <f>B409+'Показатели динамики'!$G$436</f>
        <v>192.20092378752886</v>
      </c>
      <c r="C410" s="18">
        <v>179</v>
      </c>
    </row>
    <row r="411" spans="1:3" x14ac:dyDescent="0.2">
      <c r="A411" s="22">
        <v>44315</v>
      </c>
      <c r="B411" s="25">
        <f>B410+'Показатели динамики'!$G$436</f>
        <v>192.44110854503464</v>
      </c>
      <c r="C411" s="18">
        <v>176</v>
      </c>
    </row>
    <row r="412" spans="1:3" x14ac:dyDescent="0.2">
      <c r="A412" s="22">
        <v>44316</v>
      </c>
      <c r="B412" s="25">
        <f>B411+'Показатели динамики'!$G$436</f>
        <v>192.68129330254041</v>
      </c>
      <c r="C412" s="18">
        <v>170</v>
      </c>
    </row>
    <row r="413" spans="1:3" x14ac:dyDescent="0.2">
      <c r="A413" s="22">
        <v>44317</v>
      </c>
      <c r="B413" s="25">
        <f>B412+'Показатели динамики'!$G$436</f>
        <v>192.92147806004618</v>
      </c>
      <c r="C413" s="18">
        <v>160</v>
      </c>
    </row>
    <row r="414" spans="1:3" x14ac:dyDescent="0.2">
      <c r="A414" s="22">
        <v>44318</v>
      </c>
      <c r="B414" s="25">
        <f>B413+'Показатели динамики'!$G$436</f>
        <v>193.16166281755196</v>
      </c>
      <c r="C414" s="18">
        <v>150</v>
      </c>
    </row>
    <row r="415" spans="1:3" x14ac:dyDescent="0.2">
      <c r="A415" s="22">
        <v>44319</v>
      </c>
      <c r="B415" s="25">
        <f>B414+'Показатели динамики'!$G$436</f>
        <v>193.40184757505773</v>
      </c>
      <c r="C415" s="18">
        <v>141</v>
      </c>
    </row>
    <row r="416" spans="1:3" x14ac:dyDescent="0.2">
      <c r="A416" s="22">
        <v>44320</v>
      </c>
      <c r="B416" s="25">
        <f>B415+'Показатели динамики'!$G$436</f>
        <v>193.6420323325635</v>
      </c>
      <c r="C416" s="18">
        <v>139</v>
      </c>
    </row>
    <row r="417" spans="1:3" x14ac:dyDescent="0.2">
      <c r="A417" s="22">
        <v>44321</v>
      </c>
      <c r="B417" s="25">
        <f>B416+'Показатели динамики'!$G$436</f>
        <v>193.88221709006928</v>
      </c>
      <c r="C417" s="18">
        <v>95</v>
      </c>
    </row>
    <row r="418" spans="1:3" x14ac:dyDescent="0.2">
      <c r="A418" s="22">
        <v>44322</v>
      </c>
      <c r="B418" s="25">
        <f>B417+'Показатели динамики'!$G$436</f>
        <v>194.12240184757505</v>
      </c>
      <c r="C418" s="18">
        <v>97</v>
      </c>
    </row>
    <row r="419" spans="1:3" x14ac:dyDescent="0.2">
      <c r="A419" s="22">
        <v>44323</v>
      </c>
      <c r="B419" s="25">
        <f>B418+'Показатели динамики'!$G$436</f>
        <v>194.36258660508082</v>
      </c>
      <c r="C419" s="18">
        <v>96</v>
      </c>
    </row>
    <row r="420" spans="1:3" x14ac:dyDescent="0.2">
      <c r="A420" s="22">
        <v>44324</v>
      </c>
      <c r="B420" s="25">
        <f>B419+'Показатели динамики'!$G$436</f>
        <v>194.60277136258659</v>
      </c>
      <c r="C420" s="18">
        <v>94</v>
      </c>
    </row>
    <row r="421" spans="1:3" x14ac:dyDescent="0.2">
      <c r="A421" s="22">
        <v>44325</v>
      </c>
      <c r="B421" s="25">
        <f>B420+'Показатели динамики'!$G$436</f>
        <v>194.84295612009237</v>
      </c>
      <c r="C421" s="18">
        <v>94</v>
      </c>
    </row>
    <row r="422" spans="1:3" x14ac:dyDescent="0.2">
      <c r="A422" s="22">
        <v>44326</v>
      </c>
      <c r="B422" s="25">
        <f>B421+'Показатели динамики'!$G$436</f>
        <v>195.08314087759814</v>
      </c>
      <c r="C422" s="18">
        <v>98</v>
      </c>
    </row>
    <row r="423" spans="1:3" x14ac:dyDescent="0.2">
      <c r="A423" s="22">
        <v>44327</v>
      </c>
      <c r="B423" s="25">
        <f>B422+'Показатели динамики'!$G$436</f>
        <v>195.32332563510391</v>
      </c>
      <c r="C423" s="18">
        <v>96</v>
      </c>
    </row>
    <row r="424" spans="1:3" x14ac:dyDescent="0.2">
      <c r="A424" s="22">
        <v>44328</v>
      </c>
      <c r="B424" s="25">
        <f>B423+'Показатели динамики'!$G$436</f>
        <v>195.56351039260969</v>
      </c>
      <c r="C424" s="18">
        <v>97</v>
      </c>
    </row>
    <row r="425" spans="1:3" x14ac:dyDescent="0.2">
      <c r="A425" s="22">
        <v>44329</v>
      </c>
      <c r="B425" s="25">
        <f>B424+'Показатели динамики'!$G$436</f>
        <v>195.80369515011546</v>
      </c>
      <c r="C425" s="18">
        <v>107</v>
      </c>
    </row>
    <row r="426" spans="1:3" x14ac:dyDescent="0.2">
      <c r="A426" s="22">
        <v>44330</v>
      </c>
      <c r="B426" s="25">
        <f>B425+'Показатели динамики'!$G$436</f>
        <v>196.04387990762123</v>
      </c>
      <c r="C426" s="18">
        <v>103</v>
      </c>
    </row>
    <row r="427" spans="1:3" x14ac:dyDescent="0.2">
      <c r="A427" s="22">
        <v>44331</v>
      </c>
      <c r="B427" s="25">
        <f>B426+'Показатели динамики'!$G$436</f>
        <v>196.284064665127</v>
      </c>
      <c r="C427" s="18">
        <v>95</v>
      </c>
    </row>
    <row r="428" spans="1:3" x14ac:dyDescent="0.2">
      <c r="A428" s="22">
        <v>44332</v>
      </c>
      <c r="B428" s="25">
        <f>B427+'Показатели динамики'!$G$436</f>
        <v>196.52424942263278</v>
      </c>
      <c r="C428" s="18">
        <v>121</v>
      </c>
    </row>
    <row r="429" spans="1:3" x14ac:dyDescent="0.2">
      <c r="A429" s="22">
        <v>44333</v>
      </c>
      <c r="B429" s="25">
        <f>B428+'Показатели динамики'!$G$436</f>
        <v>196.76443418013855</v>
      </c>
      <c r="C429" s="18">
        <v>117</v>
      </c>
    </row>
    <row r="430" spans="1:3" x14ac:dyDescent="0.2">
      <c r="A430" s="22">
        <v>44334</v>
      </c>
      <c r="B430" s="25">
        <f>B429+'Показатели динамики'!$G$436</f>
        <v>197.00461893764432</v>
      </c>
      <c r="C430" s="18">
        <v>113</v>
      </c>
    </row>
    <row r="431" spans="1:3" x14ac:dyDescent="0.2">
      <c r="A431" s="22">
        <v>44335</v>
      </c>
      <c r="B431" s="25">
        <f>B430+'Показатели динамики'!$G$436</f>
        <v>197.2448036951501</v>
      </c>
      <c r="C431" s="18">
        <v>131</v>
      </c>
    </row>
    <row r="432" spans="1:3" x14ac:dyDescent="0.2">
      <c r="A432" s="22">
        <v>44336</v>
      </c>
      <c r="B432" s="25">
        <f>B431+'Показатели динамики'!$G$436</f>
        <v>197.48498845265587</v>
      </c>
      <c r="C432" s="18">
        <v>132</v>
      </c>
    </row>
    <row r="433" spans="1:3" x14ac:dyDescent="0.2">
      <c r="A433" s="22">
        <v>44337</v>
      </c>
      <c r="B433" s="25">
        <f>B432+'Показатели динамики'!$G$436</f>
        <v>197.72517321016164</v>
      </c>
      <c r="C433" s="18">
        <v>129</v>
      </c>
    </row>
    <row r="434" spans="1:3" x14ac:dyDescent="0.2">
      <c r="A434" s="22">
        <v>44338</v>
      </c>
      <c r="B434" s="25">
        <f>B433+'Показатели динамики'!$G$436</f>
        <v>197.96535796766742</v>
      </c>
      <c r="C434" s="18">
        <v>118</v>
      </c>
    </row>
    <row r="435" spans="1:3" x14ac:dyDescent="0.2">
      <c r="A435" s="22">
        <v>44339</v>
      </c>
      <c r="B435" s="25">
        <f>B434+'Показатели динамики'!$G$436</f>
        <v>198.20554272517319</v>
      </c>
      <c r="C435" s="18">
        <v>107</v>
      </c>
    </row>
    <row r="436" spans="1:3" x14ac:dyDescent="0.2">
      <c r="A436" s="22">
        <v>44340</v>
      </c>
      <c r="B436" s="4"/>
      <c r="C436" s="2">
        <f>C435+'Показатели динамики'!$G$436</f>
        <v>107.24018475750577</v>
      </c>
    </row>
    <row r="437" spans="1:3" x14ac:dyDescent="0.2">
      <c r="A437" s="22">
        <v>44341</v>
      </c>
      <c r="B437" s="4"/>
      <c r="C437" s="2">
        <f>C436+'Показатели динамики'!$G$436</f>
        <v>107.48036951501155</v>
      </c>
    </row>
    <row r="438" spans="1:3" x14ac:dyDescent="0.2">
      <c r="A438" s="22">
        <v>44342</v>
      </c>
      <c r="B438" s="4"/>
      <c r="C438" s="2">
        <f>C437+'Показатели динамики'!$G$436</f>
        <v>107.72055427251732</v>
      </c>
    </row>
    <row r="439" spans="1:3" x14ac:dyDescent="0.2">
      <c r="A439" s="22">
        <v>44343</v>
      </c>
      <c r="B439" s="4"/>
      <c r="C439" s="2">
        <f>C438+'Показатели динамики'!$G$436</f>
        <v>107.96073903002309</v>
      </c>
    </row>
    <row r="440" spans="1:3" x14ac:dyDescent="0.2">
      <c r="A440" s="22">
        <v>44344</v>
      </c>
      <c r="B440" s="4"/>
      <c r="C440" s="2">
        <f>C439+'Показатели динамики'!$G$436</f>
        <v>108.20092378752886</v>
      </c>
    </row>
    <row r="441" spans="1:3" x14ac:dyDescent="0.2">
      <c r="A441" s="22">
        <v>44345</v>
      </c>
      <c r="B441" s="4"/>
      <c r="C441" s="2">
        <f>C440+'Показатели динамики'!$G$436</f>
        <v>108.44110854503464</v>
      </c>
    </row>
    <row r="442" spans="1:3" x14ac:dyDescent="0.2">
      <c r="A442" s="22">
        <v>44346</v>
      </c>
      <c r="B442" s="4"/>
      <c r="C442" s="2">
        <f>C441+'Показатели динамики'!$G$436</f>
        <v>108.68129330254041</v>
      </c>
    </row>
    <row r="443" spans="1:3" x14ac:dyDescent="0.2">
      <c r="A443" s="22">
        <v>44347</v>
      </c>
      <c r="B443" s="4"/>
      <c r="C443" s="2">
        <f>C442+'Показатели динамики'!$G$436</f>
        <v>108.92147806004618</v>
      </c>
    </row>
    <row r="444" spans="1:3" x14ac:dyDescent="0.2">
      <c r="A444" s="24">
        <v>43983</v>
      </c>
      <c r="B444" s="4"/>
      <c r="C444" s="2">
        <f>C443+'Показатели динамики'!$G$436</f>
        <v>109.16166281755196</v>
      </c>
    </row>
    <row r="445" spans="1:3" x14ac:dyDescent="0.2">
      <c r="A445" s="24">
        <v>43984</v>
      </c>
      <c r="B445" s="4"/>
      <c r="C445" s="2">
        <f>C444+'Показатели динамики'!$G$436</f>
        <v>109.40184757505773</v>
      </c>
    </row>
    <row r="446" spans="1:3" x14ac:dyDescent="0.2">
      <c r="A446" s="24">
        <v>43985</v>
      </c>
      <c r="B446" s="4"/>
      <c r="C446" s="2">
        <f>C445+'Показатели динамики'!$G$436</f>
        <v>109.6420323325635</v>
      </c>
    </row>
    <row r="447" spans="1:3" x14ac:dyDescent="0.2">
      <c r="A447" s="24">
        <v>43986</v>
      </c>
      <c r="B447" s="4"/>
      <c r="C447" s="2">
        <f>C446+'Показатели динамики'!$G$436</f>
        <v>109.88221709006928</v>
      </c>
    </row>
    <row r="448" spans="1:3" x14ac:dyDescent="0.2">
      <c r="A448" s="24">
        <v>43987</v>
      </c>
      <c r="B448" s="4"/>
      <c r="C448" s="2">
        <f>C447+'Показатели динамики'!$G$436</f>
        <v>110.12240184757505</v>
      </c>
    </row>
    <row r="449" spans="1:3" x14ac:dyDescent="0.2">
      <c r="A449" s="24">
        <v>43988</v>
      </c>
      <c r="B449" s="4"/>
      <c r="C449" s="2">
        <f>C448+'Показатели динамики'!$G$436</f>
        <v>110.36258660508082</v>
      </c>
    </row>
    <row r="450" spans="1:3" x14ac:dyDescent="0.2">
      <c r="A450" s="24">
        <v>43989</v>
      </c>
      <c r="B450" s="4"/>
      <c r="C450" s="2">
        <f>C449+'Показатели динамики'!$G$436</f>
        <v>110.60277136258659</v>
      </c>
    </row>
    <row r="451" spans="1:3" x14ac:dyDescent="0.2">
      <c r="A451" s="24">
        <v>43990</v>
      </c>
      <c r="C451" s="2">
        <f>C450+'Показатели динамики'!$G$436</f>
        <v>110.84295612009237</v>
      </c>
    </row>
    <row r="452" spans="1:3" x14ac:dyDescent="0.2">
      <c r="A452" s="24">
        <v>43991</v>
      </c>
      <c r="C452" s="2">
        <f>C451+'Показатели динамики'!$G$436</f>
        <v>111.08314087759814</v>
      </c>
    </row>
    <row r="453" spans="1:3" x14ac:dyDescent="0.2">
      <c r="A453" s="24">
        <v>43992</v>
      </c>
      <c r="C453" s="2">
        <f>C452+'Показатели динамики'!$G$436</f>
        <v>111.32332563510391</v>
      </c>
    </row>
    <row r="454" spans="1:3" x14ac:dyDescent="0.2">
      <c r="A454" s="24">
        <v>43993</v>
      </c>
      <c r="C454" s="2">
        <f>C453+'Показатели динамики'!$G$436</f>
        <v>111.56351039260969</v>
      </c>
    </row>
    <row r="455" spans="1:3" x14ac:dyDescent="0.2">
      <c r="A455" s="24">
        <v>43994</v>
      </c>
      <c r="C455" s="2">
        <f>C454+'Показатели динамики'!$G$436</f>
        <v>111.80369515011546</v>
      </c>
    </row>
    <row r="456" spans="1:3" x14ac:dyDescent="0.2">
      <c r="A456" s="24">
        <v>43995</v>
      </c>
      <c r="C456" s="2">
        <f>C455+'Показатели динамики'!$G$436</f>
        <v>112.04387990762123</v>
      </c>
    </row>
    <row r="457" spans="1:3" x14ac:dyDescent="0.2">
      <c r="A457" s="24">
        <v>43996</v>
      </c>
      <c r="C457" s="2">
        <f>C456+'Показатели динамики'!$G$436</f>
        <v>112.284064665127</v>
      </c>
    </row>
    <row r="458" spans="1:3" x14ac:dyDescent="0.2">
      <c r="A458" s="24">
        <v>43997</v>
      </c>
      <c r="C458" s="2">
        <f>C457+'Показатели динамики'!$G$436</f>
        <v>112.52424942263278</v>
      </c>
    </row>
    <row r="459" spans="1:3" x14ac:dyDescent="0.2">
      <c r="A459" s="24">
        <v>43998</v>
      </c>
      <c r="C459" s="2">
        <f>C458+'Показатели динамики'!$G$436</f>
        <v>112.76443418013855</v>
      </c>
    </row>
    <row r="460" spans="1:3" x14ac:dyDescent="0.2">
      <c r="A460" s="24">
        <v>43999</v>
      </c>
      <c r="C460" s="2">
        <f>C459+'Показатели динамики'!$G$436</f>
        <v>113.00461893764432</v>
      </c>
    </row>
    <row r="461" spans="1:3" x14ac:dyDescent="0.2">
      <c r="A461" s="24">
        <v>44000</v>
      </c>
      <c r="C461" s="2">
        <f>C460+'Показатели динамики'!$G$436</f>
        <v>113.2448036951501</v>
      </c>
    </row>
    <row r="462" spans="1:3" x14ac:dyDescent="0.2">
      <c r="A462" s="24">
        <v>44001</v>
      </c>
      <c r="C462" s="2">
        <f>C461+'Показатели динамики'!$G$436</f>
        <v>113.48498845265587</v>
      </c>
    </row>
    <row r="463" spans="1:3" x14ac:dyDescent="0.2">
      <c r="A463" s="24">
        <v>44002</v>
      </c>
      <c r="C463" s="2">
        <f>C462+'Показатели динамики'!$G$436</f>
        <v>113.72517321016164</v>
      </c>
    </row>
    <row r="464" spans="1:3" x14ac:dyDescent="0.2">
      <c r="A464" s="24">
        <v>44003</v>
      </c>
      <c r="C464" s="2">
        <f>C463+'Показатели динамики'!$G$436</f>
        <v>113.96535796766742</v>
      </c>
    </row>
    <row r="465" spans="1:3" x14ac:dyDescent="0.2">
      <c r="A465" s="24">
        <v>44004</v>
      </c>
      <c r="C465" s="2">
        <f>C464+'Показатели динамики'!$G$436</f>
        <v>114.20554272517319</v>
      </c>
    </row>
    <row r="466" spans="1:3" x14ac:dyDescent="0.2">
      <c r="A466" s="24">
        <v>44005</v>
      </c>
      <c r="C466" s="2">
        <f>C465+'Показатели динамики'!$G$436</f>
        <v>114.44572748267896</v>
      </c>
    </row>
    <row r="467" spans="1:3" x14ac:dyDescent="0.2">
      <c r="A467" s="26"/>
      <c r="B467" s="4"/>
      <c r="C467" s="4"/>
    </row>
    <row r="468" spans="1:3" x14ac:dyDescent="0.2">
      <c r="A468" s="26"/>
      <c r="B468" s="4"/>
      <c r="C468" s="4"/>
    </row>
    <row r="469" spans="1:3" x14ac:dyDescent="0.2">
      <c r="A469" s="26"/>
      <c r="B469" s="4"/>
      <c r="C469" s="4"/>
    </row>
    <row r="470" spans="1:3" x14ac:dyDescent="0.2">
      <c r="A470" s="26"/>
      <c r="B470" s="4"/>
      <c r="C470" s="4"/>
    </row>
    <row r="471" spans="1:3" x14ac:dyDescent="0.2">
      <c r="A471" s="26"/>
      <c r="B471" s="4"/>
      <c r="C471" s="4"/>
    </row>
    <row r="472" spans="1:3" x14ac:dyDescent="0.2">
      <c r="A472" s="26"/>
      <c r="B472" s="4"/>
      <c r="C472" s="4"/>
    </row>
    <row r="473" spans="1:3" x14ac:dyDescent="0.2">
      <c r="A473" s="26"/>
      <c r="B473" s="4"/>
      <c r="C473" s="4"/>
    </row>
    <row r="474" spans="1:3" x14ac:dyDescent="0.2">
      <c r="A474" s="26"/>
      <c r="B474" s="4"/>
      <c r="C474" s="4"/>
    </row>
    <row r="475" spans="1:3" x14ac:dyDescent="0.2">
      <c r="A475" s="26"/>
      <c r="B475" s="4"/>
      <c r="C475" s="4"/>
    </row>
    <row r="476" spans="1:3" x14ac:dyDescent="0.2">
      <c r="A476" s="26"/>
      <c r="B476" s="4"/>
      <c r="C476" s="4"/>
    </row>
    <row r="477" spans="1:3" x14ac:dyDescent="0.2">
      <c r="A477" s="26"/>
      <c r="B477" s="4"/>
      <c r="C477" s="4"/>
    </row>
    <row r="478" spans="1:3" x14ac:dyDescent="0.2">
      <c r="A478" s="26"/>
      <c r="B478" s="4"/>
      <c r="C478" s="4"/>
    </row>
    <row r="479" spans="1:3" x14ac:dyDescent="0.2">
      <c r="A479" s="26"/>
      <c r="B479" s="4"/>
      <c r="C479" s="4"/>
    </row>
    <row r="480" spans="1:3" x14ac:dyDescent="0.2">
      <c r="A480" s="26"/>
      <c r="B480" s="4"/>
      <c r="C480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393F-F818-BA4F-B4CA-7B951F7F9F30}">
  <dimension ref="A1:N480"/>
  <sheetViews>
    <sheetView zoomScale="64" zoomScaleNormal="100" workbookViewId="0">
      <selection activeCell="E1" sqref="E1"/>
    </sheetView>
  </sheetViews>
  <sheetFormatPr baseColWidth="10" defaultRowHeight="16" x14ac:dyDescent="0.2"/>
  <cols>
    <col min="2" max="2" width="21.83203125" customWidth="1"/>
    <col min="3" max="3" width="24.33203125" customWidth="1"/>
    <col min="5" max="5" width="30.33203125" customWidth="1"/>
    <col min="6" max="6" width="17.33203125" customWidth="1"/>
    <col min="8" max="8" width="19.33203125" customWidth="1"/>
    <col min="9" max="9" width="11.83203125" customWidth="1"/>
    <col min="13" max="13" width="14.33203125" customWidth="1"/>
    <col min="14" max="14" width="16" customWidth="1"/>
  </cols>
  <sheetData>
    <row r="1" spans="1:3" x14ac:dyDescent="0.2">
      <c r="A1" s="1" t="s">
        <v>30</v>
      </c>
      <c r="B1" t="s">
        <v>31</v>
      </c>
      <c r="C1" t="s">
        <v>32</v>
      </c>
    </row>
    <row r="2" spans="1:3" x14ac:dyDescent="0.2">
      <c r="A2" s="22">
        <v>43906</v>
      </c>
      <c r="B2" s="18">
        <v>3</v>
      </c>
      <c r="C2" s="18">
        <v>3</v>
      </c>
    </row>
    <row r="3" spans="1:3" x14ac:dyDescent="0.2">
      <c r="A3" s="22">
        <v>43907</v>
      </c>
      <c r="B3" s="18">
        <v>2</v>
      </c>
      <c r="C3" s="18">
        <v>2</v>
      </c>
    </row>
    <row r="4" spans="1:3" x14ac:dyDescent="0.2">
      <c r="A4" s="22">
        <v>43908</v>
      </c>
      <c r="B4" s="18">
        <v>0</v>
      </c>
      <c r="C4" s="18">
        <v>0</v>
      </c>
    </row>
    <row r="5" spans="1:3" x14ac:dyDescent="0.2">
      <c r="A5" s="22">
        <v>43909</v>
      </c>
      <c r="B5" s="18">
        <v>0</v>
      </c>
      <c r="C5" s="18">
        <v>0</v>
      </c>
    </row>
    <row r="6" spans="1:3" x14ac:dyDescent="0.2">
      <c r="A6" s="22">
        <v>43910</v>
      </c>
      <c r="B6" s="18">
        <v>4</v>
      </c>
      <c r="C6" s="18">
        <v>4</v>
      </c>
    </row>
    <row r="7" spans="1:3" x14ac:dyDescent="0.2">
      <c r="A7" s="22">
        <v>43911</v>
      </c>
      <c r="B7" s="18">
        <v>0</v>
      </c>
      <c r="C7" s="18">
        <v>0</v>
      </c>
    </row>
    <row r="8" spans="1:3" x14ac:dyDescent="0.2">
      <c r="A8" s="22">
        <v>43912</v>
      </c>
      <c r="B8" s="18">
        <v>0</v>
      </c>
      <c r="C8" s="18">
        <v>0</v>
      </c>
    </row>
    <row r="9" spans="1:3" x14ac:dyDescent="0.2">
      <c r="A9" s="22">
        <v>43913</v>
      </c>
      <c r="B9" s="18">
        <v>0</v>
      </c>
      <c r="C9" s="18">
        <v>0</v>
      </c>
    </row>
    <row r="10" spans="1:3" x14ac:dyDescent="0.2">
      <c r="A10" s="22">
        <v>43914</v>
      </c>
      <c r="B10" s="18">
        <v>1</v>
      </c>
      <c r="C10" s="18">
        <v>1</v>
      </c>
    </row>
    <row r="11" spans="1:3" x14ac:dyDescent="0.2">
      <c r="A11" s="22">
        <v>43915</v>
      </c>
      <c r="B11" s="18">
        <v>0</v>
      </c>
      <c r="C11" s="18">
        <v>0</v>
      </c>
    </row>
    <row r="12" spans="1:3" x14ac:dyDescent="0.2">
      <c r="A12" s="22">
        <v>43916</v>
      </c>
      <c r="B12" s="18">
        <v>2</v>
      </c>
      <c r="C12" s="18">
        <v>2</v>
      </c>
    </row>
    <row r="13" spans="1:3" x14ac:dyDescent="0.2">
      <c r="A13" s="22">
        <v>43917</v>
      </c>
      <c r="B13" s="18">
        <v>2</v>
      </c>
      <c r="C13" s="18">
        <v>2</v>
      </c>
    </row>
    <row r="14" spans="1:3" x14ac:dyDescent="0.2">
      <c r="A14" s="22">
        <v>43918</v>
      </c>
      <c r="B14" s="18">
        <v>0</v>
      </c>
      <c r="C14" s="18">
        <v>0</v>
      </c>
    </row>
    <row r="15" spans="1:3" x14ac:dyDescent="0.2">
      <c r="A15" s="22">
        <v>43919</v>
      </c>
      <c r="B15" s="18">
        <v>0</v>
      </c>
      <c r="C15" s="18">
        <v>0</v>
      </c>
    </row>
    <row r="16" spans="1:3" x14ac:dyDescent="0.2">
      <c r="A16" s="22">
        <v>43920</v>
      </c>
      <c r="B16" s="18">
        <v>0</v>
      </c>
      <c r="C16" s="18">
        <v>0</v>
      </c>
    </row>
    <row r="17" spans="1:14" x14ac:dyDescent="0.2">
      <c r="A17" s="22">
        <v>43921</v>
      </c>
      <c r="B17" s="18">
        <v>1</v>
      </c>
      <c r="C17" s="18">
        <v>1</v>
      </c>
      <c r="E17" t="s">
        <v>34</v>
      </c>
      <c r="F17" t="s">
        <v>33</v>
      </c>
      <c r="G17" t="s">
        <v>35</v>
      </c>
      <c r="H17" t="s">
        <v>37</v>
      </c>
      <c r="I17" t="s">
        <v>38</v>
      </c>
      <c r="J17" t="s">
        <v>39</v>
      </c>
      <c r="K17" t="s">
        <v>40</v>
      </c>
      <c r="L17" t="s">
        <v>45</v>
      </c>
      <c r="M17" t="s">
        <v>46</v>
      </c>
      <c r="N17" t="s">
        <v>47</v>
      </c>
    </row>
    <row r="18" spans="1:14" x14ac:dyDescent="0.2">
      <c r="A18" s="22">
        <v>43922</v>
      </c>
      <c r="B18" s="18">
        <v>0</v>
      </c>
      <c r="C18" s="18">
        <v>0</v>
      </c>
      <c r="E18" t="s">
        <v>0</v>
      </c>
      <c r="F18">
        <f>C406</f>
        <v>189</v>
      </c>
      <c r="G18" s="4">
        <f>B406</f>
        <v>192.62553780421121</v>
      </c>
      <c r="H18">
        <f>$F18-$F$49</f>
        <v>39.881188118811878</v>
      </c>
      <c r="I18">
        <f>H18^2</f>
        <v>1590.5091657680616</v>
      </c>
      <c r="J18">
        <f>F18-G18</f>
        <v>-3.6255378042112056</v>
      </c>
      <c r="K18">
        <f>J18^2</f>
        <v>13.144524369764611</v>
      </c>
      <c r="L18">
        <f>ABS(J18)</f>
        <v>3.6255378042112056</v>
      </c>
      <c r="M18">
        <f>L18/F18</f>
        <v>1.9182739704821195E-2</v>
      </c>
      <c r="N18">
        <f>M18^2</f>
        <v>3.6797750258292354E-4</v>
      </c>
    </row>
    <row r="19" spans="1:14" x14ac:dyDescent="0.2">
      <c r="A19" s="22">
        <v>43923</v>
      </c>
      <c r="B19" s="18">
        <v>2</v>
      </c>
      <c r="C19" s="18">
        <v>2</v>
      </c>
      <c r="E19" t="s">
        <v>1</v>
      </c>
      <c r="F19">
        <f t="shared" ref="F19:F47" si="0">C407</f>
        <v>188</v>
      </c>
      <c r="G19" s="4">
        <f t="shared" ref="G19:G47" si="1">B407</f>
        <v>194.26491002283561</v>
      </c>
      <c r="H19">
        <f>$F19-$F$49</f>
        <v>38.881188118811878</v>
      </c>
      <c r="I19">
        <f t="shared" ref="I19:I47" si="2">H19^2</f>
        <v>1511.7467895304378</v>
      </c>
      <c r="J19">
        <f t="shared" ref="J19:J47" si="3">F19-G19</f>
        <v>-6.2649100228356076</v>
      </c>
      <c r="K19">
        <f t="shared" ref="K19:K47" si="4">J19^2</f>
        <v>39.24909759422605</v>
      </c>
      <c r="L19">
        <f t="shared" ref="L19:L47" si="5">ABS(J19)</f>
        <v>6.2649100228356076</v>
      </c>
      <c r="M19">
        <f t="shared" ref="M19:M47" si="6">L19/F19</f>
        <v>3.3323989483168129E-2</v>
      </c>
      <c r="N19">
        <f t="shared" ref="N19:N47" si="7">M19^2</f>
        <v>1.1104882750743001E-3</v>
      </c>
    </row>
    <row r="20" spans="1:14" x14ac:dyDescent="0.2">
      <c r="A20" s="22">
        <v>43924</v>
      </c>
      <c r="B20" s="18">
        <v>0</v>
      </c>
      <c r="C20" s="18">
        <v>0</v>
      </c>
      <c r="E20" t="s">
        <v>2</v>
      </c>
      <c r="F20">
        <f t="shared" si="0"/>
        <v>184</v>
      </c>
      <c r="G20" s="4">
        <f t="shared" si="1"/>
        <v>195.9182343959969</v>
      </c>
      <c r="H20">
        <f>$F20-$F$49</f>
        <v>34.881188118811878</v>
      </c>
      <c r="I20">
        <f t="shared" si="2"/>
        <v>1216.6972845799428</v>
      </c>
      <c r="J20">
        <f t="shared" si="3"/>
        <v>-11.918234395996905</v>
      </c>
      <c r="K20">
        <f t="shared" si="4"/>
        <v>142.04431111792371</v>
      </c>
      <c r="L20">
        <f t="shared" si="5"/>
        <v>11.918234395996905</v>
      </c>
      <c r="M20">
        <f t="shared" si="6"/>
        <v>6.4773013021722309E-2</v>
      </c>
      <c r="N20">
        <f t="shared" si="7"/>
        <v>4.1955432159122077E-3</v>
      </c>
    </row>
    <row r="21" spans="1:14" x14ac:dyDescent="0.2">
      <c r="A21" s="22">
        <v>43925</v>
      </c>
      <c r="B21" s="18">
        <v>0</v>
      </c>
      <c r="C21" s="18">
        <v>0</v>
      </c>
      <c r="E21" t="s">
        <v>3</v>
      </c>
      <c r="F21">
        <f t="shared" si="0"/>
        <v>183</v>
      </c>
      <c r="G21" s="4">
        <f t="shared" si="1"/>
        <v>197.58562966586604</v>
      </c>
      <c r="H21">
        <f>$F21-$F$49</f>
        <v>33.881188118811878</v>
      </c>
      <c r="I21">
        <f t="shared" si="2"/>
        <v>1147.9349083423192</v>
      </c>
      <c r="J21">
        <f t="shared" si="3"/>
        <v>-14.585629665866037</v>
      </c>
      <c r="K21">
        <f t="shared" si="4"/>
        <v>212.7405927497914</v>
      </c>
      <c r="L21">
        <f t="shared" si="5"/>
        <v>14.585629665866037</v>
      </c>
      <c r="M21">
        <f t="shared" si="6"/>
        <v>7.9702894348994732E-2</v>
      </c>
      <c r="N21">
        <f t="shared" si="7"/>
        <v>6.3525513676070166E-3</v>
      </c>
    </row>
    <row r="22" spans="1:14" x14ac:dyDescent="0.2">
      <c r="A22" s="22">
        <v>43926</v>
      </c>
      <c r="B22" s="18">
        <v>0</v>
      </c>
      <c r="C22" s="18">
        <v>0</v>
      </c>
      <c r="E22" t="s">
        <v>4</v>
      </c>
      <c r="F22">
        <f t="shared" si="0"/>
        <v>179</v>
      </c>
      <c r="G22" s="4">
        <f t="shared" si="1"/>
        <v>199.26721558518929</v>
      </c>
      <c r="H22">
        <f>$F22-$F$49</f>
        <v>29.881188118811878</v>
      </c>
      <c r="I22">
        <f t="shared" si="2"/>
        <v>892.88540339182407</v>
      </c>
      <c r="J22">
        <f t="shared" si="3"/>
        <v>-20.267215585189291</v>
      </c>
      <c r="K22">
        <f t="shared" si="4"/>
        <v>410.7600275765397</v>
      </c>
      <c r="L22">
        <f t="shared" si="5"/>
        <v>20.267215585189291</v>
      </c>
      <c r="M22">
        <f t="shared" si="6"/>
        <v>0.11322466807368319</v>
      </c>
      <c r="N22">
        <f t="shared" si="7"/>
        <v>1.2819825460395732E-2</v>
      </c>
    </row>
    <row r="23" spans="1:14" x14ac:dyDescent="0.2">
      <c r="A23" s="22">
        <v>43927</v>
      </c>
      <c r="B23" s="18">
        <v>0</v>
      </c>
      <c r="C23" s="18">
        <v>0</v>
      </c>
      <c r="E23" t="s">
        <v>5</v>
      </c>
      <c r="F23">
        <f t="shared" si="0"/>
        <v>176</v>
      </c>
      <c r="G23" s="4">
        <f t="shared" si="1"/>
        <v>200.96311292588891</v>
      </c>
      <c r="H23">
        <f>$F23-$F$49</f>
        <v>26.881188118811878</v>
      </c>
      <c r="I23">
        <f t="shared" si="2"/>
        <v>722.59827467895286</v>
      </c>
      <c r="J23">
        <f t="shared" si="3"/>
        <v>-24.963112925888908</v>
      </c>
      <c r="K23">
        <f t="shared" si="4"/>
        <v>623.15700695068188</v>
      </c>
      <c r="L23">
        <f t="shared" si="5"/>
        <v>24.963112925888908</v>
      </c>
      <c r="M23">
        <f t="shared" si="6"/>
        <v>0.14183586889709607</v>
      </c>
      <c r="N23">
        <f t="shared" si="7"/>
        <v>2.0117413705794222E-2</v>
      </c>
    </row>
    <row r="24" spans="1:14" x14ac:dyDescent="0.2">
      <c r="A24" s="22">
        <v>43928</v>
      </c>
      <c r="B24" s="18">
        <v>0</v>
      </c>
      <c r="C24" s="18">
        <v>0</v>
      </c>
      <c r="E24" t="s">
        <v>6</v>
      </c>
      <c r="F24">
        <f t="shared" si="0"/>
        <v>170</v>
      </c>
      <c r="G24" s="4">
        <f t="shared" si="1"/>
        <v>202.67344348773707</v>
      </c>
      <c r="H24">
        <f>$F24-$F$49</f>
        <v>20.881188118811878</v>
      </c>
      <c r="I24">
        <f t="shared" si="2"/>
        <v>436.02401725321033</v>
      </c>
      <c r="J24">
        <f t="shared" si="3"/>
        <v>-32.673443487737075</v>
      </c>
      <c r="K24">
        <f t="shared" si="4"/>
        <v>1067.5539093463483</v>
      </c>
      <c r="L24">
        <f t="shared" si="5"/>
        <v>32.673443487737075</v>
      </c>
      <c r="M24">
        <f t="shared" si="6"/>
        <v>0.19219672639845337</v>
      </c>
      <c r="N24">
        <f t="shared" si="7"/>
        <v>3.693958163828194E-2</v>
      </c>
    </row>
    <row r="25" spans="1:14" x14ac:dyDescent="0.2">
      <c r="A25" s="22">
        <v>43929</v>
      </c>
      <c r="B25" s="18">
        <v>1</v>
      </c>
      <c r="C25" s="18">
        <v>1</v>
      </c>
      <c r="E25" t="s">
        <v>7</v>
      </c>
      <c r="F25">
        <f t="shared" si="0"/>
        <v>160</v>
      </c>
      <c r="G25" s="4">
        <f t="shared" si="1"/>
        <v>204.39833010710345</v>
      </c>
      <c r="H25">
        <f>$F25-$F$49</f>
        <v>10.881188118811878</v>
      </c>
      <c r="I25">
        <f t="shared" si="2"/>
        <v>118.40025487697277</v>
      </c>
      <c r="J25">
        <f t="shared" si="3"/>
        <v>-44.398330107103448</v>
      </c>
      <c r="K25">
        <f t="shared" si="4"/>
        <v>1971.2117162993284</v>
      </c>
      <c r="L25">
        <f t="shared" si="5"/>
        <v>44.398330107103448</v>
      </c>
      <c r="M25">
        <f t="shared" si="6"/>
        <v>0.27748956316939655</v>
      </c>
      <c r="N25">
        <f t="shared" si="7"/>
        <v>7.7000457667942515E-2</v>
      </c>
    </row>
    <row r="26" spans="1:14" x14ac:dyDescent="0.2">
      <c r="A26" s="22">
        <v>43930</v>
      </c>
      <c r="B26" s="18">
        <v>0</v>
      </c>
      <c r="C26" s="18">
        <v>0</v>
      </c>
      <c r="E26" t="s">
        <v>8</v>
      </c>
      <c r="F26">
        <f t="shared" si="0"/>
        <v>150</v>
      </c>
      <c r="G26" s="4">
        <f t="shared" si="1"/>
        <v>206.13789666577748</v>
      </c>
      <c r="H26">
        <f>$F26-$F$49</f>
        <v>0.88118811881187753</v>
      </c>
      <c r="I26">
        <f t="shared" si="2"/>
        <v>0.77649250073521559</v>
      </c>
      <c r="J26">
        <f t="shared" si="3"/>
        <v>-56.137896665777475</v>
      </c>
      <c r="K26">
        <f t="shared" si="4"/>
        <v>3151.4634420575098</v>
      </c>
      <c r="L26">
        <f t="shared" si="5"/>
        <v>56.137896665777475</v>
      </c>
      <c r="M26">
        <f t="shared" si="6"/>
        <v>0.37425264443851652</v>
      </c>
      <c r="N26">
        <f t="shared" si="7"/>
        <v>0.14006504186922267</v>
      </c>
    </row>
    <row r="27" spans="1:14" x14ac:dyDescent="0.2">
      <c r="A27" s="22">
        <v>43931</v>
      </c>
      <c r="B27" s="18">
        <v>2</v>
      </c>
      <c r="C27" s="18">
        <v>2</v>
      </c>
      <c r="E27" t="s">
        <v>9</v>
      </c>
      <c r="F27">
        <f t="shared" si="0"/>
        <v>141</v>
      </c>
      <c r="G27" s="4">
        <f t="shared" si="1"/>
        <v>207.89226809986545</v>
      </c>
      <c r="H27">
        <f>$F27-$F$49</f>
        <v>-8.1188118811881225</v>
      </c>
      <c r="I27">
        <f t="shared" si="2"/>
        <v>65.915106362121421</v>
      </c>
      <c r="J27">
        <f t="shared" si="3"/>
        <v>-66.892268099865447</v>
      </c>
      <c r="K27">
        <f t="shared" si="4"/>
        <v>4474.5755315442766</v>
      </c>
      <c r="L27">
        <f t="shared" si="5"/>
        <v>66.892268099865447</v>
      </c>
      <c r="M27">
        <f t="shared" si="6"/>
        <v>0.47441324893521591</v>
      </c>
      <c r="N27">
        <f t="shared" si="7"/>
        <v>0.22506793076526715</v>
      </c>
    </row>
    <row r="28" spans="1:14" x14ac:dyDescent="0.2">
      <c r="A28" s="22">
        <v>43932</v>
      </c>
      <c r="B28" s="18">
        <v>1</v>
      </c>
      <c r="C28" s="18">
        <v>1</v>
      </c>
      <c r="E28" t="s">
        <v>10</v>
      </c>
      <c r="F28">
        <f t="shared" si="0"/>
        <v>139</v>
      </c>
      <c r="G28" s="4">
        <f t="shared" si="1"/>
        <v>209.66157040876357</v>
      </c>
      <c r="H28">
        <f>$F28-$F$49</f>
        <v>-10.118811881188122</v>
      </c>
      <c r="I28">
        <f t="shared" si="2"/>
        <v>102.39035388687391</v>
      </c>
      <c r="J28">
        <f t="shared" si="3"/>
        <v>-70.661570408763566</v>
      </c>
      <c r="K28">
        <f t="shared" si="4"/>
        <v>4993.0575326326507</v>
      </c>
      <c r="L28">
        <f t="shared" si="5"/>
        <v>70.661570408763566</v>
      </c>
      <c r="M28">
        <f t="shared" si="6"/>
        <v>0.5083566216457811</v>
      </c>
      <c r="N28">
        <f t="shared" si="7"/>
        <v>0.25842645477111187</v>
      </c>
    </row>
    <row r="29" spans="1:14" x14ac:dyDescent="0.2">
      <c r="A29" s="22">
        <v>43933</v>
      </c>
      <c r="B29" s="18">
        <v>3</v>
      </c>
      <c r="C29" s="18">
        <v>3</v>
      </c>
      <c r="E29" t="s">
        <v>11</v>
      </c>
      <c r="F29">
        <f t="shared" si="0"/>
        <v>95</v>
      </c>
      <c r="G29" s="4">
        <f t="shared" si="1"/>
        <v>211.4459306642072</v>
      </c>
      <c r="H29">
        <f>$F29-$F$49</f>
        <v>-54.118811881188122</v>
      </c>
      <c r="I29">
        <f t="shared" si="2"/>
        <v>2928.8457994314285</v>
      </c>
      <c r="J29">
        <f t="shared" si="3"/>
        <v>-116.4459306642072</v>
      </c>
      <c r="K29">
        <f t="shared" si="4"/>
        <v>13559.654768253349</v>
      </c>
      <c r="L29">
        <f t="shared" si="5"/>
        <v>116.4459306642072</v>
      </c>
      <c r="M29">
        <f t="shared" si="6"/>
        <v>1.2257466385706022</v>
      </c>
      <c r="N29">
        <f t="shared" si="7"/>
        <v>1.5024548219671305</v>
      </c>
    </row>
    <row r="30" spans="1:14" x14ac:dyDescent="0.2">
      <c r="A30" s="22">
        <v>43934</v>
      </c>
      <c r="B30" s="18">
        <v>5</v>
      </c>
      <c r="C30" s="18">
        <v>5</v>
      </c>
      <c r="E30" t="s">
        <v>12</v>
      </c>
      <c r="F30">
        <f t="shared" si="0"/>
        <v>97</v>
      </c>
      <c r="G30" s="4">
        <f t="shared" si="1"/>
        <v>213.24547701939719</v>
      </c>
      <c r="H30">
        <f>$F30-$F$49</f>
        <v>-52.118811881188122</v>
      </c>
      <c r="I30">
        <f t="shared" si="2"/>
        <v>2716.3705519066762</v>
      </c>
      <c r="J30">
        <f t="shared" si="3"/>
        <v>-116.24547701939719</v>
      </c>
      <c r="K30">
        <f t="shared" si="4"/>
        <v>13513.0109274672</v>
      </c>
      <c r="L30">
        <f t="shared" si="5"/>
        <v>116.24547701939719</v>
      </c>
      <c r="M30">
        <f t="shared" si="6"/>
        <v>1.1984069795814143</v>
      </c>
      <c r="N30">
        <f t="shared" si="7"/>
        <v>1.4361792887094482</v>
      </c>
    </row>
    <row r="31" spans="1:14" x14ac:dyDescent="0.2">
      <c r="A31" s="22">
        <v>43935</v>
      </c>
      <c r="B31" s="18">
        <v>11</v>
      </c>
      <c r="C31" s="18">
        <v>11</v>
      </c>
      <c r="E31" t="s">
        <v>13</v>
      </c>
      <c r="F31">
        <f t="shared" si="0"/>
        <v>96</v>
      </c>
      <c r="G31" s="4">
        <f t="shared" si="1"/>
        <v>215.06033871820389</v>
      </c>
      <c r="H31">
        <f>$F31-$F$49</f>
        <v>-53.118811881188122</v>
      </c>
      <c r="I31">
        <f t="shared" si="2"/>
        <v>2821.6081756690523</v>
      </c>
      <c r="J31">
        <f t="shared" si="3"/>
        <v>-119.06033871820389</v>
      </c>
      <c r="K31">
        <f t="shared" si="4"/>
        <v>14175.364255693441</v>
      </c>
      <c r="L31">
        <f t="shared" si="5"/>
        <v>119.06033871820389</v>
      </c>
      <c r="M31">
        <f t="shared" si="6"/>
        <v>1.2402118616479572</v>
      </c>
      <c r="N31">
        <f t="shared" si="7"/>
        <v>1.5381254617722917</v>
      </c>
    </row>
    <row r="32" spans="1:14" x14ac:dyDescent="0.2">
      <c r="A32" s="22">
        <v>43936</v>
      </c>
      <c r="B32" s="18">
        <v>0</v>
      </c>
      <c r="C32" s="18">
        <v>0</v>
      </c>
      <c r="E32" t="s">
        <v>14</v>
      </c>
      <c r="F32">
        <f t="shared" si="0"/>
        <v>94</v>
      </c>
      <c r="G32" s="4">
        <f t="shared" si="1"/>
        <v>216.89064610444947</v>
      </c>
      <c r="H32">
        <f>$F32-$F$49</f>
        <v>-55.118811881188122</v>
      </c>
      <c r="I32">
        <f t="shared" si="2"/>
        <v>3038.0834231938047</v>
      </c>
      <c r="J32">
        <f t="shared" si="3"/>
        <v>-122.89064610444947</v>
      </c>
      <c r="K32">
        <f t="shared" si="4"/>
        <v>15102.110899969042</v>
      </c>
      <c r="L32">
        <f t="shared" si="5"/>
        <v>122.89064610444947</v>
      </c>
      <c r="M32">
        <f t="shared" si="6"/>
        <v>1.3073472989835051</v>
      </c>
      <c r="N32">
        <f t="shared" si="7"/>
        <v>1.7091569601594663</v>
      </c>
    </row>
    <row r="33" spans="1:14" x14ac:dyDescent="0.2">
      <c r="A33" s="22">
        <v>43937</v>
      </c>
      <c r="B33" s="18">
        <v>10</v>
      </c>
      <c r="C33" s="18">
        <v>10</v>
      </c>
      <c r="E33" t="s">
        <v>15</v>
      </c>
      <c r="F33">
        <f t="shared" si="0"/>
        <v>94</v>
      </c>
      <c r="G33" s="4">
        <f t="shared" si="1"/>
        <v>218.73653063126923</v>
      </c>
      <c r="H33">
        <f>$F33-$F$49</f>
        <v>-55.118811881188122</v>
      </c>
      <c r="I33">
        <f t="shared" si="2"/>
        <v>3038.0834231938047</v>
      </c>
      <c r="J33">
        <f t="shared" si="3"/>
        <v>-124.73653063126923</v>
      </c>
      <c r="K33">
        <f t="shared" si="4"/>
        <v>15559.202073925568</v>
      </c>
      <c r="L33">
        <f t="shared" si="5"/>
        <v>124.73653063126923</v>
      </c>
      <c r="M33">
        <f t="shared" si="6"/>
        <v>1.3269843684177578</v>
      </c>
      <c r="N33">
        <f t="shared" si="7"/>
        <v>1.7608875140250755</v>
      </c>
    </row>
    <row r="34" spans="1:14" x14ac:dyDescent="0.2">
      <c r="A34" s="22">
        <v>43938</v>
      </c>
      <c r="B34" s="18">
        <v>13</v>
      </c>
      <c r="C34" s="18">
        <v>13</v>
      </c>
      <c r="E34" t="s">
        <v>16</v>
      </c>
      <c r="F34">
        <f t="shared" si="0"/>
        <v>98</v>
      </c>
      <c r="G34" s="4">
        <f t="shared" si="1"/>
        <v>220.59812487055262</v>
      </c>
      <c r="H34">
        <f>$F34-$F$49</f>
        <v>-51.118811881188122</v>
      </c>
      <c r="I34">
        <f t="shared" si="2"/>
        <v>2613.1329281443</v>
      </c>
      <c r="J34">
        <f t="shared" si="3"/>
        <v>-122.59812487055262</v>
      </c>
      <c r="K34">
        <f t="shared" si="4"/>
        <v>15030.300221775615</v>
      </c>
      <c r="L34">
        <f t="shared" si="5"/>
        <v>122.59812487055262</v>
      </c>
      <c r="M34">
        <f t="shared" si="6"/>
        <v>1.2510012741893124</v>
      </c>
      <c r="N34">
        <f t="shared" si="7"/>
        <v>1.5650041880232832</v>
      </c>
    </row>
    <row r="35" spans="1:14" x14ac:dyDescent="0.2">
      <c r="A35" s="22">
        <v>43939</v>
      </c>
      <c r="B35" s="18">
        <v>1</v>
      </c>
      <c r="C35" s="18">
        <v>1</v>
      </c>
      <c r="E35" t="s">
        <v>17</v>
      </c>
      <c r="F35">
        <f t="shared" si="0"/>
        <v>96</v>
      </c>
      <c r="G35" s="4">
        <f t="shared" si="1"/>
        <v>222.4755625224646</v>
      </c>
      <c r="H35">
        <f>$F35-$F$49</f>
        <v>-53.118811881188122</v>
      </c>
      <c r="I35">
        <f t="shared" si="2"/>
        <v>2821.6081756690523</v>
      </c>
      <c r="J35">
        <f t="shared" si="3"/>
        <v>-126.4755625224646</v>
      </c>
      <c r="K35">
        <f t="shared" si="4"/>
        <v>15996.067915373853</v>
      </c>
      <c r="L35">
        <f t="shared" si="5"/>
        <v>126.4755625224646</v>
      </c>
      <c r="M35">
        <f t="shared" si="6"/>
        <v>1.3174537762756728</v>
      </c>
      <c r="N35">
        <f t="shared" si="7"/>
        <v>1.7356844526230306</v>
      </c>
    </row>
    <row r="36" spans="1:14" x14ac:dyDescent="0.2">
      <c r="A36" s="22">
        <v>43940</v>
      </c>
      <c r="B36" s="18">
        <v>15</v>
      </c>
      <c r="C36" s="18">
        <v>15</v>
      </c>
      <c r="E36" t="s">
        <v>18</v>
      </c>
      <c r="F36">
        <f t="shared" si="0"/>
        <v>97</v>
      </c>
      <c r="G36" s="4">
        <f t="shared" si="1"/>
        <v>224.36897842504794</v>
      </c>
      <c r="H36">
        <f>$F36-$F$49</f>
        <v>-52.118811881188122</v>
      </c>
      <c r="I36">
        <f t="shared" si="2"/>
        <v>2716.3705519066762</v>
      </c>
      <c r="J36">
        <f t="shared" si="3"/>
        <v>-127.36897842504794</v>
      </c>
      <c r="K36">
        <f t="shared" si="4"/>
        <v>16222.856665040328</v>
      </c>
      <c r="L36">
        <f t="shared" si="5"/>
        <v>127.36897842504794</v>
      </c>
      <c r="M36">
        <f t="shared" si="6"/>
        <v>1.3130822518046179</v>
      </c>
      <c r="N36">
        <f t="shared" si="7"/>
        <v>1.724185000004286</v>
      </c>
    </row>
    <row r="37" spans="1:14" x14ac:dyDescent="0.2">
      <c r="A37" s="22">
        <v>43941</v>
      </c>
      <c r="B37" s="18">
        <v>16</v>
      </c>
      <c r="C37" s="18">
        <v>16</v>
      </c>
      <c r="E37" t="s">
        <v>19</v>
      </c>
      <c r="F37">
        <f t="shared" si="0"/>
        <v>107</v>
      </c>
      <c r="G37" s="4">
        <f t="shared" si="1"/>
        <v>226.27850856390742</v>
      </c>
      <c r="H37">
        <f>$F37-$F$49</f>
        <v>-42.118811881188122</v>
      </c>
      <c r="I37">
        <f t="shared" si="2"/>
        <v>1773.9943142829138</v>
      </c>
      <c r="J37">
        <f t="shared" si="3"/>
        <v>-119.27850856390742</v>
      </c>
      <c r="K37">
        <f t="shared" si="4"/>
        <v>14227.362605230137</v>
      </c>
      <c r="L37">
        <f t="shared" si="5"/>
        <v>119.27850856390742</v>
      </c>
      <c r="M37">
        <f t="shared" si="6"/>
        <v>1.1147524164851161</v>
      </c>
      <c r="N37">
        <f t="shared" si="7"/>
        <v>1.2426729500594058</v>
      </c>
    </row>
    <row r="38" spans="1:14" x14ac:dyDescent="0.2">
      <c r="A38" s="22">
        <v>43942</v>
      </c>
      <c r="B38" s="18">
        <v>8</v>
      </c>
      <c r="C38" s="18">
        <v>8</v>
      </c>
      <c r="E38" t="s">
        <v>20</v>
      </c>
      <c r="F38">
        <f t="shared" si="0"/>
        <v>103</v>
      </c>
      <c r="G38" s="4">
        <f t="shared" si="1"/>
        <v>228.20429008197632</v>
      </c>
      <c r="H38">
        <f>$F38-$F$49</f>
        <v>-46.118811881188122</v>
      </c>
      <c r="I38">
        <f t="shared" si="2"/>
        <v>2126.9448093324186</v>
      </c>
      <c r="J38">
        <f t="shared" si="3"/>
        <v>-125.20429008197632</v>
      </c>
      <c r="K38">
        <f t="shared" si="4"/>
        <v>15676.114254931676</v>
      </c>
      <c r="L38">
        <f t="shared" si="5"/>
        <v>125.20429008197632</v>
      </c>
      <c r="M38">
        <f t="shared" si="6"/>
        <v>1.2155756318638478</v>
      </c>
      <c r="N38">
        <f t="shared" si="7"/>
        <v>1.4776241167811928</v>
      </c>
    </row>
    <row r="39" spans="1:14" x14ac:dyDescent="0.2">
      <c r="A39" s="22">
        <v>43943</v>
      </c>
      <c r="B39" s="18">
        <v>12</v>
      </c>
      <c r="C39" s="18">
        <v>12</v>
      </c>
      <c r="E39" t="s">
        <v>21</v>
      </c>
      <c r="F39">
        <f t="shared" si="0"/>
        <v>95</v>
      </c>
      <c r="G39" s="4">
        <f t="shared" si="1"/>
        <v>230.14646128936602</v>
      </c>
      <c r="H39">
        <f>$F39-$F$49</f>
        <v>-54.118811881188122</v>
      </c>
      <c r="I39">
        <f t="shared" si="2"/>
        <v>2928.8457994314285</v>
      </c>
      <c r="J39">
        <f t="shared" si="3"/>
        <v>-135.14646128936602</v>
      </c>
      <c r="K39">
        <f t="shared" si="4"/>
        <v>18264.565999038106</v>
      </c>
      <c r="L39">
        <f t="shared" si="5"/>
        <v>135.14646128936602</v>
      </c>
      <c r="M39">
        <f t="shared" si="6"/>
        <v>1.4225943293617476</v>
      </c>
      <c r="N39">
        <f t="shared" si="7"/>
        <v>2.0237746259322003</v>
      </c>
    </row>
    <row r="40" spans="1:14" x14ac:dyDescent="0.2">
      <c r="A40" s="22">
        <v>43944</v>
      </c>
      <c r="B40" s="18">
        <v>26</v>
      </c>
      <c r="C40" s="18">
        <v>26</v>
      </c>
      <c r="E40" t="s">
        <v>22</v>
      </c>
      <c r="F40">
        <f t="shared" si="0"/>
        <v>121</v>
      </c>
      <c r="G40" s="4">
        <f t="shared" si="1"/>
        <v>232.10516167329951</v>
      </c>
      <c r="H40">
        <f>$F40-$F$49</f>
        <v>-28.118811881188122</v>
      </c>
      <c r="I40">
        <f t="shared" si="2"/>
        <v>790.66758160964628</v>
      </c>
      <c r="J40">
        <f t="shared" si="3"/>
        <v>-111.10516167329951</v>
      </c>
      <c r="K40">
        <f t="shared" si="4"/>
        <v>12344.356950450021</v>
      </c>
      <c r="L40">
        <f t="shared" si="5"/>
        <v>111.10516167329951</v>
      </c>
      <c r="M40">
        <f t="shared" si="6"/>
        <v>0.91822447663883888</v>
      </c>
      <c r="N40">
        <f t="shared" si="7"/>
        <v>0.84313618949866953</v>
      </c>
    </row>
    <row r="41" spans="1:14" x14ac:dyDescent="0.2">
      <c r="A41" s="22">
        <v>43945</v>
      </c>
      <c r="B41" s="18">
        <v>44</v>
      </c>
      <c r="C41" s="18">
        <v>44</v>
      </c>
      <c r="E41" t="s">
        <v>23</v>
      </c>
      <c r="F41">
        <f t="shared" si="0"/>
        <v>117</v>
      </c>
      <c r="G41" s="4">
        <f t="shared" si="1"/>
        <v>234.08053190812936</v>
      </c>
      <c r="H41">
        <f>$F41-$F$49</f>
        <v>-32.118811881188122</v>
      </c>
      <c r="I41">
        <f t="shared" si="2"/>
        <v>1031.6180766591513</v>
      </c>
      <c r="J41">
        <f t="shared" si="3"/>
        <v>-117.08053190812936</v>
      </c>
      <c r="K41">
        <f t="shared" si="4"/>
        <v>13707.850951890498</v>
      </c>
      <c r="L41">
        <f t="shared" si="5"/>
        <v>117.08053190812936</v>
      </c>
      <c r="M41">
        <f t="shared" si="6"/>
        <v>1.0006883069070884</v>
      </c>
      <c r="N41">
        <f t="shared" si="7"/>
        <v>1.0013770875805752</v>
      </c>
    </row>
    <row r="42" spans="1:14" x14ac:dyDescent="0.2">
      <c r="A42" s="22">
        <v>43946</v>
      </c>
      <c r="B42" s="18">
        <v>24</v>
      </c>
      <c r="C42" s="18">
        <v>24</v>
      </c>
      <c r="E42" t="s">
        <v>24</v>
      </c>
      <c r="F42">
        <f t="shared" si="0"/>
        <v>113</v>
      </c>
      <c r="G42" s="4">
        <f t="shared" si="1"/>
        <v>236.07271386544105</v>
      </c>
      <c r="H42">
        <f>$F42-$F$49</f>
        <v>-36.118811881188122</v>
      </c>
      <c r="I42">
        <f t="shared" si="2"/>
        <v>1304.5685717086562</v>
      </c>
      <c r="J42">
        <f t="shared" si="3"/>
        <v>-123.07271386544105</v>
      </c>
      <c r="K42">
        <f t="shared" si="4"/>
        <v>15146.892898204724</v>
      </c>
      <c r="L42">
        <f t="shared" si="5"/>
        <v>123.07271386544105</v>
      </c>
      <c r="M42">
        <f t="shared" si="6"/>
        <v>1.0891390607561156</v>
      </c>
      <c r="N42">
        <f t="shared" si="7"/>
        <v>1.1862238936647136</v>
      </c>
    </row>
    <row r="43" spans="1:14" x14ac:dyDescent="0.2">
      <c r="A43" s="22">
        <v>43947</v>
      </c>
      <c r="B43" s="18">
        <v>20</v>
      </c>
      <c r="C43" s="18">
        <v>20</v>
      </c>
      <c r="E43" t="s">
        <v>25</v>
      </c>
      <c r="F43">
        <f t="shared" si="0"/>
        <v>131</v>
      </c>
      <c r="G43" s="4">
        <f t="shared" si="1"/>
        <v>238.08185062424215</v>
      </c>
      <c r="H43">
        <f>$F43-$F$49</f>
        <v>-18.118811881188122</v>
      </c>
      <c r="I43">
        <f t="shared" si="2"/>
        <v>328.29134398588388</v>
      </c>
      <c r="J43">
        <f t="shared" si="3"/>
        <v>-107.08185062424215</v>
      </c>
      <c r="K43">
        <f t="shared" si="4"/>
        <v>11466.52273311251</v>
      </c>
      <c r="L43">
        <f t="shared" si="5"/>
        <v>107.08185062424215</v>
      </c>
      <c r="M43">
        <f t="shared" si="6"/>
        <v>0.81741870705528363</v>
      </c>
      <c r="N43">
        <f t="shared" si="7"/>
        <v>0.66817334264393158</v>
      </c>
    </row>
    <row r="44" spans="1:14" x14ac:dyDescent="0.2">
      <c r="A44" s="22">
        <v>43948</v>
      </c>
      <c r="B44" s="18">
        <v>35</v>
      </c>
      <c r="C44" s="18">
        <v>35</v>
      </c>
      <c r="E44" t="s">
        <v>26</v>
      </c>
      <c r="F44">
        <f t="shared" si="0"/>
        <v>132</v>
      </c>
      <c r="G44" s="4">
        <f t="shared" si="1"/>
        <v>240.10808648123833</v>
      </c>
      <c r="H44">
        <f>$F44-$F$49</f>
        <v>-17.118811881188122</v>
      </c>
      <c r="I44">
        <f t="shared" si="2"/>
        <v>293.05372022350764</v>
      </c>
      <c r="J44">
        <f t="shared" si="3"/>
        <v>-108.10808648123833</v>
      </c>
      <c r="K44">
        <f t="shared" si="4"/>
        <v>11687.358362634906</v>
      </c>
      <c r="L44">
        <f t="shared" si="5"/>
        <v>108.10808648123833</v>
      </c>
      <c r="M44">
        <f t="shared" si="6"/>
        <v>0.81900065516089648</v>
      </c>
      <c r="N44">
        <f t="shared" si="7"/>
        <v>0.67076207315397762</v>
      </c>
    </row>
    <row r="45" spans="1:14" x14ac:dyDescent="0.2">
      <c r="A45" s="22">
        <v>43949</v>
      </c>
      <c r="B45" s="18">
        <v>8</v>
      </c>
      <c r="C45" s="18">
        <v>8</v>
      </c>
      <c r="E45" t="s">
        <v>27</v>
      </c>
      <c r="F45">
        <f t="shared" si="0"/>
        <v>129</v>
      </c>
      <c r="G45" s="4">
        <f t="shared" si="1"/>
        <v>242.15156696119678</v>
      </c>
      <c r="H45">
        <f>$F45-$F$49</f>
        <v>-20.118811881188122</v>
      </c>
      <c r="I45">
        <f t="shared" si="2"/>
        <v>404.76659151063637</v>
      </c>
      <c r="J45">
        <f t="shared" si="3"/>
        <v>-113.15156696119678</v>
      </c>
      <c r="K45">
        <f t="shared" si="4"/>
        <v>12803.277105774197</v>
      </c>
      <c r="L45">
        <f t="shared" si="5"/>
        <v>113.15156696119678</v>
      </c>
      <c r="M45">
        <f t="shared" si="6"/>
        <v>0.87714392993175794</v>
      </c>
      <c r="N45">
        <f t="shared" si="7"/>
        <v>0.76938147381612865</v>
      </c>
    </row>
    <row r="46" spans="1:14" x14ac:dyDescent="0.2">
      <c r="A46" s="22">
        <v>43950</v>
      </c>
      <c r="B46" s="18">
        <v>55</v>
      </c>
      <c r="C46" s="18">
        <v>55</v>
      </c>
      <c r="E46" t="s">
        <v>28</v>
      </c>
      <c r="F46">
        <f t="shared" si="0"/>
        <v>118</v>
      </c>
      <c r="G46" s="4">
        <f t="shared" si="1"/>
        <v>244.21243882739785</v>
      </c>
      <c r="H46">
        <f>$F46-$F$49</f>
        <v>-31.118811881188122</v>
      </c>
      <c r="I46">
        <f t="shared" si="2"/>
        <v>968.38045289677507</v>
      </c>
      <c r="J46">
        <f t="shared" si="3"/>
        <v>-126.21243882739785</v>
      </c>
      <c r="K46">
        <f t="shared" si="4"/>
        <v>15929.579714759644</v>
      </c>
      <c r="L46">
        <f t="shared" si="5"/>
        <v>126.21243882739785</v>
      </c>
      <c r="M46">
        <f t="shared" si="6"/>
        <v>1.069596939215236</v>
      </c>
      <c r="N46">
        <f t="shared" si="7"/>
        <v>1.1440376123786014</v>
      </c>
    </row>
    <row r="47" spans="1:14" x14ac:dyDescent="0.2">
      <c r="A47" s="22">
        <v>43951</v>
      </c>
      <c r="B47" s="18">
        <v>40</v>
      </c>
      <c r="C47" s="18">
        <v>40</v>
      </c>
      <c r="E47" t="s">
        <v>29</v>
      </c>
      <c r="F47">
        <f t="shared" si="0"/>
        <v>107</v>
      </c>
      <c r="G47" s="4">
        <f t="shared" si="1"/>
        <v>246.29085009217559</v>
      </c>
      <c r="H47">
        <f>$F47-$F$49</f>
        <v>-42.118811881188122</v>
      </c>
      <c r="I47">
        <f t="shared" si="2"/>
        <v>1773.9943142829138</v>
      </c>
      <c r="J47">
        <f t="shared" si="3"/>
        <v>-139.29085009217559</v>
      </c>
      <c r="K47">
        <f t="shared" si="4"/>
        <v>19401.940919400931</v>
      </c>
      <c r="L47">
        <f t="shared" si="5"/>
        <v>139.29085009217559</v>
      </c>
      <c r="M47">
        <f t="shared" si="6"/>
        <v>1.3017836457212673</v>
      </c>
      <c r="N47">
        <f t="shared" si="7"/>
        <v>1.6946406602673538</v>
      </c>
    </row>
    <row r="48" spans="1:14" x14ac:dyDescent="0.2">
      <c r="A48" s="22">
        <v>43952</v>
      </c>
      <c r="B48" s="18">
        <v>25</v>
      </c>
      <c r="C48" s="18">
        <v>25</v>
      </c>
      <c r="I48">
        <f>SUM(I18:I47)</f>
        <v>44225.10665621017</v>
      </c>
      <c r="K48">
        <f>SUM(K18:K47)</f>
        <v>296913.34791516484</v>
      </c>
    </row>
    <row r="49" spans="1:9" x14ac:dyDescent="0.2">
      <c r="A49" s="22">
        <v>43953</v>
      </c>
      <c r="B49" s="18">
        <v>41</v>
      </c>
      <c r="C49" s="18">
        <v>41</v>
      </c>
      <c r="E49" t="s">
        <v>36</v>
      </c>
      <c r="F49">
        <f>AVERAGE(C2:C405)</f>
        <v>149.11881188118812</v>
      </c>
      <c r="H49" t="s">
        <v>51</v>
      </c>
    </row>
    <row r="50" spans="1:9" x14ac:dyDescent="0.2">
      <c r="A50" s="22">
        <v>43954</v>
      </c>
      <c r="B50" s="18">
        <v>85</v>
      </c>
      <c r="C50" s="18">
        <v>85</v>
      </c>
      <c r="E50" t="s">
        <v>41</v>
      </c>
      <c r="F50">
        <f>K48</f>
        <v>296913.34791516484</v>
      </c>
      <c r="H50" t="s">
        <v>78</v>
      </c>
      <c r="I50">
        <f>SQRT(SUM('Прогноз абсолютная неизменность'!N18:N47)/SUM(N18:N47))</f>
        <v>0.71446775725075473</v>
      </c>
    </row>
    <row r="51" spans="1:9" x14ac:dyDescent="0.2">
      <c r="A51" s="22">
        <v>43955</v>
      </c>
      <c r="B51" s="18">
        <v>60</v>
      </c>
      <c r="C51" s="18">
        <v>60</v>
      </c>
      <c r="E51" t="s">
        <v>42</v>
      </c>
      <c r="F51">
        <f>I48</f>
        <v>44225.10665621017</v>
      </c>
      <c r="H51" t="s">
        <v>79</v>
      </c>
      <c r="I51">
        <f>SQRT(SUM('Прогноз средний уровень'!N18:N47)/SUM(N18:N47))</f>
        <v>0.38416183540533622</v>
      </c>
    </row>
    <row r="52" spans="1:9" x14ac:dyDescent="0.2">
      <c r="A52" s="22">
        <v>43956</v>
      </c>
      <c r="B52" s="18">
        <v>17</v>
      </c>
      <c r="C52" s="18">
        <v>17</v>
      </c>
      <c r="E52" t="s">
        <v>43</v>
      </c>
      <c r="F52">
        <f>1-F50/F51</f>
        <v>-5.713683026776188</v>
      </c>
      <c r="H52" t="s">
        <v>80</v>
      </c>
      <c r="I52">
        <f>SQRT(SUM('Прогноз ср абс прирост'!N18:N47)/SUM(N18:N47))</f>
        <v>0.75246409365962574</v>
      </c>
    </row>
    <row r="53" spans="1:9" x14ac:dyDescent="0.2">
      <c r="A53" s="22">
        <v>43957</v>
      </c>
      <c r="B53" s="18">
        <v>81</v>
      </c>
      <c r="C53" s="18">
        <v>81</v>
      </c>
      <c r="E53" t="s">
        <v>44</v>
      </c>
      <c r="F53">
        <f>AVERAGE(M18:M47)</f>
        <v>0.80349681755616287</v>
      </c>
      <c r="H53" t="s">
        <v>81</v>
      </c>
      <c r="I53">
        <v>1</v>
      </c>
    </row>
    <row r="54" spans="1:9" x14ac:dyDescent="0.2">
      <c r="A54" s="22">
        <v>43958</v>
      </c>
      <c r="B54" s="18">
        <v>67</v>
      </c>
      <c r="C54" s="18">
        <v>67</v>
      </c>
      <c r="E54" t="s">
        <v>48</v>
      </c>
      <c r="F54">
        <f>AVERAGE(K18:K47)</f>
        <v>9897.1115971721611</v>
      </c>
    </row>
    <row r="55" spans="1:9" x14ac:dyDescent="0.2">
      <c r="A55" s="22">
        <v>43959</v>
      </c>
      <c r="B55" s="18">
        <v>59</v>
      </c>
      <c r="C55" s="18">
        <v>59</v>
      </c>
      <c r="E55" t="s">
        <v>49</v>
      </c>
      <c r="F55">
        <f>SQRT(F54)</f>
        <v>99.484227881469536</v>
      </c>
    </row>
    <row r="56" spans="1:9" x14ac:dyDescent="0.2">
      <c r="A56" s="22">
        <v>43960</v>
      </c>
      <c r="B56" s="18">
        <v>75</v>
      </c>
      <c r="C56" s="18">
        <v>75</v>
      </c>
      <c r="E56" t="s">
        <v>50</v>
      </c>
      <c r="F56">
        <f>AVERAGE(L18:L47)</f>
        <v>88.431406616439929</v>
      </c>
    </row>
    <row r="57" spans="1:9" x14ac:dyDescent="0.2">
      <c r="A57" s="22">
        <v>43961</v>
      </c>
      <c r="B57" s="18">
        <v>74</v>
      </c>
      <c r="C57" s="18">
        <v>74</v>
      </c>
    </row>
    <row r="58" spans="1:9" x14ac:dyDescent="0.2">
      <c r="A58" s="22">
        <v>43962</v>
      </c>
      <c r="B58" s="18">
        <v>66</v>
      </c>
      <c r="C58" s="18">
        <v>66</v>
      </c>
    </row>
    <row r="59" spans="1:9" x14ac:dyDescent="0.2">
      <c r="A59" s="22">
        <v>43963</v>
      </c>
      <c r="B59" s="18">
        <v>66</v>
      </c>
      <c r="C59" s="18">
        <v>66</v>
      </c>
    </row>
    <row r="60" spans="1:9" x14ac:dyDescent="0.2">
      <c r="A60" s="22">
        <v>43964</v>
      </c>
      <c r="B60" s="18">
        <v>79</v>
      </c>
      <c r="C60" s="18">
        <v>79</v>
      </c>
    </row>
    <row r="61" spans="1:9" x14ac:dyDescent="0.2">
      <c r="A61" s="22">
        <v>43965</v>
      </c>
      <c r="B61" s="18">
        <v>84</v>
      </c>
      <c r="C61" s="18">
        <v>84</v>
      </c>
    </row>
    <row r="62" spans="1:9" x14ac:dyDescent="0.2">
      <c r="A62" s="22">
        <v>43966</v>
      </c>
      <c r="B62" s="18">
        <v>56</v>
      </c>
      <c r="C62" s="18">
        <v>56</v>
      </c>
    </row>
    <row r="63" spans="1:9" x14ac:dyDescent="0.2">
      <c r="A63" s="22">
        <v>43967</v>
      </c>
      <c r="B63" s="18">
        <v>70</v>
      </c>
      <c r="C63" s="18">
        <v>70</v>
      </c>
    </row>
    <row r="64" spans="1:9" x14ac:dyDescent="0.2">
      <c r="A64" s="22">
        <v>43968</v>
      </c>
      <c r="B64" s="18">
        <v>65</v>
      </c>
      <c r="C64" s="18">
        <v>65</v>
      </c>
    </row>
    <row r="65" spans="1:3" x14ac:dyDescent="0.2">
      <c r="A65" s="22">
        <v>43969</v>
      </c>
      <c r="B65" s="18">
        <v>66</v>
      </c>
      <c r="C65" s="18">
        <v>66</v>
      </c>
    </row>
    <row r="66" spans="1:3" x14ac:dyDescent="0.2">
      <c r="A66" s="22">
        <v>43970</v>
      </c>
      <c r="B66" s="18">
        <v>65</v>
      </c>
      <c r="C66" s="18">
        <v>65</v>
      </c>
    </row>
    <row r="67" spans="1:3" x14ac:dyDescent="0.2">
      <c r="A67" s="22">
        <v>43971</v>
      </c>
      <c r="B67" s="18">
        <v>98</v>
      </c>
      <c r="C67" s="18">
        <v>98</v>
      </c>
    </row>
    <row r="68" spans="1:3" x14ac:dyDescent="0.2">
      <c r="A68" s="22">
        <v>43972</v>
      </c>
      <c r="B68" s="18">
        <v>74</v>
      </c>
      <c r="C68" s="18">
        <v>74</v>
      </c>
    </row>
    <row r="69" spans="1:3" x14ac:dyDescent="0.2">
      <c r="A69" s="22">
        <v>43973</v>
      </c>
      <c r="B69" s="18">
        <v>74</v>
      </c>
      <c r="C69" s="18">
        <v>74</v>
      </c>
    </row>
    <row r="70" spans="1:3" x14ac:dyDescent="0.2">
      <c r="A70" s="22">
        <v>43974</v>
      </c>
      <c r="B70" s="18">
        <v>86</v>
      </c>
      <c r="C70" s="18">
        <v>86</v>
      </c>
    </row>
    <row r="71" spans="1:3" x14ac:dyDescent="0.2">
      <c r="A71" s="22">
        <v>43975</v>
      </c>
      <c r="B71" s="18">
        <v>121</v>
      </c>
      <c r="C71" s="18">
        <v>121</v>
      </c>
    </row>
    <row r="72" spans="1:3" x14ac:dyDescent="0.2">
      <c r="A72" s="22">
        <v>43976</v>
      </c>
      <c r="B72" s="18">
        <v>97</v>
      </c>
      <c r="C72" s="18">
        <v>97</v>
      </c>
    </row>
    <row r="73" spans="1:3" x14ac:dyDescent="0.2">
      <c r="A73" s="22">
        <v>43977</v>
      </c>
      <c r="B73" s="18">
        <v>87</v>
      </c>
      <c r="C73" s="18">
        <v>87</v>
      </c>
    </row>
    <row r="74" spans="1:3" x14ac:dyDescent="0.2">
      <c r="A74" s="22">
        <v>43978</v>
      </c>
      <c r="B74" s="18">
        <v>135</v>
      </c>
      <c r="C74" s="18">
        <v>135</v>
      </c>
    </row>
    <row r="75" spans="1:3" x14ac:dyDescent="0.2">
      <c r="A75" s="22">
        <v>43979</v>
      </c>
      <c r="B75" s="18">
        <v>97</v>
      </c>
      <c r="C75" s="18">
        <v>97</v>
      </c>
    </row>
    <row r="76" spans="1:3" x14ac:dyDescent="0.2">
      <c r="A76" s="22">
        <v>43980</v>
      </c>
      <c r="B76" s="18">
        <v>48</v>
      </c>
      <c r="C76" s="18">
        <v>48</v>
      </c>
    </row>
    <row r="77" spans="1:3" x14ac:dyDescent="0.2">
      <c r="A77" s="22">
        <v>43981</v>
      </c>
      <c r="B77" s="18">
        <v>42</v>
      </c>
      <c r="C77" s="18">
        <v>42</v>
      </c>
    </row>
    <row r="78" spans="1:3" x14ac:dyDescent="0.2">
      <c r="A78" s="22">
        <v>43982</v>
      </c>
      <c r="B78" s="18">
        <v>85</v>
      </c>
      <c r="C78" s="18">
        <v>85</v>
      </c>
    </row>
    <row r="79" spans="1:3" x14ac:dyDescent="0.2">
      <c r="A79" s="22">
        <v>43983</v>
      </c>
      <c r="B79" s="18">
        <v>36</v>
      </c>
      <c r="C79" s="18">
        <v>36</v>
      </c>
    </row>
    <row r="80" spans="1:3" x14ac:dyDescent="0.2">
      <c r="A80" s="22">
        <v>43984</v>
      </c>
      <c r="B80" s="18">
        <v>76</v>
      </c>
      <c r="C80" s="18">
        <v>76</v>
      </c>
    </row>
    <row r="81" spans="1:3" x14ac:dyDescent="0.2">
      <c r="A81" s="22">
        <v>43985</v>
      </c>
      <c r="B81" s="18">
        <v>46</v>
      </c>
      <c r="C81" s="18">
        <v>46</v>
      </c>
    </row>
    <row r="82" spans="1:3" x14ac:dyDescent="0.2">
      <c r="A82" s="22">
        <v>43986</v>
      </c>
      <c r="B82" s="18">
        <v>63</v>
      </c>
      <c r="C82" s="18">
        <v>63</v>
      </c>
    </row>
    <row r="83" spans="1:3" x14ac:dyDescent="0.2">
      <c r="A83" s="22">
        <v>43987</v>
      </c>
      <c r="B83" s="18">
        <v>89</v>
      </c>
      <c r="C83" s="18">
        <v>89</v>
      </c>
    </row>
    <row r="84" spans="1:3" x14ac:dyDescent="0.2">
      <c r="A84" s="22">
        <v>43988</v>
      </c>
      <c r="B84" s="18">
        <v>104</v>
      </c>
      <c r="C84" s="18">
        <v>104</v>
      </c>
    </row>
    <row r="85" spans="1:3" x14ac:dyDescent="0.2">
      <c r="A85" s="22">
        <v>43989</v>
      </c>
      <c r="B85" s="18">
        <v>88</v>
      </c>
      <c r="C85" s="18">
        <v>88</v>
      </c>
    </row>
    <row r="86" spans="1:3" x14ac:dyDescent="0.2">
      <c r="A86" s="22">
        <v>43990</v>
      </c>
      <c r="B86" s="18">
        <v>86</v>
      </c>
      <c r="C86" s="18">
        <v>86</v>
      </c>
    </row>
    <row r="87" spans="1:3" x14ac:dyDescent="0.2">
      <c r="A87" s="22">
        <v>43991</v>
      </c>
      <c r="B87" s="18">
        <v>46</v>
      </c>
      <c r="C87" s="18">
        <v>46</v>
      </c>
    </row>
    <row r="88" spans="1:3" x14ac:dyDescent="0.2">
      <c r="A88" s="22">
        <v>43992</v>
      </c>
      <c r="B88" s="18">
        <v>113</v>
      </c>
      <c r="C88" s="18">
        <v>113</v>
      </c>
    </row>
    <row r="89" spans="1:3" x14ac:dyDescent="0.2">
      <c r="A89" s="22">
        <v>43993</v>
      </c>
      <c r="B89" s="18">
        <v>111</v>
      </c>
      <c r="C89" s="18">
        <v>111</v>
      </c>
    </row>
    <row r="90" spans="1:3" x14ac:dyDescent="0.2">
      <c r="A90" s="22">
        <v>43994</v>
      </c>
      <c r="B90" s="18">
        <v>78</v>
      </c>
      <c r="C90" s="18">
        <v>78</v>
      </c>
    </row>
    <row r="91" spans="1:3" x14ac:dyDescent="0.2">
      <c r="A91" s="22">
        <v>43995</v>
      </c>
      <c r="B91" s="18">
        <v>146</v>
      </c>
      <c r="C91" s="18">
        <v>146</v>
      </c>
    </row>
    <row r="92" spans="1:3" x14ac:dyDescent="0.2">
      <c r="A92" s="22">
        <v>43996</v>
      </c>
      <c r="B92" s="18">
        <v>110</v>
      </c>
      <c r="C92" s="18">
        <v>110</v>
      </c>
    </row>
    <row r="93" spans="1:3" x14ac:dyDescent="0.2">
      <c r="A93" s="22">
        <v>43997</v>
      </c>
      <c r="B93" s="18">
        <v>106</v>
      </c>
      <c r="C93" s="18">
        <v>106</v>
      </c>
    </row>
    <row r="94" spans="1:3" x14ac:dyDescent="0.2">
      <c r="A94" s="22">
        <v>43998</v>
      </c>
      <c r="B94" s="18">
        <v>70</v>
      </c>
      <c r="C94" s="18">
        <v>70</v>
      </c>
    </row>
    <row r="95" spans="1:3" x14ac:dyDescent="0.2">
      <c r="A95" s="22">
        <v>43999</v>
      </c>
      <c r="B95" s="18">
        <v>44</v>
      </c>
      <c r="C95" s="18">
        <v>44</v>
      </c>
    </row>
    <row r="96" spans="1:3" x14ac:dyDescent="0.2">
      <c r="A96" s="22">
        <v>44000</v>
      </c>
      <c r="B96" s="18">
        <v>76</v>
      </c>
      <c r="C96" s="18">
        <v>76</v>
      </c>
    </row>
    <row r="97" spans="1:3" x14ac:dyDescent="0.2">
      <c r="A97" s="22">
        <v>44001</v>
      </c>
      <c r="B97" s="18">
        <v>83</v>
      </c>
      <c r="C97" s="18">
        <v>83</v>
      </c>
    </row>
    <row r="98" spans="1:3" x14ac:dyDescent="0.2">
      <c r="A98" s="22">
        <v>44002</v>
      </c>
      <c r="B98" s="18">
        <v>67</v>
      </c>
      <c r="C98" s="18">
        <v>67</v>
      </c>
    </row>
    <row r="99" spans="1:3" x14ac:dyDescent="0.2">
      <c r="A99" s="22">
        <v>44003</v>
      </c>
      <c r="B99" s="18">
        <v>75</v>
      </c>
      <c r="C99" s="18">
        <v>75</v>
      </c>
    </row>
    <row r="100" spans="1:3" x14ac:dyDescent="0.2">
      <c r="A100" s="22">
        <v>44004</v>
      </c>
      <c r="B100" s="18">
        <v>63</v>
      </c>
      <c r="C100" s="18">
        <v>63</v>
      </c>
    </row>
    <row r="101" spans="1:3" x14ac:dyDescent="0.2">
      <c r="A101" s="22">
        <v>44005</v>
      </c>
      <c r="B101" s="18">
        <v>63</v>
      </c>
      <c r="C101" s="18">
        <v>63</v>
      </c>
    </row>
    <row r="102" spans="1:3" x14ac:dyDescent="0.2">
      <c r="A102" s="22">
        <v>44006</v>
      </c>
      <c r="B102" s="18">
        <v>51</v>
      </c>
      <c r="C102" s="18">
        <v>51</v>
      </c>
    </row>
    <row r="103" spans="1:3" x14ac:dyDescent="0.2">
      <c r="A103" s="22">
        <v>44007</v>
      </c>
      <c r="B103" s="18">
        <v>55</v>
      </c>
      <c r="C103" s="18">
        <v>55</v>
      </c>
    </row>
    <row r="104" spans="1:3" x14ac:dyDescent="0.2">
      <c r="A104" s="22">
        <v>44008</v>
      </c>
      <c r="B104" s="18">
        <v>60</v>
      </c>
      <c r="C104" s="18">
        <v>60</v>
      </c>
    </row>
    <row r="105" spans="1:3" x14ac:dyDescent="0.2">
      <c r="A105" s="22">
        <v>44009</v>
      </c>
      <c r="B105" s="18">
        <v>59</v>
      </c>
      <c r="C105" s="18">
        <v>59</v>
      </c>
    </row>
    <row r="106" spans="1:3" x14ac:dyDescent="0.2">
      <c r="A106" s="22">
        <v>44010</v>
      </c>
      <c r="B106" s="18">
        <v>62</v>
      </c>
      <c r="C106" s="18">
        <v>62</v>
      </c>
    </row>
    <row r="107" spans="1:3" x14ac:dyDescent="0.2">
      <c r="A107" s="22">
        <v>44011</v>
      </c>
      <c r="B107" s="18">
        <v>48</v>
      </c>
      <c r="C107" s="18">
        <v>48</v>
      </c>
    </row>
    <row r="108" spans="1:3" x14ac:dyDescent="0.2">
      <c r="A108" s="22">
        <v>44012</v>
      </c>
      <c r="B108" s="18">
        <v>51</v>
      </c>
      <c r="C108" s="18">
        <v>51</v>
      </c>
    </row>
    <row r="109" spans="1:3" x14ac:dyDescent="0.2">
      <c r="A109" s="22">
        <v>44013</v>
      </c>
      <c r="B109" s="18">
        <v>63</v>
      </c>
      <c r="C109" s="18">
        <v>63</v>
      </c>
    </row>
    <row r="110" spans="1:3" x14ac:dyDescent="0.2">
      <c r="A110" s="22">
        <v>44014</v>
      </c>
      <c r="B110" s="18">
        <v>73</v>
      </c>
      <c r="C110" s="18">
        <v>73</v>
      </c>
    </row>
    <row r="111" spans="1:3" x14ac:dyDescent="0.2">
      <c r="A111" s="22">
        <v>44015</v>
      </c>
      <c r="B111" s="18">
        <v>77</v>
      </c>
      <c r="C111" s="18">
        <v>77</v>
      </c>
    </row>
    <row r="112" spans="1:3" x14ac:dyDescent="0.2">
      <c r="A112" s="22">
        <v>44016</v>
      </c>
      <c r="B112" s="18">
        <v>87</v>
      </c>
      <c r="C112" s="18">
        <v>87</v>
      </c>
    </row>
    <row r="113" spans="1:3" x14ac:dyDescent="0.2">
      <c r="A113" s="22">
        <v>44017</v>
      </c>
      <c r="B113" s="18">
        <v>127</v>
      </c>
      <c r="C113" s="18">
        <v>127</v>
      </c>
    </row>
    <row r="114" spans="1:3" x14ac:dyDescent="0.2">
      <c r="A114" s="22">
        <v>44018</v>
      </c>
      <c r="B114" s="18">
        <v>135</v>
      </c>
      <c r="C114" s="18">
        <v>135</v>
      </c>
    </row>
    <row r="115" spans="1:3" x14ac:dyDescent="0.2">
      <c r="A115" s="22">
        <v>44019</v>
      </c>
      <c r="B115" s="18">
        <v>102</v>
      </c>
      <c r="C115" s="18">
        <v>102</v>
      </c>
    </row>
    <row r="116" spans="1:3" x14ac:dyDescent="0.2">
      <c r="A116" s="22">
        <v>44020</v>
      </c>
      <c r="B116" s="18">
        <v>75</v>
      </c>
      <c r="C116" s="18">
        <v>75</v>
      </c>
    </row>
    <row r="117" spans="1:3" x14ac:dyDescent="0.2">
      <c r="A117" s="22">
        <v>44021</v>
      </c>
      <c r="B117" s="18">
        <v>68</v>
      </c>
      <c r="C117" s="18">
        <v>68</v>
      </c>
    </row>
    <row r="118" spans="1:3" x14ac:dyDescent="0.2">
      <c r="A118" s="22">
        <v>44022</v>
      </c>
      <c r="B118" s="18">
        <v>77</v>
      </c>
      <c r="C118" s="18">
        <v>77</v>
      </c>
    </row>
    <row r="119" spans="1:3" x14ac:dyDescent="0.2">
      <c r="A119" s="22">
        <v>44023</v>
      </c>
      <c r="B119" s="18">
        <v>83</v>
      </c>
      <c r="C119" s="18">
        <v>83</v>
      </c>
    </row>
    <row r="120" spans="1:3" x14ac:dyDescent="0.2">
      <c r="A120" s="22">
        <v>44024</v>
      </c>
      <c r="B120" s="18">
        <v>78</v>
      </c>
      <c r="C120" s="18">
        <v>78</v>
      </c>
    </row>
    <row r="121" spans="1:3" x14ac:dyDescent="0.2">
      <c r="A121" s="22">
        <v>44025</v>
      </c>
      <c r="B121" s="18">
        <v>72</v>
      </c>
      <c r="C121" s="18">
        <v>72</v>
      </c>
    </row>
    <row r="122" spans="1:3" x14ac:dyDescent="0.2">
      <c r="A122" s="22">
        <v>44026</v>
      </c>
      <c r="B122" s="18">
        <v>65</v>
      </c>
      <c r="C122" s="18">
        <v>65</v>
      </c>
    </row>
    <row r="123" spans="1:3" x14ac:dyDescent="0.2">
      <c r="A123" s="22">
        <v>44027</v>
      </c>
      <c r="B123" s="18">
        <v>59</v>
      </c>
      <c r="C123" s="18">
        <v>59</v>
      </c>
    </row>
    <row r="124" spans="1:3" x14ac:dyDescent="0.2">
      <c r="A124" s="22">
        <v>44028</v>
      </c>
      <c r="B124" s="18">
        <v>57</v>
      </c>
      <c r="C124" s="18">
        <v>57</v>
      </c>
    </row>
    <row r="125" spans="1:3" x14ac:dyDescent="0.2">
      <c r="A125" s="22">
        <v>44029</v>
      </c>
      <c r="B125" s="18">
        <v>62</v>
      </c>
      <c r="C125" s="18">
        <v>62</v>
      </c>
    </row>
    <row r="126" spans="1:3" x14ac:dyDescent="0.2">
      <c r="A126" s="22">
        <v>44030</v>
      </c>
      <c r="B126" s="18">
        <v>62</v>
      </c>
      <c r="C126" s="18">
        <v>62</v>
      </c>
    </row>
    <row r="127" spans="1:3" x14ac:dyDescent="0.2">
      <c r="A127" s="22">
        <v>44031</v>
      </c>
      <c r="B127" s="18">
        <v>61</v>
      </c>
      <c r="C127" s="18">
        <v>61</v>
      </c>
    </row>
    <row r="128" spans="1:3" x14ac:dyDescent="0.2">
      <c r="A128" s="22">
        <v>44032</v>
      </c>
      <c r="B128" s="18">
        <v>60</v>
      </c>
      <c r="C128" s="18">
        <v>60</v>
      </c>
    </row>
    <row r="129" spans="1:3" x14ac:dyDescent="0.2">
      <c r="A129" s="22">
        <v>44033</v>
      </c>
      <c r="B129" s="18">
        <v>57</v>
      </c>
      <c r="C129" s="18">
        <v>57</v>
      </c>
    </row>
    <row r="130" spans="1:3" x14ac:dyDescent="0.2">
      <c r="A130" s="22">
        <v>44034</v>
      </c>
      <c r="B130" s="18">
        <v>52</v>
      </c>
      <c r="C130" s="18">
        <v>52</v>
      </c>
    </row>
    <row r="131" spans="1:3" x14ac:dyDescent="0.2">
      <c r="A131" s="22">
        <v>44035</v>
      </c>
      <c r="B131" s="18">
        <v>49</v>
      </c>
      <c r="C131" s="18">
        <v>49</v>
      </c>
    </row>
    <row r="132" spans="1:3" x14ac:dyDescent="0.2">
      <c r="A132" s="22">
        <v>44036</v>
      </c>
      <c r="B132" s="18">
        <v>42</v>
      </c>
      <c r="C132" s="18">
        <v>42</v>
      </c>
    </row>
    <row r="133" spans="1:3" x14ac:dyDescent="0.2">
      <c r="A133" s="22">
        <v>44037</v>
      </c>
      <c r="B133" s="18">
        <v>39</v>
      </c>
      <c r="C133" s="18">
        <v>39</v>
      </c>
    </row>
    <row r="134" spans="1:3" x14ac:dyDescent="0.2">
      <c r="A134" s="22">
        <v>44038</v>
      </c>
      <c r="B134" s="18">
        <v>41</v>
      </c>
      <c r="C134" s="18">
        <v>41</v>
      </c>
    </row>
    <row r="135" spans="1:3" x14ac:dyDescent="0.2">
      <c r="A135" s="22">
        <v>44039</v>
      </c>
      <c r="B135" s="18">
        <v>37</v>
      </c>
      <c r="C135" s="18">
        <v>37</v>
      </c>
    </row>
    <row r="136" spans="1:3" x14ac:dyDescent="0.2">
      <c r="A136" s="22">
        <v>44040</v>
      </c>
      <c r="B136" s="18">
        <v>32</v>
      </c>
      <c r="C136" s="18">
        <v>32</v>
      </c>
    </row>
    <row r="137" spans="1:3" x14ac:dyDescent="0.2">
      <c r="A137" s="22">
        <v>44041</v>
      </c>
      <c r="B137" s="18">
        <v>32</v>
      </c>
      <c r="C137" s="18">
        <v>32</v>
      </c>
    </row>
    <row r="138" spans="1:3" x14ac:dyDescent="0.2">
      <c r="A138" s="22">
        <v>44042</v>
      </c>
      <c r="B138" s="18">
        <v>36</v>
      </c>
      <c r="C138" s="18">
        <v>36</v>
      </c>
    </row>
    <row r="139" spans="1:3" x14ac:dyDescent="0.2">
      <c r="A139" s="22">
        <v>44043</v>
      </c>
      <c r="B139" s="18">
        <v>43</v>
      </c>
      <c r="C139" s="18">
        <v>43</v>
      </c>
    </row>
    <row r="140" spans="1:3" x14ac:dyDescent="0.2">
      <c r="A140" s="22">
        <v>44044</v>
      </c>
      <c r="B140" s="18">
        <v>43</v>
      </c>
      <c r="C140" s="18">
        <v>43</v>
      </c>
    </row>
    <row r="141" spans="1:3" x14ac:dyDescent="0.2">
      <c r="A141" s="22">
        <v>44045</v>
      </c>
      <c r="B141" s="18">
        <v>47</v>
      </c>
      <c r="C141" s="18">
        <v>47</v>
      </c>
    </row>
    <row r="142" spans="1:3" x14ac:dyDescent="0.2">
      <c r="A142" s="22">
        <v>44046</v>
      </c>
      <c r="B142" s="18">
        <v>45</v>
      </c>
      <c r="C142" s="18">
        <v>45</v>
      </c>
    </row>
    <row r="143" spans="1:3" x14ac:dyDescent="0.2">
      <c r="A143" s="22">
        <v>44047</v>
      </c>
      <c r="B143" s="18">
        <v>36</v>
      </c>
      <c r="C143" s="18">
        <v>36</v>
      </c>
    </row>
    <row r="144" spans="1:3" x14ac:dyDescent="0.2">
      <c r="A144" s="22">
        <v>44048</v>
      </c>
      <c r="B144" s="18">
        <v>34</v>
      </c>
      <c r="C144" s="18">
        <v>34</v>
      </c>
    </row>
    <row r="145" spans="1:3" x14ac:dyDescent="0.2">
      <c r="A145" s="22">
        <v>44049</v>
      </c>
      <c r="B145" s="18">
        <v>44</v>
      </c>
      <c r="C145" s="18">
        <v>44</v>
      </c>
    </row>
    <row r="146" spans="1:3" x14ac:dyDescent="0.2">
      <c r="A146" s="22">
        <v>44050</v>
      </c>
      <c r="B146" s="18">
        <v>42</v>
      </c>
      <c r="C146" s="18">
        <v>42</v>
      </c>
    </row>
    <row r="147" spans="1:3" x14ac:dyDescent="0.2">
      <c r="A147" s="22">
        <v>44051</v>
      </c>
      <c r="B147" s="18">
        <v>43</v>
      </c>
      <c r="C147" s="18">
        <v>43</v>
      </c>
    </row>
    <row r="148" spans="1:3" x14ac:dyDescent="0.2">
      <c r="A148" s="22">
        <v>44052</v>
      </c>
      <c r="B148" s="18">
        <v>48</v>
      </c>
      <c r="C148" s="18">
        <v>48</v>
      </c>
    </row>
    <row r="149" spans="1:3" x14ac:dyDescent="0.2">
      <c r="A149" s="22">
        <v>44053</v>
      </c>
      <c r="B149" s="18">
        <v>50</v>
      </c>
      <c r="C149" s="18">
        <v>50</v>
      </c>
    </row>
    <row r="150" spans="1:3" x14ac:dyDescent="0.2">
      <c r="A150" s="22">
        <v>44054</v>
      </c>
      <c r="B150" s="18">
        <v>48</v>
      </c>
      <c r="C150" s="18">
        <v>48</v>
      </c>
    </row>
    <row r="151" spans="1:3" x14ac:dyDescent="0.2">
      <c r="A151" s="22">
        <v>44055</v>
      </c>
      <c r="B151" s="18">
        <v>52</v>
      </c>
      <c r="C151" s="18">
        <v>52</v>
      </c>
    </row>
    <row r="152" spans="1:3" x14ac:dyDescent="0.2">
      <c r="A152" s="22">
        <v>44056</v>
      </c>
      <c r="B152" s="18">
        <v>51</v>
      </c>
      <c r="C152" s="18">
        <v>51</v>
      </c>
    </row>
    <row r="153" spans="1:3" x14ac:dyDescent="0.2">
      <c r="A153" s="22">
        <v>44057</v>
      </c>
      <c r="B153" s="18">
        <v>49</v>
      </c>
      <c r="C153" s="18">
        <v>49</v>
      </c>
    </row>
    <row r="154" spans="1:3" x14ac:dyDescent="0.2">
      <c r="A154" s="22">
        <v>44058</v>
      </c>
      <c r="B154" s="18">
        <v>50</v>
      </c>
      <c r="C154" s="18">
        <v>50</v>
      </c>
    </row>
    <row r="155" spans="1:3" x14ac:dyDescent="0.2">
      <c r="A155" s="22">
        <v>44059</v>
      </c>
      <c r="B155" s="18">
        <v>53</v>
      </c>
      <c r="C155" s="18">
        <v>53</v>
      </c>
    </row>
    <row r="156" spans="1:3" x14ac:dyDescent="0.2">
      <c r="A156" s="22">
        <v>44060</v>
      </c>
      <c r="B156" s="18">
        <v>45</v>
      </c>
      <c r="C156" s="18">
        <v>45</v>
      </c>
    </row>
    <row r="157" spans="1:3" x14ac:dyDescent="0.2">
      <c r="A157" s="22">
        <v>44061</v>
      </c>
      <c r="B157" s="18">
        <v>43</v>
      </c>
      <c r="C157" s="18">
        <v>43</v>
      </c>
    </row>
    <row r="158" spans="1:3" x14ac:dyDescent="0.2">
      <c r="A158" s="22">
        <v>44062</v>
      </c>
      <c r="B158" s="18">
        <v>43</v>
      </c>
      <c r="C158" s="18">
        <v>43</v>
      </c>
    </row>
    <row r="159" spans="1:3" x14ac:dyDescent="0.2">
      <c r="A159" s="22">
        <v>44063</v>
      </c>
      <c r="B159" s="18">
        <v>44</v>
      </c>
      <c r="C159" s="18">
        <v>44</v>
      </c>
    </row>
    <row r="160" spans="1:3" x14ac:dyDescent="0.2">
      <c r="A160" s="22">
        <v>44064</v>
      </c>
      <c r="B160" s="18">
        <v>44</v>
      </c>
      <c r="C160" s="18">
        <v>44</v>
      </c>
    </row>
    <row r="161" spans="1:3" x14ac:dyDescent="0.2">
      <c r="A161" s="22">
        <v>44065</v>
      </c>
      <c r="B161" s="18">
        <v>50</v>
      </c>
      <c r="C161" s="18">
        <v>50</v>
      </c>
    </row>
    <row r="162" spans="1:3" x14ac:dyDescent="0.2">
      <c r="A162" s="22">
        <v>44066</v>
      </c>
      <c r="B162" s="18">
        <v>64</v>
      </c>
      <c r="C162" s="18">
        <v>64</v>
      </c>
    </row>
    <row r="163" spans="1:3" x14ac:dyDescent="0.2">
      <c r="A163" s="22">
        <v>44067</v>
      </c>
      <c r="B163" s="18">
        <v>73</v>
      </c>
      <c r="C163" s="18">
        <v>73</v>
      </c>
    </row>
    <row r="164" spans="1:3" x14ac:dyDescent="0.2">
      <c r="A164" s="22">
        <v>44068</v>
      </c>
      <c r="B164" s="18">
        <v>75</v>
      </c>
      <c r="C164" s="18">
        <v>75</v>
      </c>
    </row>
    <row r="165" spans="1:3" x14ac:dyDescent="0.2">
      <c r="A165" s="22">
        <v>44069</v>
      </c>
      <c r="B165" s="18">
        <v>70</v>
      </c>
      <c r="C165" s="18">
        <v>70</v>
      </c>
    </row>
    <row r="166" spans="1:3" x14ac:dyDescent="0.2">
      <c r="A166" s="22">
        <v>44070</v>
      </c>
      <c r="B166" s="18">
        <v>74</v>
      </c>
      <c r="C166" s="18">
        <v>74</v>
      </c>
    </row>
    <row r="167" spans="1:3" x14ac:dyDescent="0.2">
      <c r="A167" s="22">
        <v>44071</v>
      </c>
      <c r="B167" s="18">
        <v>75</v>
      </c>
      <c r="C167" s="18">
        <v>75</v>
      </c>
    </row>
    <row r="168" spans="1:3" x14ac:dyDescent="0.2">
      <c r="A168" s="22">
        <v>44072</v>
      </c>
      <c r="B168" s="18">
        <v>75</v>
      </c>
      <c r="C168" s="18">
        <v>75</v>
      </c>
    </row>
    <row r="169" spans="1:3" x14ac:dyDescent="0.2">
      <c r="A169" s="22">
        <v>44073</v>
      </c>
      <c r="B169" s="18">
        <v>76</v>
      </c>
      <c r="C169" s="18">
        <v>76</v>
      </c>
    </row>
    <row r="170" spans="1:3" x14ac:dyDescent="0.2">
      <c r="A170" s="22">
        <v>44074</v>
      </c>
      <c r="B170" s="18">
        <v>79</v>
      </c>
      <c r="C170" s="18">
        <v>79</v>
      </c>
    </row>
    <row r="171" spans="1:3" x14ac:dyDescent="0.2">
      <c r="A171" s="22">
        <v>44075</v>
      </c>
      <c r="B171" s="18">
        <v>81</v>
      </c>
      <c r="C171" s="18">
        <v>81</v>
      </c>
    </row>
    <row r="172" spans="1:3" x14ac:dyDescent="0.2">
      <c r="A172" s="22">
        <v>44076</v>
      </c>
      <c r="B172" s="18">
        <v>97</v>
      </c>
      <c r="C172" s="18">
        <v>97</v>
      </c>
    </row>
    <row r="173" spans="1:3" x14ac:dyDescent="0.2">
      <c r="A173" s="22">
        <v>44077</v>
      </c>
      <c r="B173" s="18">
        <v>98</v>
      </c>
      <c r="C173" s="18">
        <v>98</v>
      </c>
    </row>
    <row r="174" spans="1:3" x14ac:dyDescent="0.2">
      <c r="A174" s="22">
        <v>44078</v>
      </c>
      <c r="B174" s="18">
        <v>107</v>
      </c>
      <c r="C174" s="18">
        <v>107</v>
      </c>
    </row>
    <row r="175" spans="1:3" x14ac:dyDescent="0.2">
      <c r="A175" s="22">
        <v>44079</v>
      </c>
      <c r="B175" s="18">
        <v>105</v>
      </c>
      <c r="C175" s="18">
        <v>105</v>
      </c>
    </row>
    <row r="176" spans="1:3" x14ac:dyDescent="0.2">
      <c r="A176" s="22">
        <v>44080</v>
      </c>
      <c r="B176" s="18">
        <v>101</v>
      </c>
      <c r="C176" s="18">
        <v>101</v>
      </c>
    </row>
    <row r="177" spans="1:3" x14ac:dyDescent="0.2">
      <c r="A177" s="22">
        <v>44081</v>
      </c>
      <c r="B177" s="18">
        <v>102</v>
      </c>
      <c r="C177" s="18">
        <v>102</v>
      </c>
    </row>
    <row r="178" spans="1:3" x14ac:dyDescent="0.2">
      <c r="A178" s="22">
        <v>44082</v>
      </c>
      <c r="B178" s="18">
        <v>98</v>
      </c>
      <c r="C178" s="18">
        <v>98</v>
      </c>
    </row>
    <row r="179" spans="1:3" x14ac:dyDescent="0.2">
      <c r="A179" s="22">
        <v>44083</v>
      </c>
      <c r="B179" s="18">
        <v>101</v>
      </c>
      <c r="C179" s="18">
        <v>101</v>
      </c>
    </row>
    <row r="180" spans="1:3" x14ac:dyDescent="0.2">
      <c r="A180" s="22">
        <v>44084</v>
      </c>
      <c r="B180" s="18">
        <v>105</v>
      </c>
      <c r="C180" s="18">
        <v>105</v>
      </c>
    </row>
    <row r="181" spans="1:3" x14ac:dyDescent="0.2">
      <c r="A181" s="22">
        <v>44085</v>
      </c>
      <c r="B181" s="18">
        <v>107</v>
      </c>
      <c r="C181" s="18">
        <v>107</v>
      </c>
    </row>
    <row r="182" spans="1:3" x14ac:dyDescent="0.2">
      <c r="A182" s="22">
        <v>44086</v>
      </c>
      <c r="B182" s="18">
        <v>106</v>
      </c>
      <c r="C182" s="18">
        <v>106</v>
      </c>
    </row>
    <row r="183" spans="1:3" x14ac:dyDescent="0.2">
      <c r="A183" s="22">
        <v>44087</v>
      </c>
      <c r="B183" s="18">
        <v>111</v>
      </c>
      <c r="C183" s="18">
        <v>111</v>
      </c>
    </row>
    <row r="184" spans="1:3" x14ac:dyDescent="0.2">
      <c r="A184" s="22">
        <v>44088</v>
      </c>
      <c r="B184" s="18">
        <v>120</v>
      </c>
      <c r="C184" s="18">
        <v>120</v>
      </c>
    </row>
    <row r="185" spans="1:3" x14ac:dyDescent="0.2">
      <c r="A185" s="22">
        <v>44089</v>
      </c>
      <c r="B185" s="18">
        <v>122</v>
      </c>
      <c r="C185" s="18">
        <v>122</v>
      </c>
    </row>
    <row r="186" spans="1:3" x14ac:dyDescent="0.2">
      <c r="A186" s="22">
        <v>44090</v>
      </c>
      <c r="B186" s="18">
        <v>121</v>
      </c>
      <c r="C186" s="18">
        <v>121</v>
      </c>
    </row>
    <row r="187" spans="1:3" x14ac:dyDescent="0.2">
      <c r="A187" s="22">
        <v>44091</v>
      </c>
      <c r="B187" s="18">
        <v>125</v>
      </c>
      <c r="C187" s="18">
        <v>125</v>
      </c>
    </row>
    <row r="188" spans="1:3" x14ac:dyDescent="0.2">
      <c r="A188" s="22">
        <v>44092</v>
      </c>
      <c r="B188" s="18">
        <v>123</v>
      </c>
      <c r="C188" s="18">
        <v>123</v>
      </c>
    </row>
    <row r="189" spans="1:3" x14ac:dyDescent="0.2">
      <c r="A189" s="22">
        <v>44093</v>
      </c>
      <c r="B189" s="18">
        <v>115</v>
      </c>
      <c r="C189" s="18">
        <v>115</v>
      </c>
    </row>
    <row r="190" spans="1:3" x14ac:dyDescent="0.2">
      <c r="A190" s="22">
        <v>44094</v>
      </c>
      <c r="B190" s="18">
        <v>114</v>
      </c>
      <c r="C190" s="18">
        <v>114</v>
      </c>
    </row>
    <row r="191" spans="1:3" x14ac:dyDescent="0.2">
      <c r="A191" s="22">
        <v>44095</v>
      </c>
      <c r="B191" s="18">
        <v>112</v>
      </c>
      <c r="C191" s="18">
        <v>112</v>
      </c>
    </row>
    <row r="192" spans="1:3" x14ac:dyDescent="0.2">
      <c r="A192" s="22">
        <v>44096</v>
      </c>
      <c r="B192" s="18">
        <v>112</v>
      </c>
      <c r="C192" s="18">
        <v>112</v>
      </c>
    </row>
    <row r="193" spans="1:3" x14ac:dyDescent="0.2">
      <c r="A193" s="22">
        <v>44097</v>
      </c>
      <c r="B193" s="18">
        <v>111</v>
      </c>
      <c r="C193" s="18">
        <v>111</v>
      </c>
    </row>
    <row r="194" spans="1:3" x14ac:dyDescent="0.2">
      <c r="A194" s="22">
        <v>44098</v>
      </c>
      <c r="B194" s="18">
        <v>110</v>
      </c>
      <c r="C194" s="18">
        <v>110</v>
      </c>
    </row>
    <row r="195" spans="1:3" x14ac:dyDescent="0.2">
      <c r="A195" s="22">
        <v>44099</v>
      </c>
      <c r="B195" s="18">
        <v>111</v>
      </c>
      <c r="C195" s="18">
        <v>111</v>
      </c>
    </row>
    <row r="196" spans="1:3" x14ac:dyDescent="0.2">
      <c r="A196" s="22">
        <v>44100</v>
      </c>
      <c r="B196" s="18">
        <v>111</v>
      </c>
      <c r="C196" s="18">
        <v>111</v>
      </c>
    </row>
    <row r="197" spans="1:3" x14ac:dyDescent="0.2">
      <c r="A197" s="22">
        <v>44101</v>
      </c>
      <c r="B197" s="18">
        <v>110</v>
      </c>
      <c r="C197" s="18">
        <v>110</v>
      </c>
    </row>
    <row r="198" spans="1:3" x14ac:dyDescent="0.2">
      <c r="A198" s="22">
        <v>44102</v>
      </c>
      <c r="B198" s="18">
        <v>110</v>
      </c>
      <c r="C198" s="18">
        <v>110</v>
      </c>
    </row>
    <row r="199" spans="1:3" x14ac:dyDescent="0.2">
      <c r="A199" s="22">
        <v>44103</v>
      </c>
      <c r="B199" s="18">
        <v>111</v>
      </c>
      <c r="C199" s="18">
        <v>111</v>
      </c>
    </row>
    <row r="200" spans="1:3" x14ac:dyDescent="0.2">
      <c r="A200" s="22">
        <v>44104</v>
      </c>
      <c r="B200" s="18">
        <v>110</v>
      </c>
      <c r="C200" s="18">
        <v>110</v>
      </c>
    </row>
    <row r="201" spans="1:3" x14ac:dyDescent="0.2">
      <c r="A201" s="22">
        <v>44105</v>
      </c>
      <c r="B201" s="18">
        <v>112</v>
      </c>
      <c r="C201" s="18">
        <v>112</v>
      </c>
    </row>
    <row r="202" spans="1:3" x14ac:dyDescent="0.2">
      <c r="A202" s="22">
        <v>44106</v>
      </c>
      <c r="B202" s="18">
        <v>112</v>
      </c>
      <c r="C202" s="18">
        <v>112</v>
      </c>
    </row>
    <row r="203" spans="1:3" x14ac:dyDescent="0.2">
      <c r="A203" s="22">
        <v>44107</v>
      </c>
      <c r="B203" s="18">
        <v>111</v>
      </c>
      <c r="C203" s="18">
        <v>111</v>
      </c>
    </row>
    <row r="204" spans="1:3" x14ac:dyDescent="0.2">
      <c r="A204" s="22">
        <v>44108</v>
      </c>
      <c r="B204" s="18">
        <v>114</v>
      </c>
      <c r="C204" s="18">
        <v>114</v>
      </c>
    </row>
    <row r="205" spans="1:3" x14ac:dyDescent="0.2">
      <c r="A205" s="22">
        <v>44109</v>
      </c>
      <c r="B205" s="18">
        <v>111</v>
      </c>
      <c r="C205" s="18">
        <v>111</v>
      </c>
    </row>
    <row r="206" spans="1:3" x14ac:dyDescent="0.2">
      <c r="A206" s="22">
        <v>44110</v>
      </c>
      <c r="B206" s="18">
        <v>115</v>
      </c>
      <c r="C206" s="18">
        <v>115</v>
      </c>
    </row>
    <row r="207" spans="1:3" x14ac:dyDescent="0.2">
      <c r="A207" s="22">
        <v>44111</v>
      </c>
      <c r="B207" s="18">
        <v>119</v>
      </c>
      <c r="C207" s="18">
        <v>119</v>
      </c>
    </row>
    <row r="208" spans="1:3" x14ac:dyDescent="0.2">
      <c r="A208" s="22">
        <v>44112</v>
      </c>
      <c r="B208" s="18">
        <v>118</v>
      </c>
      <c r="C208" s="18">
        <v>118</v>
      </c>
    </row>
    <row r="209" spans="1:3" x14ac:dyDescent="0.2">
      <c r="A209" s="22">
        <v>44113</v>
      </c>
      <c r="B209" s="18">
        <v>121</v>
      </c>
      <c r="C209" s="18">
        <v>121</v>
      </c>
    </row>
    <row r="210" spans="1:3" x14ac:dyDescent="0.2">
      <c r="A210" s="22">
        <v>44114</v>
      </c>
      <c r="B210" s="18">
        <v>125</v>
      </c>
      <c r="C210" s="18">
        <v>125</v>
      </c>
    </row>
    <row r="211" spans="1:3" x14ac:dyDescent="0.2">
      <c r="A211" s="22">
        <v>44115</v>
      </c>
      <c r="B211" s="18">
        <v>127</v>
      </c>
      <c r="C211" s="18">
        <v>127</v>
      </c>
    </row>
    <row r="212" spans="1:3" x14ac:dyDescent="0.2">
      <c r="A212" s="22">
        <v>44116</v>
      </c>
      <c r="B212" s="18">
        <v>129</v>
      </c>
      <c r="C212" s="18">
        <v>129</v>
      </c>
    </row>
    <row r="213" spans="1:3" x14ac:dyDescent="0.2">
      <c r="A213" s="22">
        <v>44117</v>
      </c>
      <c r="B213" s="18">
        <v>128</v>
      </c>
      <c r="C213" s="18">
        <v>128</v>
      </c>
    </row>
    <row r="214" spans="1:3" x14ac:dyDescent="0.2">
      <c r="A214" s="22">
        <v>44118</v>
      </c>
      <c r="B214" s="18">
        <v>130</v>
      </c>
      <c r="C214" s="18">
        <v>130</v>
      </c>
    </row>
    <row r="215" spans="1:3" x14ac:dyDescent="0.2">
      <c r="A215" s="22">
        <v>44119</v>
      </c>
      <c r="B215" s="18">
        <v>134</v>
      </c>
      <c r="C215" s="18">
        <v>134</v>
      </c>
    </row>
    <row r="216" spans="1:3" x14ac:dyDescent="0.2">
      <c r="A216" s="22">
        <v>44120</v>
      </c>
      <c r="B216" s="18">
        <v>136</v>
      </c>
      <c r="C216" s="18">
        <v>136</v>
      </c>
    </row>
    <row r="217" spans="1:3" x14ac:dyDescent="0.2">
      <c r="A217" s="22">
        <v>44121</v>
      </c>
      <c r="B217" s="18">
        <v>140</v>
      </c>
      <c r="C217" s="18">
        <v>140</v>
      </c>
    </row>
    <row r="218" spans="1:3" x14ac:dyDescent="0.2">
      <c r="A218" s="22">
        <v>44122</v>
      </c>
      <c r="B218" s="18">
        <v>139</v>
      </c>
      <c r="C218" s="18">
        <v>139</v>
      </c>
    </row>
    <row r="219" spans="1:3" x14ac:dyDescent="0.2">
      <c r="A219" s="22">
        <v>44123</v>
      </c>
      <c r="B219" s="18">
        <v>141</v>
      </c>
      <c r="C219" s="18">
        <v>141</v>
      </c>
    </row>
    <row r="220" spans="1:3" x14ac:dyDescent="0.2">
      <c r="A220" s="22">
        <v>44124</v>
      </c>
      <c r="B220" s="18">
        <v>142</v>
      </c>
      <c r="C220" s="18">
        <v>142</v>
      </c>
    </row>
    <row r="221" spans="1:3" x14ac:dyDescent="0.2">
      <c r="A221" s="22">
        <v>44125</v>
      </c>
      <c r="B221" s="18">
        <v>143</v>
      </c>
      <c r="C221" s="18">
        <v>143</v>
      </c>
    </row>
    <row r="222" spans="1:3" x14ac:dyDescent="0.2">
      <c r="A222" s="22">
        <v>44126</v>
      </c>
      <c r="B222" s="18">
        <v>145</v>
      </c>
      <c r="C222" s="18">
        <v>145</v>
      </c>
    </row>
    <row r="223" spans="1:3" x14ac:dyDescent="0.2">
      <c r="A223" s="22">
        <v>44127</v>
      </c>
      <c r="B223" s="18">
        <v>144</v>
      </c>
      <c r="C223" s="18">
        <v>144</v>
      </c>
    </row>
    <row r="224" spans="1:3" x14ac:dyDescent="0.2">
      <c r="A224" s="22">
        <v>44128</v>
      </c>
      <c r="B224" s="18">
        <v>143</v>
      </c>
      <c r="C224" s="18">
        <v>143</v>
      </c>
    </row>
    <row r="225" spans="1:3" x14ac:dyDescent="0.2">
      <c r="A225" s="22">
        <v>44129</v>
      </c>
      <c r="B225" s="18">
        <v>147</v>
      </c>
      <c r="C225" s="18">
        <v>147</v>
      </c>
    </row>
    <row r="226" spans="1:3" x14ac:dyDescent="0.2">
      <c r="A226" s="22">
        <v>44130</v>
      </c>
      <c r="B226" s="18">
        <v>148</v>
      </c>
      <c r="C226" s="18">
        <v>148</v>
      </c>
    </row>
    <row r="227" spans="1:3" x14ac:dyDescent="0.2">
      <c r="A227" s="22">
        <v>44131</v>
      </c>
      <c r="B227" s="18">
        <v>151</v>
      </c>
      <c r="C227" s="18">
        <v>151</v>
      </c>
    </row>
    <row r="228" spans="1:3" x14ac:dyDescent="0.2">
      <c r="A228" s="22">
        <v>44132</v>
      </c>
      <c r="B228" s="18">
        <v>161</v>
      </c>
      <c r="C228" s="18">
        <v>161</v>
      </c>
    </row>
    <row r="229" spans="1:3" x14ac:dyDescent="0.2">
      <c r="A229" s="22">
        <v>44133</v>
      </c>
      <c r="B229" s="18">
        <v>167</v>
      </c>
      <c r="C229" s="18">
        <v>167</v>
      </c>
    </row>
    <row r="230" spans="1:3" x14ac:dyDescent="0.2">
      <c r="A230" s="22">
        <v>44134</v>
      </c>
      <c r="B230" s="18">
        <v>170</v>
      </c>
      <c r="C230" s="18">
        <v>170</v>
      </c>
    </row>
    <row r="231" spans="1:3" x14ac:dyDescent="0.2">
      <c r="A231" s="22">
        <v>44135</v>
      </c>
      <c r="B231" s="18">
        <v>173</v>
      </c>
      <c r="C231" s="18">
        <v>173</v>
      </c>
    </row>
    <row r="232" spans="1:3" x14ac:dyDescent="0.2">
      <c r="A232" s="22">
        <v>44136</v>
      </c>
      <c r="B232" s="18">
        <v>178</v>
      </c>
      <c r="C232" s="18">
        <v>178</v>
      </c>
    </row>
    <row r="233" spans="1:3" x14ac:dyDescent="0.2">
      <c r="A233" s="22">
        <v>44137</v>
      </c>
      <c r="B233" s="18">
        <v>185</v>
      </c>
      <c r="C233" s="18">
        <v>185</v>
      </c>
    </row>
    <row r="234" spans="1:3" x14ac:dyDescent="0.2">
      <c r="A234" s="22">
        <v>44138</v>
      </c>
      <c r="B234" s="18">
        <v>183</v>
      </c>
      <c r="C234" s="18">
        <v>183</v>
      </c>
    </row>
    <row r="235" spans="1:3" x14ac:dyDescent="0.2">
      <c r="A235" s="22">
        <v>44139</v>
      </c>
      <c r="B235" s="18">
        <v>187</v>
      </c>
      <c r="C235" s="18">
        <v>187</v>
      </c>
    </row>
    <row r="236" spans="1:3" x14ac:dyDescent="0.2">
      <c r="A236" s="22">
        <v>44140</v>
      </c>
      <c r="B236" s="18">
        <v>189</v>
      </c>
      <c r="C236" s="18">
        <v>189</v>
      </c>
    </row>
    <row r="237" spans="1:3" x14ac:dyDescent="0.2">
      <c r="A237" s="22">
        <v>44141</v>
      </c>
      <c r="B237" s="18">
        <v>188</v>
      </c>
      <c r="C237" s="18">
        <v>188</v>
      </c>
    </row>
    <row r="238" spans="1:3" x14ac:dyDescent="0.2">
      <c r="A238" s="22">
        <v>44142</v>
      </c>
      <c r="B238" s="18">
        <v>190</v>
      </c>
      <c r="C238" s="18">
        <v>190</v>
      </c>
    </row>
    <row r="239" spans="1:3" x14ac:dyDescent="0.2">
      <c r="A239" s="22">
        <v>44143</v>
      </c>
      <c r="B239" s="18">
        <v>188</v>
      </c>
      <c r="C239" s="18">
        <v>188</v>
      </c>
    </row>
    <row r="240" spans="1:3" x14ac:dyDescent="0.2">
      <c r="A240" s="22">
        <v>44144</v>
      </c>
      <c r="B240" s="18">
        <v>191</v>
      </c>
      <c r="C240" s="18">
        <v>191</v>
      </c>
    </row>
    <row r="241" spans="1:3" x14ac:dyDescent="0.2">
      <c r="A241" s="22">
        <v>44145</v>
      </c>
      <c r="B241" s="18">
        <v>191</v>
      </c>
      <c r="C241" s="18">
        <v>191</v>
      </c>
    </row>
    <row r="242" spans="1:3" x14ac:dyDescent="0.2">
      <c r="A242" s="22">
        <v>44146</v>
      </c>
      <c r="B242" s="18">
        <v>195</v>
      </c>
      <c r="C242" s="18">
        <v>195</v>
      </c>
    </row>
    <row r="243" spans="1:3" x14ac:dyDescent="0.2">
      <c r="A243" s="22">
        <v>44147</v>
      </c>
      <c r="B243" s="18">
        <v>197</v>
      </c>
      <c r="C243" s="18">
        <v>197</v>
      </c>
    </row>
    <row r="244" spans="1:3" x14ac:dyDescent="0.2">
      <c r="A244" s="22">
        <v>44148</v>
      </c>
      <c r="B244" s="18">
        <v>205</v>
      </c>
      <c r="C244" s="18">
        <v>205</v>
      </c>
    </row>
    <row r="245" spans="1:3" x14ac:dyDescent="0.2">
      <c r="A245" s="22">
        <v>44149</v>
      </c>
      <c r="B245" s="18">
        <v>211</v>
      </c>
      <c r="C245" s="18">
        <v>211</v>
      </c>
    </row>
    <row r="246" spans="1:3" x14ac:dyDescent="0.2">
      <c r="A246" s="22">
        <v>44150</v>
      </c>
      <c r="B246" s="18">
        <v>215</v>
      </c>
      <c r="C246" s="18">
        <v>215</v>
      </c>
    </row>
    <row r="247" spans="1:3" x14ac:dyDescent="0.2">
      <c r="A247" s="22">
        <v>44151</v>
      </c>
      <c r="B247" s="18">
        <v>217</v>
      </c>
      <c r="C247" s="18">
        <v>217</v>
      </c>
    </row>
    <row r="248" spans="1:3" x14ac:dyDescent="0.2">
      <c r="A248" s="22">
        <v>44152</v>
      </c>
      <c r="B248" s="18">
        <v>216</v>
      </c>
      <c r="C248" s="18">
        <v>216</v>
      </c>
    </row>
    <row r="249" spans="1:3" x14ac:dyDescent="0.2">
      <c r="A249" s="22">
        <v>44153</v>
      </c>
      <c r="B249" s="18">
        <v>216</v>
      </c>
      <c r="C249" s="18">
        <v>216</v>
      </c>
    </row>
    <row r="250" spans="1:3" x14ac:dyDescent="0.2">
      <c r="A250" s="22">
        <v>44154</v>
      </c>
      <c r="B250" s="18">
        <v>218</v>
      </c>
      <c r="C250" s="18">
        <v>218</v>
      </c>
    </row>
    <row r="251" spans="1:3" x14ac:dyDescent="0.2">
      <c r="A251" s="22">
        <v>44155</v>
      </c>
      <c r="B251" s="18">
        <v>220</v>
      </c>
      <c r="C251" s="18">
        <v>220</v>
      </c>
    </row>
    <row r="252" spans="1:3" x14ac:dyDescent="0.2">
      <c r="A252" s="22">
        <v>44156</v>
      </c>
      <c r="B252" s="18">
        <v>225</v>
      </c>
      <c r="C252" s="18">
        <v>225</v>
      </c>
    </row>
    <row r="253" spans="1:3" x14ac:dyDescent="0.2">
      <c r="A253" s="22">
        <v>44157</v>
      </c>
      <c r="B253" s="18">
        <v>231</v>
      </c>
      <c r="C253" s="18">
        <v>231</v>
      </c>
    </row>
    <row r="254" spans="1:3" x14ac:dyDescent="0.2">
      <c r="A254" s="22">
        <v>44158</v>
      </c>
      <c r="B254" s="18">
        <v>234</v>
      </c>
      <c r="C254" s="18">
        <v>234</v>
      </c>
    </row>
    <row r="255" spans="1:3" x14ac:dyDescent="0.2">
      <c r="A255" s="22">
        <v>44159</v>
      </c>
      <c r="B255" s="18">
        <v>237</v>
      </c>
      <c r="C255" s="18">
        <v>237</v>
      </c>
    </row>
    <row r="256" spans="1:3" x14ac:dyDescent="0.2">
      <c r="A256" s="22">
        <v>44160</v>
      </c>
      <c r="B256" s="18">
        <v>240</v>
      </c>
      <c r="C256" s="18">
        <v>240</v>
      </c>
    </row>
    <row r="257" spans="1:3" x14ac:dyDescent="0.2">
      <c r="A257" s="22">
        <v>44161</v>
      </c>
      <c r="B257" s="18">
        <v>242</v>
      </c>
      <c r="C257" s="18">
        <v>242</v>
      </c>
    </row>
    <row r="258" spans="1:3" x14ac:dyDescent="0.2">
      <c r="A258" s="22">
        <v>44162</v>
      </c>
      <c r="B258" s="18">
        <v>245</v>
      </c>
      <c r="C258" s="18">
        <v>245</v>
      </c>
    </row>
    <row r="259" spans="1:3" x14ac:dyDescent="0.2">
      <c r="A259" s="22">
        <v>44163</v>
      </c>
      <c r="B259" s="18">
        <v>248</v>
      </c>
      <c r="C259" s="18">
        <v>248</v>
      </c>
    </row>
    <row r="260" spans="1:3" x14ac:dyDescent="0.2">
      <c r="A260" s="22">
        <v>44164</v>
      </c>
      <c r="B260" s="18">
        <v>251</v>
      </c>
      <c r="C260" s="18">
        <v>251</v>
      </c>
    </row>
    <row r="261" spans="1:3" x14ac:dyDescent="0.2">
      <c r="A261" s="22">
        <v>44165</v>
      </c>
      <c r="B261" s="18">
        <v>254</v>
      </c>
      <c r="C261" s="18">
        <v>254</v>
      </c>
    </row>
    <row r="262" spans="1:3" x14ac:dyDescent="0.2">
      <c r="A262" s="22">
        <v>44166</v>
      </c>
      <c r="B262" s="18">
        <v>255</v>
      </c>
      <c r="C262" s="18">
        <v>255</v>
      </c>
    </row>
    <row r="263" spans="1:3" x14ac:dyDescent="0.2">
      <c r="A263" s="22">
        <v>44167</v>
      </c>
      <c r="B263" s="18">
        <v>263</v>
      </c>
      <c r="C263" s="18">
        <v>263</v>
      </c>
    </row>
    <row r="264" spans="1:3" x14ac:dyDescent="0.2">
      <c r="A264" s="22">
        <v>44168</v>
      </c>
      <c r="B264" s="18">
        <v>260</v>
      </c>
      <c r="C264" s="18">
        <v>260</v>
      </c>
    </row>
    <row r="265" spans="1:3" x14ac:dyDescent="0.2">
      <c r="A265" s="22">
        <v>44169</v>
      </c>
      <c r="B265" s="18">
        <v>266</v>
      </c>
      <c r="C265" s="18">
        <v>266</v>
      </c>
    </row>
    <row r="266" spans="1:3" x14ac:dyDescent="0.2">
      <c r="A266" s="22">
        <v>44170</v>
      </c>
      <c r="B266" s="18">
        <v>269</v>
      </c>
      <c r="C266" s="18">
        <v>269</v>
      </c>
    </row>
    <row r="267" spans="1:3" x14ac:dyDescent="0.2">
      <c r="A267" s="22">
        <v>44171</v>
      </c>
      <c r="B267" s="18">
        <v>271</v>
      </c>
      <c r="C267" s="18">
        <v>271</v>
      </c>
    </row>
    <row r="268" spans="1:3" x14ac:dyDescent="0.2">
      <c r="A268" s="22">
        <v>44172</v>
      </c>
      <c r="B268" s="18">
        <v>274</v>
      </c>
      <c r="C268" s="18">
        <v>274</v>
      </c>
    </row>
    <row r="269" spans="1:3" x14ac:dyDescent="0.2">
      <c r="A269" s="22">
        <v>44173</v>
      </c>
      <c r="B269" s="18">
        <v>278</v>
      </c>
      <c r="C269" s="18">
        <v>278</v>
      </c>
    </row>
    <row r="270" spans="1:3" x14ac:dyDescent="0.2">
      <c r="A270" s="22">
        <v>44174</v>
      </c>
      <c r="B270" s="18">
        <v>281</v>
      </c>
      <c r="C270" s="18">
        <v>281</v>
      </c>
    </row>
    <row r="271" spans="1:3" x14ac:dyDescent="0.2">
      <c r="A271" s="22">
        <v>44175</v>
      </c>
      <c r="B271" s="18">
        <v>283</v>
      </c>
      <c r="C271" s="18">
        <v>283</v>
      </c>
    </row>
    <row r="272" spans="1:3" x14ac:dyDescent="0.2">
      <c r="A272" s="22">
        <v>44176</v>
      </c>
      <c r="B272" s="18">
        <v>288</v>
      </c>
      <c r="C272" s="18">
        <v>288</v>
      </c>
    </row>
    <row r="273" spans="1:3" x14ac:dyDescent="0.2">
      <c r="A273" s="22">
        <v>44177</v>
      </c>
      <c r="B273" s="18">
        <v>290</v>
      </c>
      <c r="C273" s="18">
        <v>290</v>
      </c>
    </row>
    <row r="274" spans="1:3" x14ac:dyDescent="0.2">
      <c r="A274" s="22">
        <v>44178</v>
      </c>
      <c r="B274" s="18">
        <v>291</v>
      </c>
      <c r="C274" s="18">
        <v>291</v>
      </c>
    </row>
    <row r="275" spans="1:3" x14ac:dyDescent="0.2">
      <c r="A275" s="22">
        <v>44179</v>
      </c>
      <c r="B275" s="18">
        <v>295</v>
      </c>
      <c r="C275" s="18">
        <v>295</v>
      </c>
    </row>
    <row r="276" spans="1:3" x14ac:dyDescent="0.2">
      <c r="A276" s="22">
        <v>44180</v>
      </c>
      <c r="B276" s="18">
        <v>296</v>
      </c>
      <c r="C276" s="18">
        <v>296</v>
      </c>
    </row>
    <row r="277" spans="1:3" x14ac:dyDescent="0.2">
      <c r="A277" s="22">
        <v>44181</v>
      </c>
      <c r="B277" s="18">
        <v>301</v>
      </c>
      <c r="C277" s="18">
        <v>301</v>
      </c>
    </row>
    <row r="278" spans="1:3" x14ac:dyDescent="0.2">
      <c r="A278" s="22">
        <v>44182</v>
      </c>
      <c r="B278" s="18">
        <v>300</v>
      </c>
      <c r="C278" s="18">
        <v>300</v>
      </c>
    </row>
    <row r="279" spans="1:3" x14ac:dyDescent="0.2">
      <c r="A279" s="22">
        <v>44183</v>
      </c>
      <c r="B279" s="18">
        <v>302</v>
      </c>
      <c r="C279" s="18">
        <v>302</v>
      </c>
    </row>
    <row r="280" spans="1:3" x14ac:dyDescent="0.2">
      <c r="A280" s="22">
        <v>44184</v>
      </c>
      <c r="B280" s="18">
        <v>305</v>
      </c>
      <c r="C280" s="18">
        <v>305</v>
      </c>
    </row>
    <row r="281" spans="1:3" x14ac:dyDescent="0.2">
      <c r="A281" s="22">
        <v>44185</v>
      </c>
      <c r="B281" s="18">
        <v>307</v>
      </c>
      <c r="C281" s="18">
        <v>307</v>
      </c>
    </row>
    <row r="282" spans="1:3" x14ac:dyDescent="0.2">
      <c r="A282" s="22">
        <v>44186</v>
      </c>
      <c r="B282" s="18">
        <v>305</v>
      </c>
      <c r="C282" s="18">
        <v>305</v>
      </c>
    </row>
    <row r="283" spans="1:3" x14ac:dyDescent="0.2">
      <c r="A283" s="22">
        <v>44187</v>
      </c>
      <c r="B283" s="18">
        <v>304</v>
      </c>
      <c r="C283" s="18">
        <v>304</v>
      </c>
    </row>
    <row r="284" spans="1:3" x14ac:dyDescent="0.2">
      <c r="A284" s="22">
        <v>44188</v>
      </c>
      <c r="B284" s="18">
        <v>307</v>
      </c>
      <c r="C284" s="18">
        <v>307</v>
      </c>
    </row>
    <row r="285" spans="1:3" x14ac:dyDescent="0.2">
      <c r="A285" s="22">
        <v>44189</v>
      </c>
      <c r="B285" s="18">
        <v>305</v>
      </c>
      <c r="C285" s="18">
        <v>305</v>
      </c>
    </row>
    <row r="286" spans="1:3" x14ac:dyDescent="0.2">
      <c r="A286" s="22">
        <v>44190</v>
      </c>
      <c r="B286" s="18">
        <v>306</v>
      </c>
      <c r="C286" s="18">
        <v>306</v>
      </c>
    </row>
    <row r="287" spans="1:3" x14ac:dyDescent="0.2">
      <c r="A287" s="22">
        <v>44191</v>
      </c>
      <c r="B287" s="18">
        <v>307</v>
      </c>
      <c r="C287" s="18">
        <v>307</v>
      </c>
    </row>
    <row r="288" spans="1:3" x14ac:dyDescent="0.2">
      <c r="A288" s="22">
        <v>44192</v>
      </c>
      <c r="B288" s="18">
        <v>311</v>
      </c>
      <c r="C288" s="18">
        <v>311</v>
      </c>
    </row>
    <row r="289" spans="1:3" x14ac:dyDescent="0.2">
      <c r="A289" s="22">
        <v>44193</v>
      </c>
      <c r="B289" s="18">
        <v>310</v>
      </c>
      <c r="C289" s="18">
        <v>310</v>
      </c>
    </row>
    <row r="290" spans="1:3" x14ac:dyDescent="0.2">
      <c r="A290" s="22">
        <v>44194</v>
      </c>
      <c r="B290" s="18">
        <v>307</v>
      </c>
      <c r="C290" s="18">
        <v>307</v>
      </c>
    </row>
    <row r="291" spans="1:3" x14ac:dyDescent="0.2">
      <c r="A291" s="22">
        <v>44195</v>
      </c>
      <c r="B291" s="18">
        <v>305</v>
      </c>
      <c r="C291" s="18">
        <v>305</v>
      </c>
    </row>
    <row r="292" spans="1:3" x14ac:dyDescent="0.2">
      <c r="A292" s="22">
        <v>44196</v>
      </c>
      <c r="B292" s="18">
        <v>304</v>
      </c>
      <c r="C292" s="18">
        <v>304</v>
      </c>
    </row>
    <row r="293" spans="1:3" x14ac:dyDescent="0.2">
      <c r="A293" s="22">
        <v>44197</v>
      </c>
      <c r="B293" s="18">
        <v>303</v>
      </c>
      <c r="C293" s="18">
        <v>303</v>
      </c>
    </row>
    <row r="294" spans="1:3" x14ac:dyDescent="0.2">
      <c r="A294" s="22">
        <v>44198</v>
      </c>
      <c r="B294" s="18">
        <v>300</v>
      </c>
      <c r="C294" s="18">
        <v>300</v>
      </c>
    </row>
    <row r="295" spans="1:3" x14ac:dyDescent="0.2">
      <c r="A295" s="22">
        <v>44199</v>
      </c>
      <c r="B295" s="18">
        <v>301</v>
      </c>
      <c r="C295" s="18">
        <v>301</v>
      </c>
    </row>
    <row r="296" spans="1:3" x14ac:dyDescent="0.2">
      <c r="A296" s="22">
        <v>44200</v>
      </c>
      <c r="B296" s="18">
        <v>298</v>
      </c>
      <c r="C296" s="18">
        <v>298</v>
      </c>
    </row>
    <row r="297" spans="1:3" x14ac:dyDescent="0.2">
      <c r="A297" s="22">
        <v>44201</v>
      </c>
      <c r="B297" s="18">
        <v>294</v>
      </c>
      <c r="C297" s="18">
        <v>294</v>
      </c>
    </row>
    <row r="298" spans="1:3" x14ac:dyDescent="0.2">
      <c r="A298" s="22">
        <v>44202</v>
      </c>
      <c r="B298" s="18">
        <v>291</v>
      </c>
      <c r="C298" s="18">
        <v>291</v>
      </c>
    </row>
    <row r="299" spans="1:3" x14ac:dyDescent="0.2">
      <c r="A299" s="22">
        <v>44203</v>
      </c>
      <c r="B299" s="18">
        <v>287</v>
      </c>
      <c r="C299" s="18">
        <v>287</v>
      </c>
    </row>
    <row r="300" spans="1:3" x14ac:dyDescent="0.2">
      <c r="A300" s="22">
        <v>44204</v>
      </c>
      <c r="B300" s="18">
        <v>285</v>
      </c>
      <c r="C300" s="18">
        <v>285</v>
      </c>
    </row>
    <row r="301" spans="1:3" x14ac:dyDescent="0.2">
      <c r="A301" s="22">
        <v>44205</v>
      </c>
      <c r="B301" s="18">
        <v>283</v>
      </c>
      <c r="C301" s="18">
        <v>283</v>
      </c>
    </row>
    <row r="302" spans="1:3" x14ac:dyDescent="0.2">
      <c r="A302" s="22">
        <v>44206</v>
      </c>
      <c r="B302" s="18">
        <v>280</v>
      </c>
      <c r="C302" s="18">
        <v>280</v>
      </c>
    </row>
    <row r="303" spans="1:3" x14ac:dyDescent="0.2">
      <c r="A303" s="22">
        <v>44207</v>
      </c>
      <c r="B303" s="18">
        <v>279</v>
      </c>
      <c r="C303" s="18">
        <v>279</v>
      </c>
    </row>
    <row r="304" spans="1:3" x14ac:dyDescent="0.2">
      <c r="A304" s="22">
        <v>44208</v>
      </c>
      <c r="B304" s="18">
        <v>278</v>
      </c>
      <c r="C304" s="18">
        <v>278</v>
      </c>
    </row>
    <row r="305" spans="1:3" x14ac:dyDescent="0.2">
      <c r="A305" s="22">
        <v>44209</v>
      </c>
      <c r="B305" s="18">
        <v>279</v>
      </c>
      <c r="C305" s="18">
        <v>279</v>
      </c>
    </row>
    <row r="306" spans="1:3" x14ac:dyDescent="0.2">
      <c r="A306" s="22">
        <v>44210</v>
      </c>
      <c r="B306" s="18">
        <v>282</v>
      </c>
      <c r="C306" s="18">
        <v>282</v>
      </c>
    </row>
    <row r="307" spans="1:3" x14ac:dyDescent="0.2">
      <c r="A307" s="22">
        <v>44211</v>
      </c>
      <c r="B307" s="18">
        <v>283</v>
      </c>
      <c r="C307" s="18">
        <v>283</v>
      </c>
    </row>
    <row r="308" spans="1:3" x14ac:dyDescent="0.2">
      <c r="A308" s="22">
        <v>44212</v>
      </c>
      <c r="B308" s="18">
        <v>287</v>
      </c>
      <c r="C308" s="18">
        <v>287</v>
      </c>
    </row>
    <row r="309" spans="1:3" x14ac:dyDescent="0.2">
      <c r="A309" s="22">
        <v>44213</v>
      </c>
      <c r="B309" s="18">
        <v>287</v>
      </c>
      <c r="C309" s="18">
        <v>287</v>
      </c>
    </row>
    <row r="310" spans="1:3" x14ac:dyDescent="0.2">
      <c r="A310" s="22">
        <v>44214</v>
      </c>
      <c r="B310" s="18">
        <v>288</v>
      </c>
      <c r="C310" s="18">
        <v>288</v>
      </c>
    </row>
    <row r="311" spans="1:3" x14ac:dyDescent="0.2">
      <c r="A311" s="22">
        <v>44215</v>
      </c>
      <c r="B311" s="18">
        <v>286</v>
      </c>
      <c r="C311" s="18">
        <v>286</v>
      </c>
    </row>
    <row r="312" spans="1:3" x14ac:dyDescent="0.2">
      <c r="A312" s="22">
        <v>44216</v>
      </c>
      <c r="B312" s="18">
        <v>285</v>
      </c>
      <c r="C312" s="18">
        <v>285</v>
      </c>
    </row>
    <row r="313" spans="1:3" x14ac:dyDescent="0.2">
      <c r="A313" s="22">
        <v>44217</v>
      </c>
      <c r="B313" s="18">
        <v>287</v>
      </c>
      <c r="C313" s="18">
        <v>287</v>
      </c>
    </row>
    <row r="314" spans="1:3" x14ac:dyDescent="0.2">
      <c r="A314" s="22">
        <v>44218</v>
      </c>
      <c r="B314" s="18">
        <v>286</v>
      </c>
      <c r="C314" s="18">
        <v>286</v>
      </c>
    </row>
    <row r="315" spans="1:3" x14ac:dyDescent="0.2">
      <c r="A315" s="22">
        <v>44219</v>
      </c>
      <c r="B315" s="18">
        <v>284</v>
      </c>
      <c r="C315" s="18">
        <v>284</v>
      </c>
    </row>
    <row r="316" spans="1:3" x14ac:dyDescent="0.2">
      <c r="A316" s="22">
        <v>44220</v>
      </c>
      <c r="B316" s="18">
        <v>285</v>
      </c>
      <c r="C316" s="18">
        <v>285</v>
      </c>
    </row>
    <row r="317" spans="1:3" x14ac:dyDescent="0.2">
      <c r="A317" s="22">
        <v>44221</v>
      </c>
      <c r="B317" s="18">
        <v>283</v>
      </c>
      <c r="C317" s="18">
        <v>283</v>
      </c>
    </row>
    <row r="318" spans="1:3" x14ac:dyDescent="0.2">
      <c r="A318" s="22">
        <v>44222</v>
      </c>
      <c r="B318" s="18">
        <v>279</v>
      </c>
      <c r="C318" s="18">
        <v>279</v>
      </c>
    </row>
    <row r="319" spans="1:3" x14ac:dyDescent="0.2">
      <c r="A319" s="22">
        <v>44223</v>
      </c>
      <c r="B319" s="18">
        <v>275</v>
      </c>
      <c r="C319" s="18">
        <v>275</v>
      </c>
    </row>
    <row r="320" spans="1:3" x14ac:dyDescent="0.2">
      <c r="A320" s="22">
        <v>44224</v>
      </c>
      <c r="B320" s="18">
        <v>273</v>
      </c>
      <c r="C320" s="18">
        <v>273</v>
      </c>
    </row>
    <row r="321" spans="1:3" x14ac:dyDescent="0.2">
      <c r="A321" s="22">
        <v>44225</v>
      </c>
      <c r="B321" s="18">
        <v>277</v>
      </c>
      <c r="C321" s="18">
        <v>277</v>
      </c>
    </row>
    <row r="322" spans="1:3" x14ac:dyDescent="0.2">
      <c r="A322" s="22">
        <v>44226</v>
      </c>
      <c r="B322" s="18">
        <v>305</v>
      </c>
      <c r="C322" s="18">
        <v>305</v>
      </c>
    </row>
    <row r="323" spans="1:3" x14ac:dyDescent="0.2">
      <c r="A323" s="22">
        <v>44227</v>
      </c>
      <c r="B323" s="18">
        <v>307</v>
      </c>
      <c r="C323" s="18">
        <v>307</v>
      </c>
    </row>
    <row r="324" spans="1:3" x14ac:dyDescent="0.2">
      <c r="A324" s="22">
        <v>44228</v>
      </c>
      <c r="B324" s="18">
        <v>305</v>
      </c>
      <c r="C324" s="18">
        <v>305</v>
      </c>
    </row>
    <row r="325" spans="1:3" x14ac:dyDescent="0.2">
      <c r="A325" s="22">
        <v>44229</v>
      </c>
      <c r="B325" s="18">
        <v>300</v>
      </c>
      <c r="C325" s="18">
        <v>300</v>
      </c>
    </row>
    <row r="326" spans="1:3" x14ac:dyDescent="0.2">
      <c r="A326" s="22">
        <v>44230</v>
      </c>
      <c r="B326" s="18">
        <v>301</v>
      </c>
      <c r="C326" s="18">
        <v>301</v>
      </c>
    </row>
    <row r="327" spans="1:3" x14ac:dyDescent="0.2">
      <c r="A327" s="22">
        <v>44231</v>
      </c>
      <c r="B327" s="18">
        <v>300</v>
      </c>
      <c r="C327" s="18">
        <v>300</v>
      </c>
    </row>
    <row r="328" spans="1:3" x14ac:dyDescent="0.2">
      <c r="A328" s="22">
        <v>44232</v>
      </c>
      <c r="B328" s="18">
        <v>303</v>
      </c>
      <c r="C328" s="18">
        <v>303</v>
      </c>
    </row>
    <row r="329" spans="1:3" x14ac:dyDescent="0.2">
      <c r="A329" s="22">
        <v>44233</v>
      </c>
      <c r="B329" s="18">
        <v>302</v>
      </c>
      <c r="C329" s="18">
        <v>302</v>
      </c>
    </row>
    <row r="330" spans="1:3" x14ac:dyDescent="0.2">
      <c r="A330" s="22">
        <v>44234</v>
      </c>
      <c r="B330" s="18">
        <v>301</v>
      </c>
      <c r="C330" s="18">
        <v>301</v>
      </c>
    </row>
    <row r="331" spans="1:3" x14ac:dyDescent="0.2">
      <c r="A331" s="22">
        <v>44235</v>
      </c>
      <c r="B331" s="18">
        <v>300</v>
      </c>
      <c r="C331" s="18">
        <v>300</v>
      </c>
    </row>
    <row r="332" spans="1:3" x14ac:dyDescent="0.2">
      <c r="A332" s="22">
        <v>44236</v>
      </c>
      <c r="B332" s="18">
        <v>300</v>
      </c>
      <c r="C332" s="18">
        <v>300</v>
      </c>
    </row>
    <row r="333" spans="1:3" x14ac:dyDescent="0.2">
      <c r="A333" s="22">
        <v>44237</v>
      </c>
      <c r="B333" s="18">
        <v>302</v>
      </c>
      <c r="C333" s="18">
        <v>302</v>
      </c>
    </row>
    <row r="334" spans="1:3" x14ac:dyDescent="0.2">
      <c r="A334" s="22">
        <v>44238</v>
      </c>
      <c r="B334" s="18">
        <v>301</v>
      </c>
      <c r="C334" s="18">
        <v>301</v>
      </c>
    </row>
    <row r="335" spans="1:3" x14ac:dyDescent="0.2">
      <c r="A335" s="22">
        <v>44239</v>
      </c>
      <c r="B335" s="18">
        <v>300</v>
      </c>
      <c r="C335" s="18">
        <v>300</v>
      </c>
    </row>
    <row r="336" spans="1:3" x14ac:dyDescent="0.2">
      <c r="A336" s="22">
        <v>44240</v>
      </c>
      <c r="B336" s="18">
        <v>298</v>
      </c>
      <c r="C336" s="18">
        <v>298</v>
      </c>
    </row>
    <row r="337" spans="1:3" x14ac:dyDescent="0.2">
      <c r="A337" s="22">
        <v>44241</v>
      </c>
      <c r="B337" s="18">
        <v>299</v>
      </c>
      <c r="C337" s="18">
        <v>299</v>
      </c>
    </row>
    <row r="338" spans="1:3" x14ac:dyDescent="0.2">
      <c r="A338" s="22">
        <v>44242</v>
      </c>
      <c r="B338" s="18">
        <v>297</v>
      </c>
      <c r="C338" s="18">
        <v>297</v>
      </c>
    </row>
    <row r="339" spans="1:3" x14ac:dyDescent="0.2">
      <c r="A339" s="22">
        <v>44243</v>
      </c>
      <c r="B339" s="18">
        <v>297</v>
      </c>
      <c r="C339" s="18">
        <v>297</v>
      </c>
    </row>
    <row r="340" spans="1:3" x14ac:dyDescent="0.2">
      <c r="A340" s="22">
        <v>44244</v>
      </c>
      <c r="B340" s="18">
        <v>294</v>
      </c>
      <c r="C340" s="18">
        <v>294</v>
      </c>
    </row>
    <row r="341" spans="1:3" x14ac:dyDescent="0.2">
      <c r="A341" s="22">
        <v>44245</v>
      </c>
      <c r="B341" s="18">
        <v>296</v>
      </c>
      <c r="C341" s="18">
        <v>296</v>
      </c>
    </row>
    <row r="342" spans="1:3" x14ac:dyDescent="0.2">
      <c r="A342" s="22">
        <v>44246</v>
      </c>
      <c r="B342" s="18">
        <v>292</v>
      </c>
      <c r="C342" s="18">
        <v>292</v>
      </c>
    </row>
    <row r="343" spans="1:3" x14ac:dyDescent="0.2">
      <c r="A343" s="22">
        <v>44247</v>
      </c>
      <c r="B343" s="18">
        <v>290</v>
      </c>
      <c r="C343" s="18">
        <v>290</v>
      </c>
    </row>
    <row r="344" spans="1:3" x14ac:dyDescent="0.2">
      <c r="A344" s="22">
        <v>44248</v>
      </c>
      <c r="B344" s="18">
        <v>287</v>
      </c>
      <c r="C344" s="18">
        <v>287</v>
      </c>
    </row>
    <row r="345" spans="1:3" x14ac:dyDescent="0.2">
      <c r="A345" s="22">
        <v>44249</v>
      </c>
      <c r="B345" s="18">
        <v>285</v>
      </c>
      <c r="C345" s="18">
        <v>285</v>
      </c>
    </row>
    <row r="346" spans="1:3" x14ac:dyDescent="0.2">
      <c r="A346" s="22">
        <v>44250</v>
      </c>
      <c r="B346" s="18">
        <v>283</v>
      </c>
      <c r="C346" s="18">
        <v>283</v>
      </c>
    </row>
    <row r="347" spans="1:3" x14ac:dyDescent="0.2">
      <c r="A347" s="22">
        <v>44251</v>
      </c>
      <c r="B347" s="18">
        <v>280</v>
      </c>
      <c r="C347" s="18">
        <v>280</v>
      </c>
    </row>
    <row r="348" spans="1:3" x14ac:dyDescent="0.2">
      <c r="A348" s="22">
        <v>44252</v>
      </c>
      <c r="B348" s="18">
        <v>278</v>
      </c>
      <c r="C348" s="18">
        <v>278</v>
      </c>
    </row>
    <row r="349" spans="1:3" x14ac:dyDescent="0.2">
      <c r="A349" s="22">
        <v>44253</v>
      </c>
      <c r="B349" s="18">
        <v>279</v>
      </c>
      <c r="C349" s="18">
        <v>279</v>
      </c>
    </row>
    <row r="350" spans="1:3" x14ac:dyDescent="0.2">
      <c r="A350" s="22">
        <v>44254</v>
      </c>
      <c r="B350" s="18">
        <v>280</v>
      </c>
      <c r="C350" s="18">
        <v>280</v>
      </c>
    </row>
    <row r="351" spans="1:3" x14ac:dyDescent="0.2">
      <c r="A351" s="22">
        <v>44255</v>
      </c>
      <c r="B351" s="18">
        <v>281</v>
      </c>
      <c r="C351" s="18">
        <v>281</v>
      </c>
    </row>
    <row r="352" spans="1:3" x14ac:dyDescent="0.2">
      <c r="A352" s="22">
        <v>44256</v>
      </c>
      <c r="B352" s="18">
        <v>278</v>
      </c>
      <c r="C352" s="18">
        <v>278</v>
      </c>
    </row>
    <row r="353" spans="1:3" x14ac:dyDescent="0.2">
      <c r="A353" s="22">
        <v>44257</v>
      </c>
      <c r="B353" s="18">
        <v>275</v>
      </c>
      <c r="C353" s="18">
        <v>275</v>
      </c>
    </row>
    <row r="354" spans="1:3" x14ac:dyDescent="0.2">
      <c r="A354" s="22">
        <v>44258</v>
      </c>
      <c r="B354" s="18">
        <v>273</v>
      </c>
      <c r="C354" s="18">
        <v>273</v>
      </c>
    </row>
    <row r="355" spans="1:3" x14ac:dyDescent="0.2">
      <c r="A355" s="22">
        <v>44259</v>
      </c>
      <c r="B355" s="18">
        <v>271</v>
      </c>
      <c r="C355" s="18">
        <v>271</v>
      </c>
    </row>
    <row r="356" spans="1:3" x14ac:dyDescent="0.2">
      <c r="A356" s="22">
        <v>44260</v>
      </c>
      <c r="B356" s="18">
        <v>273</v>
      </c>
      <c r="C356" s="18">
        <v>273</v>
      </c>
    </row>
    <row r="357" spans="1:3" x14ac:dyDescent="0.2">
      <c r="A357" s="22">
        <v>44261</v>
      </c>
      <c r="B357" s="18">
        <v>270</v>
      </c>
      <c r="C357" s="18">
        <v>270</v>
      </c>
    </row>
    <row r="358" spans="1:3" x14ac:dyDescent="0.2">
      <c r="A358" s="22">
        <v>44262</v>
      </c>
      <c r="B358" s="18">
        <v>268</v>
      </c>
      <c r="C358" s="18">
        <v>268</v>
      </c>
    </row>
    <row r="359" spans="1:3" x14ac:dyDescent="0.2">
      <c r="A359" s="22">
        <v>44263</v>
      </c>
      <c r="B359" s="18">
        <v>263</v>
      </c>
      <c r="C359" s="18">
        <v>263</v>
      </c>
    </row>
    <row r="360" spans="1:3" x14ac:dyDescent="0.2">
      <c r="A360" s="22">
        <v>44264</v>
      </c>
      <c r="B360" s="18">
        <v>260</v>
      </c>
      <c r="C360" s="18">
        <v>260</v>
      </c>
    </row>
    <row r="361" spans="1:3" x14ac:dyDescent="0.2">
      <c r="A361" s="22">
        <v>44265</v>
      </c>
      <c r="B361" s="18">
        <v>254</v>
      </c>
      <c r="C361" s="18">
        <v>254</v>
      </c>
    </row>
    <row r="362" spans="1:3" x14ac:dyDescent="0.2">
      <c r="A362" s="22">
        <v>44266</v>
      </c>
      <c r="B362" s="18">
        <v>250</v>
      </c>
      <c r="C362" s="18">
        <v>250</v>
      </c>
    </row>
    <row r="363" spans="1:3" x14ac:dyDescent="0.2">
      <c r="A363" s="22">
        <v>44267</v>
      </c>
      <c r="B363" s="18">
        <v>252</v>
      </c>
      <c r="C363" s="18">
        <v>252</v>
      </c>
    </row>
    <row r="364" spans="1:3" x14ac:dyDescent="0.2">
      <c r="A364" s="22">
        <v>44268</v>
      </c>
      <c r="B364" s="18">
        <v>246</v>
      </c>
      <c r="C364" s="18">
        <v>246</v>
      </c>
    </row>
    <row r="365" spans="1:3" x14ac:dyDescent="0.2">
      <c r="A365" s="22">
        <v>44269</v>
      </c>
      <c r="B365" s="18">
        <v>240</v>
      </c>
      <c r="C365" s="18">
        <v>240</v>
      </c>
    </row>
    <row r="366" spans="1:3" x14ac:dyDescent="0.2">
      <c r="A366" s="22">
        <v>44270</v>
      </c>
      <c r="B366" s="18">
        <v>235</v>
      </c>
      <c r="C366" s="18">
        <v>235</v>
      </c>
    </row>
    <row r="367" spans="1:3" x14ac:dyDescent="0.2">
      <c r="A367" s="22">
        <v>44271</v>
      </c>
      <c r="B367" s="18">
        <v>227</v>
      </c>
      <c r="C367" s="18">
        <v>227</v>
      </c>
    </row>
    <row r="368" spans="1:3" x14ac:dyDescent="0.2">
      <c r="A368" s="22">
        <v>44272</v>
      </c>
      <c r="B368" s="18">
        <v>223</v>
      </c>
      <c r="C368" s="18">
        <v>223</v>
      </c>
    </row>
    <row r="369" spans="1:3" x14ac:dyDescent="0.2">
      <c r="A369" s="22">
        <v>44273</v>
      </c>
      <c r="B369" s="18">
        <v>219</v>
      </c>
      <c r="C369" s="18">
        <v>219</v>
      </c>
    </row>
    <row r="370" spans="1:3" x14ac:dyDescent="0.2">
      <c r="A370" s="22">
        <v>44274</v>
      </c>
      <c r="B370" s="18">
        <v>214</v>
      </c>
      <c r="C370" s="18">
        <v>214</v>
      </c>
    </row>
    <row r="371" spans="1:3" x14ac:dyDescent="0.2">
      <c r="A371" s="22">
        <v>44275</v>
      </c>
      <c r="B371" s="18">
        <v>211</v>
      </c>
      <c r="C371" s="18">
        <v>211</v>
      </c>
    </row>
    <row r="372" spans="1:3" x14ac:dyDescent="0.2">
      <c r="A372" s="22">
        <v>44276</v>
      </c>
      <c r="B372" s="18">
        <v>205</v>
      </c>
      <c r="C372" s="18">
        <v>205</v>
      </c>
    </row>
    <row r="373" spans="1:3" x14ac:dyDescent="0.2">
      <c r="A373" s="22">
        <v>44277</v>
      </c>
      <c r="B373" s="18">
        <v>203</v>
      </c>
      <c r="C373" s="18">
        <v>203</v>
      </c>
    </row>
    <row r="374" spans="1:3" x14ac:dyDescent="0.2">
      <c r="A374" s="22">
        <v>44278</v>
      </c>
      <c r="B374" s="18">
        <v>200</v>
      </c>
      <c r="C374" s="18">
        <v>200</v>
      </c>
    </row>
    <row r="375" spans="1:3" x14ac:dyDescent="0.2">
      <c r="A375" s="22">
        <v>44279</v>
      </c>
      <c r="B375" s="18">
        <v>199</v>
      </c>
      <c r="C375" s="18">
        <v>199</v>
      </c>
    </row>
    <row r="376" spans="1:3" x14ac:dyDescent="0.2">
      <c r="A376" s="22">
        <v>44280</v>
      </c>
      <c r="B376" s="18">
        <v>200</v>
      </c>
      <c r="C376" s="18">
        <v>200</v>
      </c>
    </row>
    <row r="377" spans="1:3" x14ac:dyDescent="0.2">
      <c r="A377" s="22">
        <v>44281</v>
      </c>
      <c r="B377" s="18">
        <v>198</v>
      </c>
      <c r="C377" s="18">
        <v>198</v>
      </c>
    </row>
    <row r="378" spans="1:3" x14ac:dyDescent="0.2">
      <c r="A378" s="22">
        <v>44282</v>
      </c>
      <c r="B378" s="18">
        <v>201</v>
      </c>
      <c r="C378" s="18">
        <v>201</v>
      </c>
    </row>
    <row r="379" spans="1:3" x14ac:dyDescent="0.2">
      <c r="A379" s="22">
        <v>44283</v>
      </c>
      <c r="B379" s="18">
        <v>199</v>
      </c>
      <c r="C379" s="18">
        <v>199</v>
      </c>
    </row>
    <row r="380" spans="1:3" x14ac:dyDescent="0.2">
      <c r="A380" s="22">
        <v>44284</v>
      </c>
      <c r="B380" s="18">
        <v>200</v>
      </c>
      <c r="C380" s="18">
        <v>200</v>
      </c>
    </row>
    <row r="381" spans="1:3" x14ac:dyDescent="0.2">
      <c r="A381" s="22">
        <v>44285</v>
      </c>
      <c r="B381" s="18">
        <v>198</v>
      </c>
      <c r="C381" s="18">
        <v>198</v>
      </c>
    </row>
    <row r="382" spans="1:3" x14ac:dyDescent="0.2">
      <c r="A382" s="22">
        <v>44286</v>
      </c>
      <c r="B382" s="18">
        <v>197</v>
      </c>
      <c r="C382" s="18">
        <v>197</v>
      </c>
    </row>
    <row r="383" spans="1:3" x14ac:dyDescent="0.2">
      <c r="A383" s="22">
        <v>44287</v>
      </c>
      <c r="B383" s="18">
        <v>199</v>
      </c>
      <c r="C383" s="18">
        <v>199</v>
      </c>
    </row>
    <row r="384" spans="1:3" x14ac:dyDescent="0.2">
      <c r="A384" s="22">
        <v>44288</v>
      </c>
      <c r="B384" s="18">
        <v>202</v>
      </c>
      <c r="C384" s="18">
        <v>202</v>
      </c>
    </row>
    <row r="385" spans="1:3" x14ac:dyDescent="0.2">
      <c r="A385" s="22">
        <v>44289</v>
      </c>
      <c r="B385" s="18">
        <v>201</v>
      </c>
      <c r="C385" s="18">
        <v>201</v>
      </c>
    </row>
    <row r="386" spans="1:3" x14ac:dyDescent="0.2">
      <c r="A386" s="22">
        <v>44290</v>
      </c>
      <c r="B386" s="18">
        <v>200</v>
      </c>
      <c r="C386" s="18">
        <v>200</v>
      </c>
    </row>
    <row r="387" spans="1:3" x14ac:dyDescent="0.2">
      <c r="A387" s="22">
        <v>44291</v>
      </c>
      <c r="B387" s="18">
        <v>199</v>
      </c>
      <c r="C387" s="18">
        <v>199</v>
      </c>
    </row>
    <row r="388" spans="1:3" x14ac:dyDescent="0.2">
      <c r="A388" s="22">
        <v>44292</v>
      </c>
      <c r="B388" s="18">
        <v>201</v>
      </c>
      <c r="C388" s="18">
        <v>201</v>
      </c>
    </row>
    <row r="389" spans="1:3" x14ac:dyDescent="0.2">
      <c r="A389" s="22">
        <v>44293</v>
      </c>
      <c r="B389" s="18">
        <v>198</v>
      </c>
      <c r="C389" s="18">
        <v>198</v>
      </c>
    </row>
    <row r="390" spans="1:3" x14ac:dyDescent="0.2">
      <c r="A390" s="22">
        <v>44294</v>
      </c>
      <c r="B390" s="18">
        <v>197</v>
      </c>
      <c r="C390" s="18">
        <v>197</v>
      </c>
    </row>
    <row r="391" spans="1:3" x14ac:dyDescent="0.2">
      <c r="A391" s="22">
        <v>44295</v>
      </c>
      <c r="B391" s="18">
        <v>200</v>
      </c>
      <c r="C391" s="18">
        <v>200</v>
      </c>
    </row>
    <row r="392" spans="1:3" x14ac:dyDescent="0.2">
      <c r="A392" s="22">
        <v>44296</v>
      </c>
      <c r="B392" s="18">
        <v>201</v>
      </c>
      <c r="C392" s="18">
        <v>201</v>
      </c>
    </row>
    <row r="393" spans="1:3" x14ac:dyDescent="0.2">
      <c r="A393" s="22">
        <v>44297</v>
      </c>
      <c r="B393" s="18">
        <v>198</v>
      </c>
      <c r="C393" s="18">
        <v>198</v>
      </c>
    </row>
    <row r="394" spans="1:3" x14ac:dyDescent="0.2">
      <c r="A394" s="22">
        <v>44298</v>
      </c>
      <c r="B394" s="18">
        <v>197</v>
      </c>
      <c r="C394" s="18">
        <v>197</v>
      </c>
    </row>
    <row r="395" spans="1:3" x14ac:dyDescent="0.2">
      <c r="A395" s="22">
        <v>44299</v>
      </c>
      <c r="B395" s="18">
        <v>194</v>
      </c>
      <c r="C395" s="18">
        <v>194</v>
      </c>
    </row>
    <row r="396" spans="1:3" x14ac:dyDescent="0.2">
      <c r="A396" s="22">
        <v>44300</v>
      </c>
      <c r="B396" s="18">
        <v>195</v>
      </c>
      <c r="C396" s="18">
        <v>195</v>
      </c>
    </row>
    <row r="397" spans="1:3" x14ac:dyDescent="0.2">
      <c r="A397" s="22">
        <v>44301</v>
      </c>
      <c r="B397" s="18">
        <v>196</v>
      </c>
      <c r="C397" s="18">
        <v>196</v>
      </c>
    </row>
    <row r="398" spans="1:3" x14ac:dyDescent="0.2">
      <c r="A398" s="22">
        <v>44302</v>
      </c>
      <c r="B398" s="18">
        <v>194</v>
      </c>
      <c r="C398" s="18">
        <v>194</v>
      </c>
    </row>
    <row r="399" spans="1:3" x14ac:dyDescent="0.2">
      <c r="A399" s="22">
        <v>44303</v>
      </c>
      <c r="B399" s="18">
        <v>196</v>
      </c>
      <c r="C399" s="18">
        <v>196</v>
      </c>
    </row>
    <row r="400" spans="1:3" x14ac:dyDescent="0.2">
      <c r="A400" s="22">
        <v>44304</v>
      </c>
      <c r="B400" s="18">
        <v>193</v>
      </c>
      <c r="C400" s="18">
        <v>193</v>
      </c>
    </row>
    <row r="401" spans="1:3" x14ac:dyDescent="0.2">
      <c r="A401" s="22">
        <v>44305</v>
      </c>
      <c r="B401" s="18">
        <v>192</v>
      </c>
      <c r="C401" s="18">
        <v>192</v>
      </c>
    </row>
    <row r="402" spans="1:3" x14ac:dyDescent="0.2">
      <c r="A402" s="22">
        <v>44306</v>
      </c>
      <c r="B402" s="18">
        <v>190</v>
      </c>
      <c r="C402" s="18">
        <v>190</v>
      </c>
    </row>
    <row r="403" spans="1:3" x14ac:dyDescent="0.2">
      <c r="A403" s="22">
        <v>44307</v>
      </c>
      <c r="B403" s="18">
        <v>189</v>
      </c>
      <c r="C403" s="18">
        <v>189</v>
      </c>
    </row>
    <row r="404" spans="1:3" x14ac:dyDescent="0.2">
      <c r="A404" s="22">
        <v>44308</v>
      </c>
      <c r="B404" s="18">
        <v>190</v>
      </c>
      <c r="C404" s="18">
        <v>190</v>
      </c>
    </row>
    <row r="405" spans="1:3" x14ac:dyDescent="0.2">
      <c r="A405" s="22">
        <v>44309</v>
      </c>
      <c r="B405" s="18">
        <v>191</v>
      </c>
      <c r="C405" s="18">
        <v>191</v>
      </c>
    </row>
    <row r="406" spans="1:3" x14ac:dyDescent="0.2">
      <c r="A406" s="22">
        <v>44310</v>
      </c>
      <c r="B406" s="25">
        <f>B405*'Показатели динамики'!H$436</f>
        <v>192.62553780421121</v>
      </c>
      <c r="C406" s="18">
        <v>189</v>
      </c>
    </row>
    <row r="407" spans="1:3" x14ac:dyDescent="0.2">
      <c r="A407" s="22">
        <v>44311</v>
      </c>
      <c r="B407" s="25">
        <f>B406*'Показатели динамики'!H$436</f>
        <v>194.26491002283561</v>
      </c>
      <c r="C407" s="18">
        <v>188</v>
      </c>
    </row>
    <row r="408" spans="1:3" x14ac:dyDescent="0.2">
      <c r="A408" s="22">
        <v>44312</v>
      </c>
      <c r="B408" s="25">
        <f>B407*'Показатели динамики'!H$436</f>
        <v>195.9182343959969</v>
      </c>
      <c r="C408" s="18">
        <v>184</v>
      </c>
    </row>
    <row r="409" spans="1:3" x14ac:dyDescent="0.2">
      <c r="A409" s="22">
        <v>44313</v>
      </c>
      <c r="B409" s="25">
        <f>B408*'Показатели динамики'!H$436</f>
        <v>197.58562966586604</v>
      </c>
      <c r="C409" s="18">
        <v>183</v>
      </c>
    </row>
    <row r="410" spans="1:3" x14ac:dyDescent="0.2">
      <c r="A410" s="22">
        <v>44314</v>
      </c>
      <c r="B410" s="25">
        <f>B409*'Показатели динамики'!H$436</f>
        <v>199.26721558518929</v>
      </c>
      <c r="C410" s="18">
        <v>179</v>
      </c>
    </row>
    <row r="411" spans="1:3" x14ac:dyDescent="0.2">
      <c r="A411" s="22">
        <v>44315</v>
      </c>
      <c r="B411" s="25">
        <f>B410*'Показатели динамики'!H$436</f>
        <v>200.96311292588891</v>
      </c>
      <c r="C411" s="18">
        <v>176</v>
      </c>
    </row>
    <row r="412" spans="1:3" x14ac:dyDescent="0.2">
      <c r="A412" s="22">
        <v>44316</v>
      </c>
      <c r="B412" s="25">
        <f>B411*'Показатели динамики'!H$436</f>
        <v>202.67344348773707</v>
      </c>
      <c r="C412" s="18">
        <v>170</v>
      </c>
    </row>
    <row r="413" spans="1:3" x14ac:dyDescent="0.2">
      <c r="A413" s="22">
        <v>44317</v>
      </c>
      <c r="B413" s="25">
        <f>B412*'Показатели динамики'!H$436</f>
        <v>204.39833010710345</v>
      </c>
      <c r="C413" s="18">
        <v>160</v>
      </c>
    </row>
    <row r="414" spans="1:3" x14ac:dyDescent="0.2">
      <c r="A414" s="22">
        <v>44318</v>
      </c>
      <c r="B414" s="25">
        <f>B413*'Показатели динамики'!H$436</f>
        <v>206.13789666577748</v>
      </c>
      <c r="C414" s="18">
        <v>150</v>
      </c>
    </row>
    <row r="415" spans="1:3" x14ac:dyDescent="0.2">
      <c r="A415" s="22">
        <v>44319</v>
      </c>
      <c r="B415" s="25">
        <f>B414*'Показатели динамики'!H$436</f>
        <v>207.89226809986545</v>
      </c>
      <c r="C415" s="18">
        <v>141</v>
      </c>
    </row>
    <row r="416" spans="1:3" x14ac:dyDescent="0.2">
      <c r="A416" s="22">
        <v>44320</v>
      </c>
      <c r="B416" s="25">
        <f>B415*'Показатели динамики'!H$436</f>
        <v>209.66157040876357</v>
      </c>
      <c r="C416" s="18">
        <v>139</v>
      </c>
    </row>
    <row r="417" spans="1:3" x14ac:dyDescent="0.2">
      <c r="A417" s="22">
        <v>44321</v>
      </c>
      <c r="B417" s="25">
        <f>B416*'Показатели динамики'!H$436</f>
        <v>211.4459306642072</v>
      </c>
      <c r="C417" s="18">
        <v>95</v>
      </c>
    </row>
    <row r="418" spans="1:3" x14ac:dyDescent="0.2">
      <c r="A418" s="22">
        <v>44322</v>
      </c>
      <c r="B418" s="25">
        <f>B417*'Показатели динамики'!H$436</f>
        <v>213.24547701939719</v>
      </c>
      <c r="C418" s="18">
        <v>97</v>
      </c>
    </row>
    <row r="419" spans="1:3" x14ac:dyDescent="0.2">
      <c r="A419" s="22">
        <v>44323</v>
      </c>
      <c r="B419" s="25">
        <f>B418*'Показатели динамики'!H$436</f>
        <v>215.06033871820389</v>
      </c>
      <c r="C419" s="18">
        <v>96</v>
      </c>
    </row>
    <row r="420" spans="1:3" x14ac:dyDescent="0.2">
      <c r="A420" s="22">
        <v>44324</v>
      </c>
      <c r="B420" s="25">
        <f>B419*'Показатели динамики'!H$436</f>
        <v>216.89064610444947</v>
      </c>
      <c r="C420" s="18">
        <v>94</v>
      </c>
    </row>
    <row r="421" spans="1:3" x14ac:dyDescent="0.2">
      <c r="A421" s="22">
        <v>44325</v>
      </c>
      <c r="B421" s="25">
        <f>B420*'Показатели динамики'!H$436</f>
        <v>218.73653063126923</v>
      </c>
      <c r="C421" s="18">
        <v>94</v>
      </c>
    </row>
    <row r="422" spans="1:3" x14ac:dyDescent="0.2">
      <c r="A422" s="22">
        <v>44326</v>
      </c>
      <c r="B422" s="25">
        <f>B421*'Показатели динамики'!H$436</f>
        <v>220.59812487055262</v>
      </c>
      <c r="C422" s="18">
        <v>98</v>
      </c>
    </row>
    <row r="423" spans="1:3" x14ac:dyDescent="0.2">
      <c r="A423" s="22">
        <v>44327</v>
      </c>
      <c r="B423" s="25">
        <f>B422*'Показатели динамики'!H$436</f>
        <v>222.4755625224646</v>
      </c>
      <c r="C423" s="18">
        <v>96</v>
      </c>
    </row>
    <row r="424" spans="1:3" x14ac:dyDescent="0.2">
      <c r="A424" s="22">
        <v>44328</v>
      </c>
      <c r="B424" s="25">
        <f>B423*'Показатели динамики'!H$436</f>
        <v>224.36897842504794</v>
      </c>
      <c r="C424" s="18">
        <v>97</v>
      </c>
    </row>
    <row r="425" spans="1:3" x14ac:dyDescent="0.2">
      <c r="A425" s="22">
        <v>44329</v>
      </c>
      <c r="B425" s="25">
        <f>B424*'Показатели динамики'!H$436</f>
        <v>226.27850856390742</v>
      </c>
      <c r="C425" s="18">
        <v>107</v>
      </c>
    </row>
    <row r="426" spans="1:3" x14ac:dyDescent="0.2">
      <c r="A426" s="22">
        <v>44330</v>
      </c>
      <c r="B426" s="25">
        <f>B425*'Показатели динамики'!H$436</f>
        <v>228.20429008197632</v>
      </c>
      <c r="C426" s="18">
        <v>103</v>
      </c>
    </row>
    <row r="427" spans="1:3" x14ac:dyDescent="0.2">
      <c r="A427" s="22">
        <v>44331</v>
      </c>
      <c r="B427" s="25">
        <f>B426*'Показатели динамики'!H$436</f>
        <v>230.14646128936602</v>
      </c>
      <c r="C427" s="18">
        <v>95</v>
      </c>
    </row>
    <row r="428" spans="1:3" x14ac:dyDescent="0.2">
      <c r="A428" s="22">
        <v>44332</v>
      </c>
      <c r="B428" s="25">
        <f>B427*'Показатели динамики'!H$436</f>
        <v>232.10516167329951</v>
      </c>
      <c r="C428" s="18">
        <v>121</v>
      </c>
    </row>
    <row r="429" spans="1:3" x14ac:dyDescent="0.2">
      <c r="A429" s="22">
        <v>44333</v>
      </c>
      <c r="B429" s="25">
        <f>B428*'Показатели динамики'!H$436</f>
        <v>234.08053190812936</v>
      </c>
      <c r="C429" s="18">
        <v>117</v>
      </c>
    </row>
    <row r="430" spans="1:3" x14ac:dyDescent="0.2">
      <c r="A430" s="22">
        <v>44334</v>
      </c>
      <c r="B430" s="25">
        <f>B429*'Показатели динамики'!H$436</f>
        <v>236.07271386544105</v>
      </c>
      <c r="C430" s="18">
        <v>113</v>
      </c>
    </row>
    <row r="431" spans="1:3" x14ac:dyDescent="0.2">
      <c r="A431" s="22">
        <v>44335</v>
      </c>
      <c r="B431" s="25">
        <f>B430*'Показатели динамики'!H$436</f>
        <v>238.08185062424215</v>
      </c>
      <c r="C431" s="18">
        <v>131</v>
      </c>
    </row>
    <row r="432" spans="1:3" x14ac:dyDescent="0.2">
      <c r="A432" s="22">
        <v>44336</v>
      </c>
      <c r="B432" s="25">
        <f>B431*'Показатели динамики'!H$436</f>
        <v>240.10808648123833</v>
      </c>
      <c r="C432" s="18">
        <v>132</v>
      </c>
    </row>
    <row r="433" spans="1:3" x14ac:dyDescent="0.2">
      <c r="A433" s="22">
        <v>44337</v>
      </c>
      <c r="B433" s="25">
        <f>B432*'Показатели динамики'!H$436</f>
        <v>242.15156696119678</v>
      </c>
      <c r="C433" s="18">
        <v>129</v>
      </c>
    </row>
    <row r="434" spans="1:3" x14ac:dyDescent="0.2">
      <c r="A434" s="22">
        <v>44338</v>
      </c>
      <c r="B434" s="25">
        <f>B433*'Показатели динамики'!H$436</f>
        <v>244.21243882739785</v>
      </c>
      <c r="C434" s="18">
        <v>118</v>
      </c>
    </row>
    <row r="435" spans="1:3" x14ac:dyDescent="0.2">
      <c r="A435" s="22">
        <v>44339</v>
      </c>
      <c r="B435" s="25">
        <f>B434*'Показатели динамики'!H$436</f>
        <v>246.29085009217559</v>
      </c>
      <c r="C435" s="18">
        <v>107</v>
      </c>
    </row>
    <row r="436" spans="1:3" x14ac:dyDescent="0.2">
      <c r="A436" s="22">
        <v>44340</v>
      </c>
      <c r="B436" s="4"/>
      <c r="C436" s="2">
        <f>C435*'Показатели динамики'!H$436</f>
        <v>107.91064159712356</v>
      </c>
    </row>
    <row r="437" spans="1:3" x14ac:dyDescent="0.2">
      <c r="A437" s="22">
        <v>44341</v>
      </c>
      <c r="B437" s="4"/>
      <c r="C437" s="2">
        <f>C436*'Показатели динамики'!H$436</f>
        <v>108.82903336357806</v>
      </c>
    </row>
    <row r="438" spans="1:3" x14ac:dyDescent="0.2">
      <c r="A438" s="22">
        <v>44342</v>
      </c>
      <c r="B438" s="4"/>
      <c r="C438" s="2">
        <f>C437*'Показатели динамики'!H$436</f>
        <v>109.75524125849041</v>
      </c>
    </row>
    <row r="439" spans="1:3" x14ac:dyDescent="0.2">
      <c r="A439" s="22">
        <v>44343</v>
      </c>
      <c r="B439" s="4"/>
      <c r="C439" s="2">
        <f>C438*'Показатели динамики'!H$436</f>
        <v>110.6893318023438</v>
      </c>
    </row>
    <row r="440" spans="1:3" x14ac:dyDescent="0.2">
      <c r="A440" s="22">
        <v>44344</v>
      </c>
      <c r="B440" s="4"/>
      <c r="C440" s="2">
        <f>C439*'Показатели динамики'!H$436</f>
        <v>111.63137208175526</v>
      </c>
    </row>
    <row r="441" spans="1:3" x14ac:dyDescent="0.2">
      <c r="A441" s="22">
        <v>44345</v>
      </c>
      <c r="B441" s="4"/>
      <c r="C441" s="2">
        <f>C440*'Показатели динамики'!H$436</f>
        <v>112.58142975429379</v>
      </c>
    </row>
    <row r="442" spans="1:3" x14ac:dyDescent="0.2">
      <c r="A442" s="22">
        <v>44346</v>
      </c>
      <c r="B442" s="4"/>
      <c r="C442" s="2">
        <f>C441*'Показатели динамики'!H$436</f>
        <v>113.53957305333962</v>
      </c>
    </row>
    <row r="443" spans="1:3" x14ac:dyDescent="0.2">
      <c r="A443" s="22">
        <v>44347</v>
      </c>
      <c r="B443" s="4"/>
      <c r="C443" s="2">
        <f>C442*'Показатели динамики'!H$436</f>
        <v>114.50587079298467</v>
      </c>
    </row>
    <row r="444" spans="1:3" x14ac:dyDescent="0.2">
      <c r="A444" s="24">
        <v>43983</v>
      </c>
      <c r="B444" s="4"/>
      <c r="C444" s="2">
        <f>C443*'Показатели динамики'!H$436</f>
        <v>115.48039237297482</v>
      </c>
    </row>
    <row r="445" spans="1:3" x14ac:dyDescent="0.2">
      <c r="A445" s="24">
        <v>43984</v>
      </c>
      <c r="B445" s="4"/>
      <c r="C445" s="2">
        <f>C444*'Показатели динамики'!H$436</f>
        <v>116.46320778369426</v>
      </c>
    </row>
    <row r="446" spans="1:3" x14ac:dyDescent="0.2">
      <c r="A446" s="24">
        <v>43985</v>
      </c>
      <c r="B446" s="4"/>
      <c r="C446" s="2">
        <f>C445*'Показатели динамики'!H$436</f>
        <v>117.45438761119216</v>
      </c>
    </row>
    <row r="447" spans="1:3" x14ac:dyDescent="0.2">
      <c r="A447" s="24">
        <v>43986</v>
      </c>
      <c r="B447" s="4"/>
      <c r="C447" s="2">
        <f>C446*'Показатели динамики'!H$436</f>
        <v>118.45400304225221</v>
      </c>
    </row>
    <row r="448" spans="1:3" x14ac:dyDescent="0.2">
      <c r="A448" s="24">
        <v>43987</v>
      </c>
      <c r="B448" s="4"/>
      <c r="C448" s="2">
        <f>C447*'Показатели динамики'!H$436</f>
        <v>119.46212586950524</v>
      </c>
    </row>
    <row r="449" spans="1:3" x14ac:dyDescent="0.2">
      <c r="A449" s="24">
        <v>43988</v>
      </c>
      <c r="B449" s="4"/>
      <c r="C449" s="2">
        <f>C448*'Показатели динамики'!H$436</f>
        <v>120.47882849658544</v>
      </c>
    </row>
    <row r="450" spans="1:3" x14ac:dyDescent="0.2">
      <c r="A450" s="24">
        <v>43989</v>
      </c>
      <c r="B450" s="4"/>
      <c r="C450" s="2">
        <f>C449*'Показатели динамики'!H$436</f>
        <v>121.50418394333035</v>
      </c>
    </row>
    <row r="451" spans="1:3" x14ac:dyDescent="0.2">
      <c r="A451" s="24">
        <v>43990</v>
      </c>
      <c r="C451" s="2">
        <f>C450*'Показатели динамики'!H$436</f>
        <v>122.53826585102519</v>
      </c>
    </row>
    <row r="452" spans="1:3" x14ac:dyDescent="0.2">
      <c r="A452" s="24">
        <v>43991</v>
      </c>
      <c r="C452" s="2">
        <f>C451*'Показатели динамики'!H$436</f>
        <v>123.58114848769181</v>
      </c>
    </row>
    <row r="453" spans="1:3" x14ac:dyDescent="0.2">
      <c r="A453" s="24">
        <v>43992</v>
      </c>
      <c r="C453" s="2">
        <f>C452*'Показатели динамики'!H$436</f>
        <v>124.6329067534226</v>
      </c>
    </row>
    <row r="454" spans="1:3" x14ac:dyDescent="0.2">
      <c r="A454" s="24">
        <v>43993</v>
      </c>
      <c r="C454" s="2">
        <f>C453*'Показатели динамики'!H$436</f>
        <v>125.69361618575986</v>
      </c>
    </row>
    <row r="455" spans="1:3" x14ac:dyDescent="0.2">
      <c r="A455" s="24">
        <v>43994</v>
      </c>
      <c r="C455" s="2">
        <f>C454*'Показатели динамики'!H$436</f>
        <v>126.76335296512094</v>
      </c>
    </row>
    <row r="456" spans="1:3" x14ac:dyDescent="0.2">
      <c r="A456" s="24">
        <v>43995</v>
      </c>
      <c r="C456" s="2">
        <f>C455*'Показатели динамики'!H$436</f>
        <v>127.84219392026949</v>
      </c>
    </row>
    <row r="457" spans="1:3" x14ac:dyDescent="0.2">
      <c r="A457" s="24">
        <v>43996</v>
      </c>
      <c r="C457" s="2">
        <f>C456*'Показатели динамики'!H$436</f>
        <v>128.93021653383335</v>
      </c>
    </row>
    <row r="458" spans="1:3" x14ac:dyDescent="0.2">
      <c r="A458" s="24">
        <v>43997</v>
      </c>
      <c r="C458" s="2">
        <f>C457*'Показатели динамики'!H$436</f>
        <v>130.02749894786939</v>
      </c>
    </row>
    <row r="459" spans="1:3" x14ac:dyDescent="0.2">
      <c r="A459" s="24">
        <v>43998</v>
      </c>
      <c r="C459" s="2">
        <f>C458*'Показатели динамики'!H$436</f>
        <v>131.13411996947565</v>
      </c>
    </row>
    <row r="460" spans="1:3" x14ac:dyDescent="0.2">
      <c r="A460" s="24">
        <v>43999</v>
      </c>
      <c r="C460" s="2">
        <f>C459*'Показатели динамики'!H$436</f>
        <v>132.2501590764513</v>
      </c>
    </row>
    <row r="461" spans="1:3" x14ac:dyDescent="0.2">
      <c r="A461" s="24">
        <v>44000</v>
      </c>
      <c r="C461" s="2">
        <f>C460*'Показатели динамики'!H$436</f>
        <v>133.3756964230048</v>
      </c>
    </row>
    <row r="462" spans="1:3" x14ac:dyDescent="0.2">
      <c r="A462" s="24">
        <v>44001</v>
      </c>
      <c r="C462" s="2">
        <f>C461*'Показатели динамики'!H$436</f>
        <v>134.51081284551051</v>
      </c>
    </row>
    <row r="463" spans="1:3" x14ac:dyDescent="0.2">
      <c r="A463" s="24">
        <v>44002</v>
      </c>
      <c r="C463" s="2">
        <f>C462*'Показатели динамики'!H$436</f>
        <v>135.65558986831448</v>
      </c>
    </row>
    <row r="464" spans="1:3" x14ac:dyDescent="0.2">
      <c r="A464" s="24">
        <v>44003</v>
      </c>
      <c r="C464" s="2">
        <f>C463*'Показатели динамики'!H$436</f>
        <v>136.81010970958943</v>
      </c>
    </row>
    <row r="465" spans="1:3" x14ac:dyDescent="0.2">
      <c r="A465" s="24">
        <v>44004</v>
      </c>
      <c r="C465" s="2">
        <f>C464*'Показатели динамики'!H$436</f>
        <v>137.97445528723978</v>
      </c>
    </row>
    <row r="466" spans="1:3" x14ac:dyDescent="0.2">
      <c r="A466" s="24">
        <v>44005</v>
      </c>
      <c r="C466" s="2">
        <f>C465*'Показатели динамики'!H$436</f>
        <v>139.14871022485684</v>
      </c>
    </row>
    <row r="467" spans="1:3" x14ac:dyDescent="0.2">
      <c r="A467" s="3"/>
      <c r="C467" s="4"/>
    </row>
    <row r="468" spans="1:3" x14ac:dyDescent="0.2">
      <c r="A468" s="3"/>
      <c r="C468" s="4"/>
    </row>
    <row r="469" spans="1:3" x14ac:dyDescent="0.2">
      <c r="A469" s="3"/>
      <c r="C469" s="4"/>
    </row>
    <row r="470" spans="1:3" x14ac:dyDescent="0.2">
      <c r="A470" s="3"/>
      <c r="C470" s="4"/>
    </row>
    <row r="471" spans="1:3" x14ac:dyDescent="0.2">
      <c r="A471" s="3"/>
      <c r="C471" s="4"/>
    </row>
    <row r="472" spans="1:3" x14ac:dyDescent="0.2">
      <c r="A472" s="3"/>
      <c r="C472" s="4"/>
    </row>
    <row r="473" spans="1:3" x14ac:dyDescent="0.2">
      <c r="A473" s="3"/>
      <c r="C473" s="4"/>
    </row>
    <row r="474" spans="1:3" x14ac:dyDescent="0.2">
      <c r="A474" s="3"/>
      <c r="C474" s="4"/>
    </row>
    <row r="475" spans="1:3" x14ac:dyDescent="0.2">
      <c r="A475" s="3"/>
      <c r="C475" s="4"/>
    </row>
    <row r="476" spans="1:3" x14ac:dyDescent="0.2">
      <c r="A476" s="3"/>
      <c r="C476" s="4"/>
    </row>
    <row r="477" spans="1:3" x14ac:dyDescent="0.2">
      <c r="A477" s="3"/>
      <c r="C477" s="4"/>
    </row>
    <row r="478" spans="1:3" x14ac:dyDescent="0.2">
      <c r="A478" s="3"/>
      <c r="C478" s="4"/>
    </row>
    <row r="479" spans="1:3" x14ac:dyDescent="0.2">
      <c r="A479" s="3"/>
      <c r="C479" s="4"/>
    </row>
    <row r="480" spans="1:3" x14ac:dyDescent="0.2">
      <c r="A480" s="3"/>
      <c r="C480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C559-E196-7840-8F23-2F2D9D0BBC6D}">
  <dimension ref="A1:M459"/>
  <sheetViews>
    <sheetView topLeftCell="A416" workbookViewId="0">
      <selection activeCell="G443" sqref="G443"/>
    </sheetView>
  </sheetViews>
  <sheetFormatPr baseColWidth="10" defaultRowHeight="16" x14ac:dyDescent="0.2"/>
  <cols>
    <col min="2" max="2" width="12.33203125" customWidth="1"/>
    <col min="4" max="4" width="21.6640625" customWidth="1"/>
    <col min="5" max="5" width="15.1640625" customWidth="1"/>
    <col min="6" max="6" width="17.5" customWidth="1"/>
    <col min="7" max="7" width="12.33203125" customWidth="1"/>
    <col min="8" max="8" width="13.6640625" customWidth="1"/>
    <col min="10" max="10" width="12.5" customWidth="1"/>
  </cols>
  <sheetData>
    <row r="1" spans="1:13" x14ac:dyDescent="0.2">
      <c r="A1" t="s">
        <v>85</v>
      </c>
      <c r="C1" s="14" t="s">
        <v>84</v>
      </c>
      <c r="D1" s="14"/>
      <c r="E1" s="14"/>
      <c r="F1" s="14" t="s">
        <v>87</v>
      </c>
      <c r="G1" s="14"/>
      <c r="H1" s="14"/>
      <c r="I1" t="s">
        <v>88</v>
      </c>
      <c r="L1" t="s">
        <v>90</v>
      </c>
      <c r="M1">
        <f>MEDIAN(B3:B436)</f>
        <v>121.5</v>
      </c>
    </row>
    <row r="2" spans="1:13" x14ac:dyDescent="0.2">
      <c r="A2" s="1" t="s">
        <v>52</v>
      </c>
      <c r="B2" s="1" t="s">
        <v>53</v>
      </c>
      <c r="C2" t="s">
        <v>82</v>
      </c>
      <c r="D2" t="s">
        <v>83</v>
      </c>
      <c r="E2" t="s">
        <v>86</v>
      </c>
      <c r="F2" t="s">
        <v>82</v>
      </c>
      <c r="G2" t="s">
        <v>83</v>
      </c>
      <c r="H2" t="s">
        <v>86</v>
      </c>
      <c r="I2" t="s">
        <v>89</v>
      </c>
      <c r="L2" t="s">
        <v>91</v>
      </c>
      <c r="M2">
        <f>COUNT(B3:B436)</f>
        <v>434</v>
      </c>
    </row>
    <row r="3" spans="1:13" x14ac:dyDescent="0.2">
      <c r="A3" s="22">
        <v>43906</v>
      </c>
      <c r="B3" s="18">
        <v>3</v>
      </c>
    </row>
    <row r="4" spans="1:13" x14ac:dyDescent="0.2">
      <c r="A4" s="22">
        <v>43907</v>
      </c>
      <c r="B4" s="18">
        <v>2</v>
      </c>
      <c r="C4">
        <f>IF(B4&gt;B3,1,-1)</f>
        <v>-1</v>
      </c>
      <c r="D4">
        <f>IF(C4=C3,D3+1,1)</f>
        <v>1</v>
      </c>
      <c r="E4">
        <f>IF(D5&lt;=D4,1,0)</f>
        <v>0</v>
      </c>
      <c r="F4">
        <f>IF(B3&gt;$M$1,1,IF(B3=$M$1,0,-1))</f>
        <v>-1</v>
      </c>
      <c r="G4">
        <f>IF(F4=F3,G3+1,1)</f>
        <v>1</v>
      </c>
      <c r="H4">
        <f>IF(G4&lt;=G3,1,0)</f>
        <v>0</v>
      </c>
      <c r="I4">
        <f>IF(OR(AND(B4&gt;B3,B4&gt;B5),AND(B3&gt;B4,B5&gt;B4)),1,0)</f>
        <v>0</v>
      </c>
    </row>
    <row r="5" spans="1:13" x14ac:dyDescent="0.2">
      <c r="A5" s="22">
        <v>43908</v>
      </c>
      <c r="B5" s="18">
        <v>0</v>
      </c>
      <c r="C5">
        <f t="shared" ref="C5:C68" si="0">IF(B5&gt;B4,1,-1)</f>
        <v>-1</v>
      </c>
      <c r="D5">
        <f t="shared" ref="D5:D68" si="1">IF(C5=C4,D4+1,1)</f>
        <v>2</v>
      </c>
      <c r="E5">
        <f t="shared" ref="E5:E68" si="2">IF(D6&lt;=D5,1,0)</f>
        <v>0</v>
      </c>
      <c r="F5">
        <f t="shared" ref="F5:F68" si="3">IF(B4&gt;$M$1,1,IF(B4=$M$1,0,-1))</f>
        <v>-1</v>
      </c>
      <c r="G5">
        <f t="shared" ref="G5:G68" si="4">IF(F5=F4,G4+1,1)</f>
        <v>2</v>
      </c>
      <c r="H5">
        <f t="shared" ref="H5:H68" si="5">IF(G5&lt;=G4,1,0)</f>
        <v>0</v>
      </c>
      <c r="I5">
        <f t="shared" ref="I5:I68" si="6">IF(OR(AND(B5&gt;B4,B5&gt;B6),AND(B4&gt;B5,B6&gt;B5)),1,0)</f>
        <v>0</v>
      </c>
    </row>
    <row r="6" spans="1:13" x14ac:dyDescent="0.2">
      <c r="A6" s="22">
        <v>43909</v>
      </c>
      <c r="B6" s="18">
        <v>0</v>
      </c>
      <c r="C6">
        <f t="shared" si="0"/>
        <v>-1</v>
      </c>
      <c r="D6">
        <f t="shared" si="1"/>
        <v>3</v>
      </c>
      <c r="E6">
        <f t="shared" si="2"/>
        <v>1</v>
      </c>
      <c r="F6">
        <f t="shared" si="3"/>
        <v>-1</v>
      </c>
      <c r="G6">
        <f t="shared" si="4"/>
        <v>3</v>
      </c>
      <c r="H6">
        <f t="shared" si="5"/>
        <v>0</v>
      </c>
      <c r="I6">
        <f t="shared" si="6"/>
        <v>0</v>
      </c>
    </row>
    <row r="7" spans="1:13" x14ac:dyDescent="0.2">
      <c r="A7" s="22">
        <v>43910</v>
      </c>
      <c r="B7" s="18">
        <v>4</v>
      </c>
      <c r="C7">
        <f t="shared" si="0"/>
        <v>1</v>
      </c>
      <c r="D7">
        <f t="shared" si="1"/>
        <v>1</v>
      </c>
      <c r="E7">
        <f t="shared" si="2"/>
        <v>1</v>
      </c>
      <c r="F7">
        <f t="shared" si="3"/>
        <v>-1</v>
      </c>
      <c r="G7">
        <f t="shared" si="4"/>
        <v>4</v>
      </c>
      <c r="H7">
        <f t="shared" si="5"/>
        <v>0</v>
      </c>
      <c r="I7">
        <f t="shared" si="6"/>
        <v>1</v>
      </c>
    </row>
    <row r="8" spans="1:13" x14ac:dyDescent="0.2">
      <c r="A8" s="22">
        <v>43911</v>
      </c>
      <c r="B8" s="18">
        <v>0</v>
      </c>
      <c r="C8">
        <f t="shared" si="0"/>
        <v>-1</v>
      </c>
      <c r="D8">
        <f t="shared" si="1"/>
        <v>1</v>
      </c>
      <c r="E8">
        <f t="shared" si="2"/>
        <v>0</v>
      </c>
      <c r="F8">
        <f t="shared" si="3"/>
        <v>-1</v>
      </c>
      <c r="G8">
        <f t="shared" si="4"/>
        <v>5</v>
      </c>
      <c r="H8">
        <f t="shared" si="5"/>
        <v>0</v>
      </c>
      <c r="I8">
        <f t="shared" si="6"/>
        <v>0</v>
      </c>
    </row>
    <row r="9" spans="1:13" x14ac:dyDescent="0.2">
      <c r="A9" s="22">
        <v>43912</v>
      </c>
      <c r="B9" s="18">
        <v>0</v>
      </c>
      <c r="C9">
        <f t="shared" si="0"/>
        <v>-1</v>
      </c>
      <c r="D9">
        <f t="shared" si="1"/>
        <v>2</v>
      </c>
      <c r="E9">
        <f t="shared" si="2"/>
        <v>0</v>
      </c>
      <c r="F9">
        <f t="shared" si="3"/>
        <v>-1</v>
      </c>
      <c r="G9">
        <f t="shared" si="4"/>
        <v>6</v>
      </c>
      <c r="H9">
        <f t="shared" si="5"/>
        <v>0</v>
      </c>
      <c r="I9">
        <f t="shared" si="6"/>
        <v>0</v>
      </c>
    </row>
    <row r="10" spans="1:13" x14ac:dyDescent="0.2">
      <c r="A10" s="22">
        <v>43913</v>
      </c>
      <c r="B10" s="18">
        <v>0</v>
      </c>
      <c r="C10">
        <f t="shared" si="0"/>
        <v>-1</v>
      </c>
      <c r="D10">
        <f t="shared" si="1"/>
        <v>3</v>
      </c>
      <c r="E10">
        <f t="shared" si="2"/>
        <v>1</v>
      </c>
      <c r="F10">
        <f t="shared" si="3"/>
        <v>-1</v>
      </c>
      <c r="G10">
        <f t="shared" si="4"/>
        <v>7</v>
      </c>
      <c r="H10">
        <f t="shared" si="5"/>
        <v>0</v>
      </c>
      <c r="I10">
        <f t="shared" si="6"/>
        <v>0</v>
      </c>
    </row>
    <row r="11" spans="1:13" x14ac:dyDescent="0.2">
      <c r="A11" s="22">
        <v>43914</v>
      </c>
      <c r="B11" s="18">
        <v>1</v>
      </c>
      <c r="C11">
        <f t="shared" si="0"/>
        <v>1</v>
      </c>
      <c r="D11">
        <f t="shared" si="1"/>
        <v>1</v>
      </c>
      <c r="E11">
        <f t="shared" si="2"/>
        <v>1</v>
      </c>
      <c r="F11">
        <f t="shared" si="3"/>
        <v>-1</v>
      </c>
      <c r="G11">
        <f t="shared" si="4"/>
        <v>8</v>
      </c>
      <c r="H11">
        <f t="shared" si="5"/>
        <v>0</v>
      </c>
      <c r="I11">
        <f t="shared" si="6"/>
        <v>1</v>
      </c>
    </row>
    <row r="12" spans="1:13" x14ac:dyDescent="0.2">
      <c r="A12" s="22">
        <v>43915</v>
      </c>
      <c r="B12" s="18">
        <v>0</v>
      </c>
      <c r="C12">
        <f t="shared" si="0"/>
        <v>-1</v>
      </c>
      <c r="D12">
        <f t="shared" si="1"/>
        <v>1</v>
      </c>
      <c r="E12">
        <f t="shared" si="2"/>
        <v>1</v>
      </c>
      <c r="F12">
        <f t="shared" si="3"/>
        <v>-1</v>
      </c>
      <c r="G12">
        <f t="shared" si="4"/>
        <v>9</v>
      </c>
      <c r="H12">
        <f t="shared" si="5"/>
        <v>0</v>
      </c>
      <c r="I12">
        <f t="shared" si="6"/>
        <v>1</v>
      </c>
    </row>
    <row r="13" spans="1:13" x14ac:dyDescent="0.2">
      <c r="A13" s="22">
        <v>43916</v>
      </c>
      <c r="B13" s="18">
        <v>2</v>
      </c>
      <c r="C13">
        <f t="shared" si="0"/>
        <v>1</v>
      </c>
      <c r="D13">
        <f t="shared" si="1"/>
        <v>1</v>
      </c>
      <c r="E13">
        <f t="shared" si="2"/>
        <v>1</v>
      </c>
      <c r="F13">
        <f t="shared" si="3"/>
        <v>-1</v>
      </c>
      <c r="G13">
        <f t="shared" si="4"/>
        <v>10</v>
      </c>
      <c r="H13">
        <f t="shared" si="5"/>
        <v>0</v>
      </c>
      <c r="I13">
        <f t="shared" si="6"/>
        <v>0</v>
      </c>
    </row>
    <row r="14" spans="1:13" x14ac:dyDescent="0.2">
      <c r="A14" s="22">
        <v>43917</v>
      </c>
      <c r="B14" s="18">
        <v>2</v>
      </c>
      <c r="C14">
        <f t="shared" si="0"/>
        <v>-1</v>
      </c>
      <c r="D14">
        <f t="shared" si="1"/>
        <v>1</v>
      </c>
      <c r="E14">
        <f t="shared" si="2"/>
        <v>0</v>
      </c>
      <c r="F14">
        <f t="shared" si="3"/>
        <v>-1</v>
      </c>
      <c r="G14">
        <f t="shared" si="4"/>
        <v>11</v>
      </c>
      <c r="H14">
        <f t="shared" si="5"/>
        <v>0</v>
      </c>
      <c r="I14">
        <f t="shared" si="6"/>
        <v>0</v>
      </c>
    </row>
    <row r="15" spans="1:13" x14ac:dyDescent="0.2">
      <c r="A15" s="22">
        <v>43918</v>
      </c>
      <c r="B15" s="18">
        <v>0</v>
      </c>
      <c r="C15">
        <f t="shared" si="0"/>
        <v>-1</v>
      </c>
      <c r="D15">
        <f t="shared" si="1"/>
        <v>2</v>
      </c>
      <c r="E15">
        <f t="shared" si="2"/>
        <v>0</v>
      </c>
      <c r="F15">
        <f t="shared" si="3"/>
        <v>-1</v>
      </c>
      <c r="G15">
        <f t="shared" si="4"/>
        <v>12</v>
      </c>
      <c r="H15">
        <f t="shared" si="5"/>
        <v>0</v>
      </c>
      <c r="I15">
        <f t="shared" si="6"/>
        <v>0</v>
      </c>
    </row>
    <row r="16" spans="1:13" x14ac:dyDescent="0.2">
      <c r="A16" s="22">
        <v>43919</v>
      </c>
      <c r="B16" s="18">
        <v>0</v>
      </c>
      <c r="C16">
        <f t="shared" si="0"/>
        <v>-1</v>
      </c>
      <c r="D16">
        <f t="shared" si="1"/>
        <v>3</v>
      </c>
      <c r="E16">
        <f t="shared" si="2"/>
        <v>0</v>
      </c>
      <c r="F16">
        <f t="shared" si="3"/>
        <v>-1</v>
      </c>
      <c r="G16">
        <f t="shared" si="4"/>
        <v>13</v>
      </c>
      <c r="H16">
        <f t="shared" si="5"/>
        <v>0</v>
      </c>
      <c r="I16">
        <f t="shared" si="6"/>
        <v>0</v>
      </c>
    </row>
    <row r="17" spans="1:9" x14ac:dyDescent="0.2">
      <c r="A17" s="22">
        <v>43920</v>
      </c>
      <c r="B17" s="18">
        <v>0</v>
      </c>
      <c r="C17">
        <f t="shared" si="0"/>
        <v>-1</v>
      </c>
      <c r="D17">
        <f t="shared" si="1"/>
        <v>4</v>
      </c>
      <c r="E17">
        <f t="shared" si="2"/>
        <v>1</v>
      </c>
      <c r="F17">
        <f t="shared" si="3"/>
        <v>-1</v>
      </c>
      <c r="G17">
        <f t="shared" si="4"/>
        <v>14</v>
      </c>
      <c r="H17">
        <f t="shared" si="5"/>
        <v>0</v>
      </c>
      <c r="I17">
        <f t="shared" si="6"/>
        <v>0</v>
      </c>
    </row>
    <row r="18" spans="1:9" x14ac:dyDescent="0.2">
      <c r="A18" s="22">
        <v>43921</v>
      </c>
      <c r="B18" s="18">
        <v>1</v>
      </c>
      <c r="C18">
        <f t="shared" si="0"/>
        <v>1</v>
      </c>
      <c r="D18">
        <f t="shared" si="1"/>
        <v>1</v>
      </c>
      <c r="E18">
        <f t="shared" si="2"/>
        <v>1</v>
      </c>
      <c r="F18">
        <f t="shared" si="3"/>
        <v>-1</v>
      </c>
      <c r="G18">
        <f t="shared" si="4"/>
        <v>15</v>
      </c>
      <c r="H18">
        <f t="shared" si="5"/>
        <v>0</v>
      </c>
      <c r="I18">
        <f t="shared" si="6"/>
        <v>1</v>
      </c>
    </row>
    <row r="19" spans="1:9" x14ac:dyDescent="0.2">
      <c r="A19" s="22">
        <v>43922</v>
      </c>
      <c r="B19" s="18">
        <v>0</v>
      </c>
      <c r="C19">
        <f t="shared" si="0"/>
        <v>-1</v>
      </c>
      <c r="D19">
        <f t="shared" si="1"/>
        <v>1</v>
      </c>
      <c r="E19">
        <f t="shared" si="2"/>
        <v>1</v>
      </c>
      <c r="F19">
        <f t="shared" si="3"/>
        <v>-1</v>
      </c>
      <c r="G19">
        <f t="shared" si="4"/>
        <v>16</v>
      </c>
      <c r="H19">
        <f t="shared" si="5"/>
        <v>0</v>
      </c>
      <c r="I19">
        <f t="shared" si="6"/>
        <v>1</v>
      </c>
    </row>
    <row r="20" spans="1:9" x14ac:dyDescent="0.2">
      <c r="A20" s="22">
        <v>43923</v>
      </c>
      <c r="B20" s="18">
        <v>2</v>
      </c>
      <c r="C20">
        <f t="shared" si="0"/>
        <v>1</v>
      </c>
      <c r="D20">
        <f t="shared" si="1"/>
        <v>1</v>
      </c>
      <c r="E20">
        <f t="shared" si="2"/>
        <v>1</v>
      </c>
      <c r="F20">
        <f t="shared" si="3"/>
        <v>-1</v>
      </c>
      <c r="G20">
        <f t="shared" si="4"/>
        <v>17</v>
      </c>
      <c r="H20">
        <f t="shared" si="5"/>
        <v>0</v>
      </c>
      <c r="I20">
        <f t="shared" si="6"/>
        <v>1</v>
      </c>
    </row>
    <row r="21" spans="1:9" x14ac:dyDescent="0.2">
      <c r="A21" s="22">
        <v>43924</v>
      </c>
      <c r="B21" s="18">
        <v>0</v>
      </c>
      <c r="C21">
        <f t="shared" si="0"/>
        <v>-1</v>
      </c>
      <c r="D21">
        <f t="shared" si="1"/>
        <v>1</v>
      </c>
      <c r="E21">
        <f t="shared" si="2"/>
        <v>0</v>
      </c>
      <c r="F21">
        <f t="shared" si="3"/>
        <v>-1</v>
      </c>
      <c r="G21">
        <f t="shared" si="4"/>
        <v>18</v>
      </c>
      <c r="H21">
        <f t="shared" si="5"/>
        <v>0</v>
      </c>
      <c r="I21">
        <f t="shared" si="6"/>
        <v>0</v>
      </c>
    </row>
    <row r="22" spans="1:9" x14ac:dyDescent="0.2">
      <c r="A22" s="22">
        <v>43925</v>
      </c>
      <c r="B22" s="18">
        <v>0</v>
      </c>
      <c r="C22">
        <f t="shared" si="0"/>
        <v>-1</v>
      </c>
      <c r="D22">
        <f t="shared" si="1"/>
        <v>2</v>
      </c>
      <c r="E22">
        <f t="shared" si="2"/>
        <v>0</v>
      </c>
      <c r="F22">
        <f t="shared" si="3"/>
        <v>-1</v>
      </c>
      <c r="G22">
        <f t="shared" si="4"/>
        <v>19</v>
      </c>
      <c r="H22">
        <f t="shared" si="5"/>
        <v>0</v>
      </c>
      <c r="I22">
        <f>IF(OR(AND(B22&gt;B21,B22&gt;B23),AND(B21&gt;B22,B23&gt;B22)),1,0)</f>
        <v>0</v>
      </c>
    </row>
    <row r="23" spans="1:9" x14ac:dyDescent="0.2">
      <c r="A23" s="22">
        <v>43926</v>
      </c>
      <c r="B23" s="18">
        <v>0</v>
      </c>
      <c r="C23">
        <f t="shared" si="0"/>
        <v>-1</v>
      </c>
      <c r="D23">
        <f t="shared" si="1"/>
        <v>3</v>
      </c>
      <c r="E23">
        <f t="shared" si="2"/>
        <v>0</v>
      </c>
      <c r="F23">
        <f t="shared" si="3"/>
        <v>-1</v>
      </c>
      <c r="G23">
        <f t="shared" si="4"/>
        <v>20</v>
      </c>
      <c r="H23">
        <f t="shared" si="5"/>
        <v>0</v>
      </c>
      <c r="I23">
        <f t="shared" si="6"/>
        <v>0</v>
      </c>
    </row>
    <row r="24" spans="1:9" x14ac:dyDescent="0.2">
      <c r="A24" s="22">
        <v>43927</v>
      </c>
      <c r="B24" s="18">
        <v>0</v>
      </c>
      <c r="C24">
        <f t="shared" si="0"/>
        <v>-1</v>
      </c>
      <c r="D24">
        <f t="shared" si="1"/>
        <v>4</v>
      </c>
      <c r="E24">
        <f t="shared" si="2"/>
        <v>0</v>
      </c>
      <c r="F24">
        <f t="shared" si="3"/>
        <v>-1</v>
      </c>
      <c r="G24">
        <f t="shared" si="4"/>
        <v>21</v>
      </c>
      <c r="H24">
        <f t="shared" si="5"/>
        <v>0</v>
      </c>
      <c r="I24">
        <f t="shared" si="6"/>
        <v>0</v>
      </c>
    </row>
    <row r="25" spans="1:9" x14ac:dyDescent="0.2">
      <c r="A25" s="22">
        <v>43928</v>
      </c>
      <c r="B25" s="18">
        <v>0</v>
      </c>
      <c r="C25">
        <f t="shared" si="0"/>
        <v>-1</v>
      </c>
      <c r="D25">
        <f t="shared" si="1"/>
        <v>5</v>
      </c>
      <c r="E25">
        <f t="shared" si="2"/>
        <v>1</v>
      </c>
      <c r="F25">
        <f t="shared" si="3"/>
        <v>-1</v>
      </c>
      <c r="G25">
        <f t="shared" si="4"/>
        <v>22</v>
      </c>
      <c r="H25">
        <f t="shared" si="5"/>
        <v>0</v>
      </c>
      <c r="I25">
        <f t="shared" si="6"/>
        <v>0</v>
      </c>
    </row>
    <row r="26" spans="1:9" x14ac:dyDescent="0.2">
      <c r="A26" s="22">
        <v>43929</v>
      </c>
      <c r="B26" s="18">
        <v>1</v>
      </c>
      <c r="C26">
        <f t="shared" si="0"/>
        <v>1</v>
      </c>
      <c r="D26">
        <f t="shared" si="1"/>
        <v>1</v>
      </c>
      <c r="E26">
        <f t="shared" si="2"/>
        <v>1</v>
      </c>
      <c r="F26">
        <f t="shared" si="3"/>
        <v>-1</v>
      </c>
      <c r="G26">
        <f t="shared" si="4"/>
        <v>23</v>
      </c>
      <c r="H26">
        <f t="shared" si="5"/>
        <v>0</v>
      </c>
      <c r="I26">
        <f t="shared" si="6"/>
        <v>1</v>
      </c>
    </row>
    <row r="27" spans="1:9" x14ac:dyDescent="0.2">
      <c r="A27" s="22">
        <v>43930</v>
      </c>
      <c r="B27" s="18">
        <v>0</v>
      </c>
      <c r="C27">
        <f t="shared" si="0"/>
        <v>-1</v>
      </c>
      <c r="D27">
        <f t="shared" si="1"/>
        <v>1</v>
      </c>
      <c r="E27">
        <f t="shared" si="2"/>
        <v>1</v>
      </c>
      <c r="F27">
        <f t="shared" si="3"/>
        <v>-1</v>
      </c>
      <c r="G27">
        <f t="shared" si="4"/>
        <v>24</v>
      </c>
      <c r="H27">
        <f t="shared" si="5"/>
        <v>0</v>
      </c>
      <c r="I27">
        <f t="shared" si="6"/>
        <v>1</v>
      </c>
    </row>
    <row r="28" spans="1:9" x14ac:dyDescent="0.2">
      <c r="A28" s="22">
        <v>43931</v>
      </c>
      <c r="B28" s="18">
        <v>2</v>
      </c>
      <c r="C28">
        <f t="shared" si="0"/>
        <v>1</v>
      </c>
      <c r="D28">
        <f t="shared" si="1"/>
        <v>1</v>
      </c>
      <c r="E28">
        <f t="shared" si="2"/>
        <v>1</v>
      </c>
      <c r="F28">
        <f t="shared" si="3"/>
        <v>-1</v>
      </c>
      <c r="G28">
        <f t="shared" si="4"/>
        <v>25</v>
      </c>
      <c r="H28">
        <f t="shared" si="5"/>
        <v>0</v>
      </c>
      <c r="I28">
        <f t="shared" si="6"/>
        <v>1</v>
      </c>
    </row>
    <row r="29" spans="1:9" x14ac:dyDescent="0.2">
      <c r="A29" s="22">
        <v>43932</v>
      </c>
      <c r="B29" s="18">
        <v>1</v>
      </c>
      <c r="C29">
        <f t="shared" si="0"/>
        <v>-1</v>
      </c>
      <c r="D29">
        <f t="shared" si="1"/>
        <v>1</v>
      </c>
      <c r="E29">
        <f t="shared" si="2"/>
        <v>1</v>
      </c>
      <c r="F29">
        <f t="shared" si="3"/>
        <v>-1</v>
      </c>
      <c r="G29">
        <f t="shared" si="4"/>
        <v>26</v>
      </c>
      <c r="H29">
        <f t="shared" si="5"/>
        <v>0</v>
      </c>
      <c r="I29">
        <f t="shared" si="6"/>
        <v>1</v>
      </c>
    </row>
    <row r="30" spans="1:9" x14ac:dyDescent="0.2">
      <c r="A30" s="22">
        <v>43933</v>
      </c>
      <c r="B30" s="18">
        <v>3</v>
      </c>
      <c r="C30">
        <f t="shared" si="0"/>
        <v>1</v>
      </c>
      <c r="D30">
        <f t="shared" si="1"/>
        <v>1</v>
      </c>
      <c r="E30">
        <f t="shared" si="2"/>
        <v>0</v>
      </c>
      <c r="F30">
        <f t="shared" si="3"/>
        <v>-1</v>
      </c>
      <c r="G30">
        <f t="shared" si="4"/>
        <v>27</v>
      </c>
      <c r="H30">
        <f t="shared" si="5"/>
        <v>0</v>
      </c>
      <c r="I30">
        <f t="shared" si="6"/>
        <v>0</v>
      </c>
    </row>
    <row r="31" spans="1:9" x14ac:dyDescent="0.2">
      <c r="A31" s="22">
        <v>43934</v>
      </c>
      <c r="B31" s="18">
        <v>5</v>
      </c>
      <c r="C31">
        <f t="shared" si="0"/>
        <v>1</v>
      </c>
      <c r="D31">
        <f t="shared" si="1"/>
        <v>2</v>
      </c>
      <c r="E31">
        <f t="shared" si="2"/>
        <v>0</v>
      </c>
      <c r="F31">
        <f t="shared" si="3"/>
        <v>-1</v>
      </c>
      <c r="G31">
        <f t="shared" si="4"/>
        <v>28</v>
      </c>
      <c r="H31">
        <f t="shared" si="5"/>
        <v>0</v>
      </c>
      <c r="I31">
        <f t="shared" si="6"/>
        <v>0</v>
      </c>
    </row>
    <row r="32" spans="1:9" x14ac:dyDescent="0.2">
      <c r="A32" s="22">
        <v>43935</v>
      </c>
      <c r="B32" s="18">
        <v>11</v>
      </c>
      <c r="C32">
        <f t="shared" si="0"/>
        <v>1</v>
      </c>
      <c r="D32">
        <f t="shared" si="1"/>
        <v>3</v>
      </c>
      <c r="E32">
        <f t="shared" si="2"/>
        <v>1</v>
      </c>
      <c r="F32">
        <f t="shared" si="3"/>
        <v>-1</v>
      </c>
      <c r="G32">
        <f t="shared" si="4"/>
        <v>29</v>
      </c>
      <c r="H32">
        <f t="shared" si="5"/>
        <v>0</v>
      </c>
      <c r="I32">
        <f t="shared" si="6"/>
        <v>1</v>
      </c>
    </row>
    <row r="33" spans="1:9" x14ac:dyDescent="0.2">
      <c r="A33" s="22">
        <v>43936</v>
      </c>
      <c r="B33" s="18">
        <v>0</v>
      </c>
      <c r="C33">
        <f t="shared" si="0"/>
        <v>-1</v>
      </c>
      <c r="D33">
        <f t="shared" si="1"/>
        <v>1</v>
      </c>
      <c r="E33">
        <f t="shared" si="2"/>
        <v>1</v>
      </c>
      <c r="F33">
        <f t="shared" si="3"/>
        <v>-1</v>
      </c>
      <c r="G33">
        <f t="shared" si="4"/>
        <v>30</v>
      </c>
      <c r="H33">
        <f t="shared" si="5"/>
        <v>0</v>
      </c>
      <c r="I33">
        <f t="shared" si="6"/>
        <v>1</v>
      </c>
    </row>
    <row r="34" spans="1:9" x14ac:dyDescent="0.2">
      <c r="A34" s="22">
        <v>43937</v>
      </c>
      <c r="B34" s="18">
        <v>10</v>
      </c>
      <c r="C34">
        <f t="shared" si="0"/>
        <v>1</v>
      </c>
      <c r="D34">
        <f t="shared" si="1"/>
        <v>1</v>
      </c>
      <c r="E34">
        <f t="shared" si="2"/>
        <v>0</v>
      </c>
      <c r="F34">
        <f t="shared" si="3"/>
        <v>-1</v>
      </c>
      <c r="G34">
        <f t="shared" si="4"/>
        <v>31</v>
      </c>
      <c r="H34">
        <f t="shared" si="5"/>
        <v>0</v>
      </c>
      <c r="I34">
        <f t="shared" si="6"/>
        <v>0</v>
      </c>
    </row>
    <row r="35" spans="1:9" x14ac:dyDescent="0.2">
      <c r="A35" s="22">
        <v>43938</v>
      </c>
      <c r="B35" s="18">
        <v>13</v>
      </c>
      <c r="C35">
        <f t="shared" si="0"/>
        <v>1</v>
      </c>
      <c r="D35">
        <f t="shared" si="1"/>
        <v>2</v>
      </c>
      <c r="E35">
        <f t="shared" si="2"/>
        <v>1</v>
      </c>
      <c r="F35">
        <f t="shared" si="3"/>
        <v>-1</v>
      </c>
      <c r="G35">
        <f t="shared" si="4"/>
        <v>32</v>
      </c>
      <c r="H35">
        <f>IF(G35&lt;=G34,1,0)</f>
        <v>0</v>
      </c>
      <c r="I35">
        <f t="shared" si="6"/>
        <v>1</v>
      </c>
    </row>
    <row r="36" spans="1:9" x14ac:dyDescent="0.2">
      <c r="A36" s="22">
        <v>43939</v>
      </c>
      <c r="B36" s="18">
        <v>1</v>
      </c>
      <c r="C36">
        <f t="shared" si="0"/>
        <v>-1</v>
      </c>
      <c r="D36">
        <f t="shared" si="1"/>
        <v>1</v>
      </c>
      <c r="E36">
        <f t="shared" si="2"/>
        <v>1</v>
      </c>
      <c r="F36">
        <f t="shared" si="3"/>
        <v>-1</v>
      </c>
      <c r="G36">
        <f t="shared" si="4"/>
        <v>33</v>
      </c>
      <c r="H36">
        <f t="shared" si="5"/>
        <v>0</v>
      </c>
      <c r="I36">
        <f t="shared" si="6"/>
        <v>1</v>
      </c>
    </row>
    <row r="37" spans="1:9" x14ac:dyDescent="0.2">
      <c r="A37" s="22">
        <v>43940</v>
      </c>
      <c r="B37" s="18">
        <v>15</v>
      </c>
      <c r="C37">
        <f t="shared" si="0"/>
        <v>1</v>
      </c>
      <c r="D37">
        <f t="shared" si="1"/>
        <v>1</v>
      </c>
      <c r="E37">
        <f t="shared" si="2"/>
        <v>0</v>
      </c>
      <c r="F37">
        <f t="shared" si="3"/>
        <v>-1</v>
      </c>
      <c r="G37">
        <f t="shared" si="4"/>
        <v>34</v>
      </c>
      <c r="H37">
        <f t="shared" si="5"/>
        <v>0</v>
      </c>
      <c r="I37">
        <f t="shared" si="6"/>
        <v>0</v>
      </c>
    </row>
    <row r="38" spans="1:9" x14ac:dyDescent="0.2">
      <c r="A38" s="22">
        <v>43941</v>
      </c>
      <c r="B38" s="18">
        <v>16</v>
      </c>
      <c r="C38">
        <f t="shared" si="0"/>
        <v>1</v>
      </c>
      <c r="D38">
        <f t="shared" si="1"/>
        <v>2</v>
      </c>
      <c r="E38">
        <f t="shared" si="2"/>
        <v>1</v>
      </c>
      <c r="F38">
        <f t="shared" si="3"/>
        <v>-1</v>
      </c>
      <c r="G38">
        <f t="shared" si="4"/>
        <v>35</v>
      </c>
      <c r="H38">
        <f t="shared" si="5"/>
        <v>0</v>
      </c>
      <c r="I38">
        <f t="shared" si="6"/>
        <v>1</v>
      </c>
    </row>
    <row r="39" spans="1:9" x14ac:dyDescent="0.2">
      <c r="A39" s="22">
        <v>43942</v>
      </c>
      <c r="B39" s="18">
        <v>8</v>
      </c>
      <c r="C39">
        <f t="shared" si="0"/>
        <v>-1</v>
      </c>
      <c r="D39">
        <f t="shared" si="1"/>
        <v>1</v>
      </c>
      <c r="E39">
        <f t="shared" si="2"/>
        <v>1</v>
      </c>
      <c r="F39">
        <f t="shared" si="3"/>
        <v>-1</v>
      </c>
      <c r="G39">
        <f t="shared" si="4"/>
        <v>36</v>
      </c>
      <c r="H39">
        <f t="shared" si="5"/>
        <v>0</v>
      </c>
      <c r="I39">
        <f t="shared" si="6"/>
        <v>1</v>
      </c>
    </row>
    <row r="40" spans="1:9" x14ac:dyDescent="0.2">
      <c r="A40" s="22">
        <v>43943</v>
      </c>
      <c r="B40" s="18">
        <v>12</v>
      </c>
      <c r="C40">
        <f t="shared" si="0"/>
        <v>1</v>
      </c>
      <c r="D40">
        <f t="shared" si="1"/>
        <v>1</v>
      </c>
      <c r="E40">
        <f t="shared" si="2"/>
        <v>0</v>
      </c>
      <c r="F40">
        <f t="shared" si="3"/>
        <v>-1</v>
      </c>
      <c r="G40">
        <f t="shared" si="4"/>
        <v>37</v>
      </c>
      <c r="H40">
        <f t="shared" si="5"/>
        <v>0</v>
      </c>
      <c r="I40">
        <f t="shared" si="6"/>
        <v>0</v>
      </c>
    </row>
    <row r="41" spans="1:9" x14ac:dyDescent="0.2">
      <c r="A41" s="22">
        <v>43944</v>
      </c>
      <c r="B41" s="18">
        <v>26</v>
      </c>
      <c r="C41">
        <f t="shared" si="0"/>
        <v>1</v>
      </c>
      <c r="D41">
        <f t="shared" si="1"/>
        <v>2</v>
      </c>
      <c r="E41">
        <f t="shared" si="2"/>
        <v>0</v>
      </c>
      <c r="F41">
        <f t="shared" si="3"/>
        <v>-1</v>
      </c>
      <c r="G41">
        <f t="shared" si="4"/>
        <v>38</v>
      </c>
      <c r="H41">
        <f t="shared" si="5"/>
        <v>0</v>
      </c>
      <c r="I41">
        <f t="shared" si="6"/>
        <v>0</v>
      </c>
    </row>
    <row r="42" spans="1:9" x14ac:dyDescent="0.2">
      <c r="A42" s="22">
        <v>43945</v>
      </c>
      <c r="B42" s="18">
        <v>44</v>
      </c>
      <c r="C42">
        <f t="shared" si="0"/>
        <v>1</v>
      </c>
      <c r="D42">
        <f t="shared" si="1"/>
        <v>3</v>
      </c>
      <c r="E42">
        <f t="shared" si="2"/>
        <v>1</v>
      </c>
      <c r="F42">
        <f t="shared" si="3"/>
        <v>-1</v>
      </c>
      <c r="G42">
        <f t="shared" si="4"/>
        <v>39</v>
      </c>
      <c r="H42">
        <f t="shared" si="5"/>
        <v>0</v>
      </c>
      <c r="I42">
        <f t="shared" si="6"/>
        <v>1</v>
      </c>
    </row>
    <row r="43" spans="1:9" x14ac:dyDescent="0.2">
      <c r="A43" s="22">
        <v>43946</v>
      </c>
      <c r="B43" s="18">
        <v>24</v>
      </c>
      <c r="C43">
        <f t="shared" si="0"/>
        <v>-1</v>
      </c>
      <c r="D43">
        <f t="shared" si="1"/>
        <v>1</v>
      </c>
      <c r="E43">
        <f t="shared" si="2"/>
        <v>0</v>
      </c>
      <c r="F43">
        <f t="shared" si="3"/>
        <v>-1</v>
      </c>
      <c r="G43">
        <f t="shared" si="4"/>
        <v>40</v>
      </c>
      <c r="H43">
        <f t="shared" si="5"/>
        <v>0</v>
      </c>
      <c r="I43">
        <f t="shared" si="6"/>
        <v>0</v>
      </c>
    </row>
    <row r="44" spans="1:9" x14ac:dyDescent="0.2">
      <c r="A44" s="22">
        <v>43947</v>
      </c>
      <c r="B44" s="18">
        <v>20</v>
      </c>
      <c r="C44">
        <f t="shared" si="0"/>
        <v>-1</v>
      </c>
      <c r="D44">
        <f t="shared" si="1"/>
        <v>2</v>
      </c>
      <c r="E44">
        <f t="shared" si="2"/>
        <v>1</v>
      </c>
      <c r="F44">
        <f t="shared" si="3"/>
        <v>-1</v>
      </c>
      <c r="G44">
        <f t="shared" si="4"/>
        <v>41</v>
      </c>
      <c r="H44">
        <f t="shared" si="5"/>
        <v>0</v>
      </c>
      <c r="I44">
        <f t="shared" si="6"/>
        <v>1</v>
      </c>
    </row>
    <row r="45" spans="1:9" x14ac:dyDescent="0.2">
      <c r="A45" s="22">
        <v>43948</v>
      </c>
      <c r="B45" s="18">
        <v>35</v>
      </c>
      <c r="C45">
        <f t="shared" si="0"/>
        <v>1</v>
      </c>
      <c r="D45">
        <f t="shared" si="1"/>
        <v>1</v>
      </c>
      <c r="E45">
        <f t="shared" si="2"/>
        <v>1</v>
      </c>
      <c r="F45">
        <f t="shared" si="3"/>
        <v>-1</v>
      </c>
      <c r="G45">
        <f t="shared" si="4"/>
        <v>42</v>
      </c>
      <c r="H45">
        <f t="shared" si="5"/>
        <v>0</v>
      </c>
      <c r="I45">
        <f t="shared" si="6"/>
        <v>1</v>
      </c>
    </row>
    <row r="46" spans="1:9" x14ac:dyDescent="0.2">
      <c r="A46" s="22">
        <v>43949</v>
      </c>
      <c r="B46" s="18">
        <v>8</v>
      </c>
      <c r="C46">
        <f t="shared" si="0"/>
        <v>-1</v>
      </c>
      <c r="D46">
        <f t="shared" si="1"/>
        <v>1</v>
      </c>
      <c r="E46">
        <f t="shared" si="2"/>
        <v>1</v>
      </c>
      <c r="F46">
        <f t="shared" si="3"/>
        <v>-1</v>
      </c>
      <c r="G46">
        <f t="shared" si="4"/>
        <v>43</v>
      </c>
      <c r="H46">
        <f t="shared" si="5"/>
        <v>0</v>
      </c>
      <c r="I46">
        <f t="shared" si="6"/>
        <v>1</v>
      </c>
    </row>
    <row r="47" spans="1:9" x14ac:dyDescent="0.2">
      <c r="A47" s="22">
        <v>43950</v>
      </c>
      <c r="B47" s="18">
        <v>55</v>
      </c>
      <c r="C47">
        <f t="shared" si="0"/>
        <v>1</v>
      </c>
      <c r="D47">
        <f t="shared" si="1"/>
        <v>1</v>
      </c>
      <c r="E47">
        <f t="shared" si="2"/>
        <v>1</v>
      </c>
      <c r="F47">
        <f t="shared" si="3"/>
        <v>-1</v>
      </c>
      <c r="G47">
        <f t="shared" si="4"/>
        <v>44</v>
      </c>
      <c r="H47">
        <f t="shared" si="5"/>
        <v>0</v>
      </c>
      <c r="I47">
        <f t="shared" si="6"/>
        <v>1</v>
      </c>
    </row>
    <row r="48" spans="1:9" x14ac:dyDescent="0.2">
      <c r="A48" s="22">
        <v>43951</v>
      </c>
      <c r="B48" s="18">
        <v>40</v>
      </c>
      <c r="C48">
        <f t="shared" si="0"/>
        <v>-1</v>
      </c>
      <c r="D48">
        <f t="shared" si="1"/>
        <v>1</v>
      </c>
      <c r="E48">
        <f t="shared" si="2"/>
        <v>0</v>
      </c>
      <c r="F48">
        <f t="shared" si="3"/>
        <v>-1</v>
      </c>
      <c r="G48">
        <f t="shared" si="4"/>
        <v>45</v>
      </c>
      <c r="H48">
        <f t="shared" si="5"/>
        <v>0</v>
      </c>
      <c r="I48">
        <f t="shared" si="6"/>
        <v>0</v>
      </c>
    </row>
    <row r="49" spans="1:9" x14ac:dyDescent="0.2">
      <c r="A49" s="22">
        <v>43952</v>
      </c>
      <c r="B49" s="18">
        <v>25</v>
      </c>
      <c r="C49">
        <f t="shared" si="0"/>
        <v>-1</v>
      </c>
      <c r="D49">
        <f t="shared" si="1"/>
        <v>2</v>
      </c>
      <c r="E49">
        <f t="shared" si="2"/>
        <v>1</v>
      </c>
      <c r="F49">
        <f t="shared" si="3"/>
        <v>-1</v>
      </c>
      <c r="G49">
        <f t="shared" si="4"/>
        <v>46</v>
      </c>
      <c r="H49">
        <f t="shared" si="5"/>
        <v>0</v>
      </c>
      <c r="I49">
        <f t="shared" si="6"/>
        <v>1</v>
      </c>
    </row>
    <row r="50" spans="1:9" x14ac:dyDescent="0.2">
      <c r="A50" s="22">
        <v>43953</v>
      </c>
      <c r="B50" s="18">
        <v>41</v>
      </c>
      <c r="C50">
        <f t="shared" si="0"/>
        <v>1</v>
      </c>
      <c r="D50">
        <f t="shared" si="1"/>
        <v>1</v>
      </c>
      <c r="E50">
        <f t="shared" si="2"/>
        <v>0</v>
      </c>
      <c r="F50">
        <f t="shared" si="3"/>
        <v>-1</v>
      </c>
      <c r="G50">
        <f t="shared" si="4"/>
        <v>47</v>
      </c>
      <c r="H50">
        <f t="shared" si="5"/>
        <v>0</v>
      </c>
      <c r="I50">
        <f t="shared" si="6"/>
        <v>0</v>
      </c>
    </row>
    <row r="51" spans="1:9" x14ac:dyDescent="0.2">
      <c r="A51" s="22">
        <v>43954</v>
      </c>
      <c r="B51" s="18">
        <v>85</v>
      </c>
      <c r="C51">
        <f t="shared" si="0"/>
        <v>1</v>
      </c>
      <c r="D51">
        <f t="shared" si="1"/>
        <v>2</v>
      </c>
      <c r="E51">
        <f t="shared" si="2"/>
        <v>1</v>
      </c>
      <c r="F51">
        <f t="shared" si="3"/>
        <v>-1</v>
      </c>
      <c r="G51">
        <f t="shared" si="4"/>
        <v>48</v>
      </c>
      <c r="H51">
        <f t="shared" si="5"/>
        <v>0</v>
      </c>
      <c r="I51">
        <f t="shared" si="6"/>
        <v>1</v>
      </c>
    </row>
    <row r="52" spans="1:9" x14ac:dyDescent="0.2">
      <c r="A52" s="22">
        <v>43955</v>
      </c>
      <c r="B52" s="18">
        <v>60</v>
      </c>
      <c r="C52">
        <f t="shared" si="0"/>
        <v>-1</v>
      </c>
      <c r="D52">
        <f t="shared" si="1"/>
        <v>1</v>
      </c>
      <c r="E52">
        <f t="shared" si="2"/>
        <v>0</v>
      </c>
      <c r="F52">
        <f t="shared" si="3"/>
        <v>-1</v>
      </c>
      <c r="G52">
        <f t="shared" si="4"/>
        <v>49</v>
      </c>
      <c r="H52">
        <f t="shared" si="5"/>
        <v>0</v>
      </c>
      <c r="I52">
        <f t="shared" si="6"/>
        <v>0</v>
      </c>
    </row>
    <row r="53" spans="1:9" x14ac:dyDescent="0.2">
      <c r="A53" s="22">
        <v>43956</v>
      </c>
      <c r="B53" s="18">
        <v>17</v>
      </c>
      <c r="C53">
        <f t="shared" si="0"/>
        <v>-1</v>
      </c>
      <c r="D53">
        <f t="shared" si="1"/>
        <v>2</v>
      </c>
      <c r="E53">
        <f t="shared" si="2"/>
        <v>1</v>
      </c>
      <c r="F53">
        <f t="shared" si="3"/>
        <v>-1</v>
      </c>
      <c r="G53">
        <f t="shared" si="4"/>
        <v>50</v>
      </c>
      <c r="H53">
        <f t="shared" si="5"/>
        <v>0</v>
      </c>
      <c r="I53">
        <f t="shared" si="6"/>
        <v>1</v>
      </c>
    </row>
    <row r="54" spans="1:9" x14ac:dyDescent="0.2">
      <c r="A54" s="22">
        <v>43957</v>
      </c>
      <c r="B54" s="18">
        <v>81</v>
      </c>
      <c r="C54">
        <f t="shared" si="0"/>
        <v>1</v>
      </c>
      <c r="D54">
        <f t="shared" si="1"/>
        <v>1</v>
      </c>
      <c r="E54">
        <f t="shared" si="2"/>
        <v>1</v>
      </c>
      <c r="F54">
        <f t="shared" si="3"/>
        <v>-1</v>
      </c>
      <c r="G54">
        <f t="shared" si="4"/>
        <v>51</v>
      </c>
      <c r="H54">
        <f t="shared" si="5"/>
        <v>0</v>
      </c>
      <c r="I54">
        <f t="shared" si="6"/>
        <v>1</v>
      </c>
    </row>
    <row r="55" spans="1:9" x14ac:dyDescent="0.2">
      <c r="A55" s="22">
        <v>43958</v>
      </c>
      <c r="B55" s="18">
        <v>67</v>
      </c>
      <c r="C55">
        <f t="shared" si="0"/>
        <v>-1</v>
      </c>
      <c r="D55">
        <f t="shared" si="1"/>
        <v>1</v>
      </c>
      <c r="E55">
        <f t="shared" si="2"/>
        <v>0</v>
      </c>
      <c r="F55">
        <f t="shared" si="3"/>
        <v>-1</v>
      </c>
      <c r="G55">
        <f t="shared" si="4"/>
        <v>52</v>
      </c>
      <c r="H55">
        <f t="shared" si="5"/>
        <v>0</v>
      </c>
      <c r="I55">
        <f t="shared" si="6"/>
        <v>0</v>
      </c>
    </row>
    <row r="56" spans="1:9" x14ac:dyDescent="0.2">
      <c r="A56" s="22">
        <v>43959</v>
      </c>
      <c r="B56" s="18">
        <v>59</v>
      </c>
      <c r="C56">
        <f t="shared" si="0"/>
        <v>-1</v>
      </c>
      <c r="D56">
        <f t="shared" si="1"/>
        <v>2</v>
      </c>
      <c r="E56">
        <f t="shared" si="2"/>
        <v>1</v>
      </c>
      <c r="F56">
        <f t="shared" si="3"/>
        <v>-1</v>
      </c>
      <c r="G56">
        <f t="shared" si="4"/>
        <v>53</v>
      </c>
      <c r="H56">
        <f t="shared" si="5"/>
        <v>0</v>
      </c>
      <c r="I56">
        <f t="shared" si="6"/>
        <v>1</v>
      </c>
    </row>
    <row r="57" spans="1:9" x14ac:dyDescent="0.2">
      <c r="A57" s="22">
        <v>43960</v>
      </c>
      <c r="B57" s="18">
        <v>75</v>
      </c>
      <c r="C57">
        <f t="shared" si="0"/>
        <v>1</v>
      </c>
      <c r="D57">
        <f t="shared" si="1"/>
        <v>1</v>
      </c>
      <c r="E57">
        <f t="shared" si="2"/>
        <v>1</v>
      </c>
      <c r="F57">
        <f t="shared" si="3"/>
        <v>-1</v>
      </c>
      <c r="G57">
        <f t="shared" si="4"/>
        <v>54</v>
      </c>
      <c r="H57">
        <f t="shared" si="5"/>
        <v>0</v>
      </c>
      <c r="I57">
        <f t="shared" si="6"/>
        <v>1</v>
      </c>
    </row>
    <row r="58" spans="1:9" x14ac:dyDescent="0.2">
      <c r="A58" s="22">
        <v>43961</v>
      </c>
      <c r="B58" s="18">
        <v>74</v>
      </c>
      <c r="C58">
        <f t="shared" si="0"/>
        <v>-1</v>
      </c>
      <c r="D58">
        <f t="shared" si="1"/>
        <v>1</v>
      </c>
      <c r="E58">
        <f t="shared" si="2"/>
        <v>0</v>
      </c>
      <c r="F58">
        <f t="shared" si="3"/>
        <v>-1</v>
      </c>
      <c r="G58">
        <f t="shared" si="4"/>
        <v>55</v>
      </c>
      <c r="H58">
        <f t="shared" si="5"/>
        <v>0</v>
      </c>
      <c r="I58">
        <f t="shared" si="6"/>
        <v>0</v>
      </c>
    </row>
    <row r="59" spans="1:9" x14ac:dyDescent="0.2">
      <c r="A59" s="22">
        <v>43962</v>
      </c>
      <c r="B59" s="18">
        <v>66</v>
      </c>
      <c r="C59">
        <f t="shared" si="0"/>
        <v>-1</v>
      </c>
      <c r="D59">
        <f t="shared" si="1"/>
        <v>2</v>
      </c>
      <c r="E59">
        <f t="shared" si="2"/>
        <v>0</v>
      </c>
      <c r="F59">
        <f t="shared" si="3"/>
        <v>-1</v>
      </c>
      <c r="G59">
        <f t="shared" si="4"/>
        <v>56</v>
      </c>
      <c r="H59">
        <f t="shared" si="5"/>
        <v>0</v>
      </c>
      <c r="I59">
        <f t="shared" si="6"/>
        <v>0</v>
      </c>
    </row>
    <row r="60" spans="1:9" x14ac:dyDescent="0.2">
      <c r="A60" s="22">
        <v>43963</v>
      </c>
      <c r="B60" s="18">
        <v>66</v>
      </c>
      <c r="C60">
        <f t="shared" si="0"/>
        <v>-1</v>
      </c>
      <c r="D60">
        <f t="shared" si="1"/>
        <v>3</v>
      </c>
      <c r="E60">
        <f t="shared" si="2"/>
        <v>1</v>
      </c>
      <c r="F60">
        <f t="shared" si="3"/>
        <v>-1</v>
      </c>
      <c r="G60">
        <f t="shared" si="4"/>
        <v>57</v>
      </c>
      <c r="H60">
        <f t="shared" si="5"/>
        <v>0</v>
      </c>
      <c r="I60">
        <f t="shared" si="6"/>
        <v>0</v>
      </c>
    </row>
    <row r="61" spans="1:9" x14ac:dyDescent="0.2">
      <c r="A61" s="22">
        <v>43964</v>
      </c>
      <c r="B61" s="18">
        <v>79</v>
      </c>
      <c r="C61">
        <f t="shared" si="0"/>
        <v>1</v>
      </c>
      <c r="D61">
        <f t="shared" si="1"/>
        <v>1</v>
      </c>
      <c r="E61">
        <f t="shared" si="2"/>
        <v>0</v>
      </c>
      <c r="F61">
        <f t="shared" si="3"/>
        <v>-1</v>
      </c>
      <c r="G61">
        <f t="shared" si="4"/>
        <v>58</v>
      </c>
      <c r="H61">
        <f t="shared" si="5"/>
        <v>0</v>
      </c>
      <c r="I61">
        <f t="shared" si="6"/>
        <v>0</v>
      </c>
    </row>
    <row r="62" spans="1:9" x14ac:dyDescent="0.2">
      <c r="A62" s="22">
        <v>43965</v>
      </c>
      <c r="B62" s="18">
        <v>84</v>
      </c>
      <c r="C62">
        <f t="shared" si="0"/>
        <v>1</v>
      </c>
      <c r="D62">
        <f t="shared" si="1"/>
        <v>2</v>
      </c>
      <c r="E62">
        <f t="shared" si="2"/>
        <v>1</v>
      </c>
      <c r="F62">
        <f t="shared" si="3"/>
        <v>-1</v>
      </c>
      <c r="G62">
        <f t="shared" si="4"/>
        <v>59</v>
      </c>
      <c r="H62">
        <f t="shared" si="5"/>
        <v>0</v>
      </c>
      <c r="I62">
        <f t="shared" si="6"/>
        <v>1</v>
      </c>
    </row>
    <row r="63" spans="1:9" x14ac:dyDescent="0.2">
      <c r="A63" s="22">
        <v>43966</v>
      </c>
      <c r="B63" s="18">
        <v>56</v>
      </c>
      <c r="C63">
        <f t="shared" si="0"/>
        <v>-1</v>
      </c>
      <c r="D63">
        <f t="shared" si="1"/>
        <v>1</v>
      </c>
      <c r="E63">
        <f t="shared" si="2"/>
        <v>1</v>
      </c>
      <c r="F63">
        <f t="shared" si="3"/>
        <v>-1</v>
      </c>
      <c r="G63">
        <f t="shared" si="4"/>
        <v>60</v>
      </c>
      <c r="H63">
        <f t="shared" si="5"/>
        <v>0</v>
      </c>
      <c r="I63">
        <f t="shared" si="6"/>
        <v>1</v>
      </c>
    </row>
    <row r="64" spans="1:9" x14ac:dyDescent="0.2">
      <c r="A64" s="22">
        <v>43967</v>
      </c>
      <c r="B64" s="18">
        <v>70</v>
      </c>
      <c r="C64">
        <f t="shared" si="0"/>
        <v>1</v>
      </c>
      <c r="D64">
        <f t="shared" si="1"/>
        <v>1</v>
      </c>
      <c r="E64">
        <f t="shared" si="2"/>
        <v>1</v>
      </c>
      <c r="F64">
        <f t="shared" si="3"/>
        <v>-1</v>
      </c>
      <c r="G64">
        <f t="shared" si="4"/>
        <v>61</v>
      </c>
      <c r="H64">
        <f t="shared" si="5"/>
        <v>0</v>
      </c>
      <c r="I64">
        <f t="shared" si="6"/>
        <v>1</v>
      </c>
    </row>
    <row r="65" spans="1:9" x14ac:dyDescent="0.2">
      <c r="A65" s="22">
        <v>43968</v>
      </c>
      <c r="B65" s="18">
        <v>65</v>
      </c>
      <c r="C65">
        <f t="shared" si="0"/>
        <v>-1</v>
      </c>
      <c r="D65">
        <f t="shared" si="1"/>
        <v>1</v>
      </c>
      <c r="E65">
        <f t="shared" si="2"/>
        <v>1</v>
      </c>
      <c r="F65">
        <f t="shared" si="3"/>
        <v>-1</v>
      </c>
      <c r="G65">
        <f t="shared" si="4"/>
        <v>62</v>
      </c>
      <c r="H65">
        <f t="shared" si="5"/>
        <v>0</v>
      </c>
      <c r="I65">
        <f t="shared" si="6"/>
        <v>1</v>
      </c>
    </row>
    <row r="66" spans="1:9" x14ac:dyDescent="0.2">
      <c r="A66" s="22">
        <v>43969</v>
      </c>
      <c r="B66" s="18">
        <v>66</v>
      </c>
      <c r="C66">
        <f t="shared" si="0"/>
        <v>1</v>
      </c>
      <c r="D66">
        <f t="shared" si="1"/>
        <v>1</v>
      </c>
      <c r="E66">
        <f t="shared" si="2"/>
        <v>1</v>
      </c>
      <c r="F66">
        <f t="shared" si="3"/>
        <v>-1</v>
      </c>
      <c r="G66">
        <f t="shared" si="4"/>
        <v>63</v>
      </c>
      <c r="H66">
        <f t="shared" si="5"/>
        <v>0</v>
      </c>
      <c r="I66">
        <f t="shared" si="6"/>
        <v>1</v>
      </c>
    </row>
    <row r="67" spans="1:9" x14ac:dyDescent="0.2">
      <c r="A67" s="22">
        <v>43970</v>
      </c>
      <c r="B67" s="18">
        <v>65</v>
      </c>
      <c r="C67">
        <f t="shared" si="0"/>
        <v>-1</v>
      </c>
      <c r="D67">
        <f t="shared" si="1"/>
        <v>1</v>
      </c>
      <c r="E67">
        <f t="shared" si="2"/>
        <v>1</v>
      </c>
      <c r="F67">
        <f t="shared" si="3"/>
        <v>-1</v>
      </c>
      <c r="G67">
        <f t="shared" si="4"/>
        <v>64</v>
      </c>
      <c r="H67">
        <f t="shared" si="5"/>
        <v>0</v>
      </c>
      <c r="I67">
        <f t="shared" si="6"/>
        <v>1</v>
      </c>
    </row>
    <row r="68" spans="1:9" x14ac:dyDescent="0.2">
      <c r="A68" s="22">
        <v>43971</v>
      </c>
      <c r="B68" s="18">
        <v>98</v>
      </c>
      <c r="C68">
        <f t="shared" si="0"/>
        <v>1</v>
      </c>
      <c r="D68">
        <f t="shared" si="1"/>
        <v>1</v>
      </c>
      <c r="E68">
        <f t="shared" si="2"/>
        <v>1</v>
      </c>
      <c r="F68">
        <f t="shared" si="3"/>
        <v>-1</v>
      </c>
      <c r="G68">
        <f t="shared" si="4"/>
        <v>65</v>
      </c>
      <c r="H68">
        <f t="shared" si="5"/>
        <v>0</v>
      </c>
      <c r="I68">
        <f t="shared" si="6"/>
        <v>1</v>
      </c>
    </row>
    <row r="69" spans="1:9" x14ac:dyDescent="0.2">
      <c r="A69" s="22">
        <v>43972</v>
      </c>
      <c r="B69" s="18">
        <v>74</v>
      </c>
      <c r="C69">
        <f t="shared" ref="C69:C132" si="7">IF(B69&gt;B68,1,-1)</f>
        <v>-1</v>
      </c>
      <c r="D69">
        <f t="shared" ref="D69:D132" si="8">IF(C69=C68,D68+1,1)</f>
        <v>1</v>
      </c>
      <c r="E69">
        <f t="shared" ref="E69:E132" si="9">IF(D70&lt;=D69,1,0)</f>
        <v>0</v>
      </c>
      <c r="F69">
        <f t="shared" ref="F69:F132" si="10">IF(B68&gt;$M$1,1,IF(B68=$M$1,0,-1))</f>
        <v>-1</v>
      </c>
      <c r="G69">
        <f t="shared" ref="G69:G132" si="11">IF(F69=F68,G68+1,1)</f>
        <v>66</v>
      </c>
      <c r="H69">
        <f t="shared" ref="H69:H132" si="12">IF(G69&lt;=G68,1,0)</f>
        <v>0</v>
      </c>
      <c r="I69">
        <f t="shared" ref="I69:I132" si="13">IF(OR(AND(B69&gt;B68,B69&gt;B70),AND(B68&gt;B69,B70&gt;B69)),1,0)</f>
        <v>0</v>
      </c>
    </row>
    <row r="70" spans="1:9" x14ac:dyDescent="0.2">
      <c r="A70" s="22">
        <v>43973</v>
      </c>
      <c r="B70" s="18">
        <v>74</v>
      </c>
      <c r="C70">
        <f t="shared" si="7"/>
        <v>-1</v>
      </c>
      <c r="D70">
        <f t="shared" si="8"/>
        <v>2</v>
      </c>
      <c r="E70">
        <f t="shared" si="9"/>
        <v>1</v>
      </c>
      <c r="F70">
        <f t="shared" si="10"/>
        <v>-1</v>
      </c>
      <c r="G70">
        <f t="shared" si="11"/>
        <v>67</v>
      </c>
      <c r="H70">
        <f t="shared" si="12"/>
        <v>0</v>
      </c>
      <c r="I70">
        <f t="shared" si="13"/>
        <v>0</v>
      </c>
    </row>
    <row r="71" spans="1:9" x14ac:dyDescent="0.2">
      <c r="A71" s="22">
        <v>43974</v>
      </c>
      <c r="B71" s="18">
        <v>86</v>
      </c>
      <c r="C71">
        <f t="shared" si="7"/>
        <v>1</v>
      </c>
      <c r="D71">
        <f t="shared" si="8"/>
        <v>1</v>
      </c>
      <c r="E71">
        <f t="shared" si="9"/>
        <v>0</v>
      </c>
      <c r="F71">
        <f t="shared" si="10"/>
        <v>-1</v>
      </c>
      <c r="G71">
        <f t="shared" si="11"/>
        <v>68</v>
      </c>
      <c r="H71">
        <f t="shared" si="12"/>
        <v>0</v>
      </c>
      <c r="I71">
        <f t="shared" si="13"/>
        <v>0</v>
      </c>
    </row>
    <row r="72" spans="1:9" x14ac:dyDescent="0.2">
      <c r="A72" s="22">
        <v>43975</v>
      </c>
      <c r="B72" s="18">
        <v>121</v>
      </c>
      <c r="C72">
        <f t="shared" si="7"/>
        <v>1</v>
      </c>
      <c r="D72">
        <f t="shared" si="8"/>
        <v>2</v>
      </c>
      <c r="E72">
        <f t="shared" si="9"/>
        <v>1</v>
      </c>
      <c r="F72">
        <f t="shared" si="10"/>
        <v>-1</v>
      </c>
      <c r="G72">
        <f t="shared" si="11"/>
        <v>69</v>
      </c>
      <c r="H72">
        <f t="shared" si="12"/>
        <v>0</v>
      </c>
      <c r="I72">
        <f t="shared" si="13"/>
        <v>1</v>
      </c>
    </row>
    <row r="73" spans="1:9" x14ac:dyDescent="0.2">
      <c r="A73" s="22">
        <v>43976</v>
      </c>
      <c r="B73" s="18">
        <v>97</v>
      </c>
      <c r="C73">
        <f t="shared" si="7"/>
        <v>-1</v>
      </c>
      <c r="D73">
        <f t="shared" si="8"/>
        <v>1</v>
      </c>
      <c r="E73">
        <f t="shared" si="9"/>
        <v>0</v>
      </c>
      <c r="F73">
        <f t="shared" si="10"/>
        <v>-1</v>
      </c>
      <c r="G73">
        <f t="shared" si="11"/>
        <v>70</v>
      </c>
      <c r="H73">
        <f t="shared" si="12"/>
        <v>0</v>
      </c>
      <c r="I73">
        <f t="shared" si="13"/>
        <v>0</v>
      </c>
    </row>
    <row r="74" spans="1:9" x14ac:dyDescent="0.2">
      <c r="A74" s="22">
        <v>43977</v>
      </c>
      <c r="B74" s="18">
        <v>87</v>
      </c>
      <c r="C74">
        <f t="shared" si="7"/>
        <v>-1</v>
      </c>
      <c r="D74">
        <f t="shared" si="8"/>
        <v>2</v>
      </c>
      <c r="E74">
        <f t="shared" si="9"/>
        <v>1</v>
      </c>
      <c r="F74">
        <f t="shared" si="10"/>
        <v>-1</v>
      </c>
      <c r="G74">
        <f t="shared" si="11"/>
        <v>71</v>
      </c>
      <c r="H74">
        <f t="shared" si="12"/>
        <v>0</v>
      </c>
      <c r="I74">
        <f t="shared" si="13"/>
        <v>1</v>
      </c>
    </row>
    <row r="75" spans="1:9" x14ac:dyDescent="0.2">
      <c r="A75" s="22">
        <v>43978</v>
      </c>
      <c r="B75" s="18">
        <v>135</v>
      </c>
      <c r="C75">
        <f t="shared" si="7"/>
        <v>1</v>
      </c>
      <c r="D75">
        <f t="shared" si="8"/>
        <v>1</v>
      </c>
      <c r="E75">
        <f t="shared" si="9"/>
        <v>1</v>
      </c>
      <c r="F75">
        <f t="shared" si="10"/>
        <v>-1</v>
      </c>
      <c r="G75">
        <f t="shared" si="11"/>
        <v>72</v>
      </c>
      <c r="H75">
        <f t="shared" si="12"/>
        <v>0</v>
      </c>
      <c r="I75">
        <f t="shared" si="13"/>
        <v>1</v>
      </c>
    </row>
    <row r="76" spans="1:9" x14ac:dyDescent="0.2">
      <c r="A76" s="22">
        <v>43979</v>
      </c>
      <c r="B76" s="18">
        <v>97</v>
      </c>
      <c r="C76">
        <f t="shared" si="7"/>
        <v>-1</v>
      </c>
      <c r="D76">
        <f t="shared" si="8"/>
        <v>1</v>
      </c>
      <c r="E76">
        <f t="shared" si="9"/>
        <v>0</v>
      </c>
      <c r="F76">
        <f t="shared" si="10"/>
        <v>1</v>
      </c>
      <c r="G76">
        <f t="shared" si="11"/>
        <v>1</v>
      </c>
      <c r="H76">
        <f t="shared" si="12"/>
        <v>1</v>
      </c>
      <c r="I76">
        <f t="shared" si="13"/>
        <v>0</v>
      </c>
    </row>
    <row r="77" spans="1:9" x14ac:dyDescent="0.2">
      <c r="A77" s="22">
        <v>43980</v>
      </c>
      <c r="B77" s="18">
        <v>48</v>
      </c>
      <c r="C77">
        <f t="shared" si="7"/>
        <v>-1</v>
      </c>
      <c r="D77">
        <f t="shared" si="8"/>
        <v>2</v>
      </c>
      <c r="E77">
        <f t="shared" si="9"/>
        <v>0</v>
      </c>
      <c r="F77">
        <f t="shared" si="10"/>
        <v>-1</v>
      </c>
      <c r="G77">
        <f t="shared" si="11"/>
        <v>1</v>
      </c>
      <c r="H77">
        <f t="shared" si="12"/>
        <v>1</v>
      </c>
      <c r="I77">
        <f t="shared" si="13"/>
        <v>0</v>
      </c>
    </row>
    <row r="78" spans="1:9" x14ac:dyDescent="0.2">
      <c r="A78" s="22">
        <v>43981</v>
      </c>
      <c r="B78" s="18">
        <v>42</v>
      </c>
      <c r="C78">
        <f t="shared" si="7"/>
        <v>-1</v>
      </c>
      <c r="D78">
        <f t="shared" si="8"/>
        <v>3</v>
      </c>
      <c r="E78">
        <f t="shared" si="9"/>
        <v>1</v>
      </c>
      <c r="F78">
        <f t="shared" si="10"/>
        <v>-1</v>
      </c>
      <c r="G78">
        <f t="shared" si="11"/>
        <v>2</v>
      </c>
      <c r="H78">
        <f t="shared" si="12"/>
        <v>0</v>
      </c>
      <c r="I78">
        <f t="shared" si="13"/>
        <v>1</v>
      </c>
    </row>
    <row r="79" spans="1:9" x14ac:dyDescent="0.2">
      <c r="A79" s="22">
        <v>43982</v>
      </c>
      <c r="B79" s="18">
        <v>85</v>
      </c>
      <c r="C79">
        <f t="shared" si="7"/>
        <v>1</v>
      </c>
      <c r="D79">
        <f t="shared" si="8"/>
        <v>1</v>
      </c>
      <c r="E79">
        <f t="shared" si="9"/>
        <v>1</v>
      </c>
      <c r="F79">
        <f t="shared" si="10"/>
        <v>-1</v>
      </c>
      <c r="G79">
        <f t="shared" si="11"/>
        <v>3</v>
      </c>
      <c r="H79">
        <f t="shared" si="12"/>
        <v>0</v>
      </c>
      <c r="I79">
        <f t="shared" si="13"/>
        <v>1</v>
      </c>
    </row>
    <row r="80" spans="1:9" x14ac:dyDescent="0.2">
      <c r="A80" s="22">
        <v>43983</v>
      </c>
      <c r="B80" s="18">
        <v>36</v>
      </c>
      <c r="C80">
        <f t="shared" si="7"/>
        <v>-1</v>
      </c>
      <c r="D80">
        <f t="shared" si="8"/>
        <v>1</v>
      </c>
      <c r="E80">
        <f t="shared" si="9"/>
        <v>1</v>
      </c>
      <c r="F80">
        <f t="shared" si="10"/>
        <v>-1</v>
      </c>
      <c r="G80">
        <f t="shared" si="11"/>
        <v>4</v>
      </c>
      <c r="H80">
        <f t="shared" si="12"/>
        <v>0</v>
      </c>
      <c r="I80">
        <f t="shared" si="13"/>
        <v>1</v>
      </c>
    </row>
    <row r="81" spans="1:9" x14ac:dyDescent="0.2">
      <c r="A81" s="22">
        <v>43984</v>
      </c>
      <c r="B81" s="18">
        <v>76</v>
      </c>
      <c r="C81">
        <f t="shared" si="7"/>
        <v>1</v>
      </c>
      <c r="D81">
        <f t="shared" si="8"/>
        <v>1</v>
      </c>
      <c r="E81">
        <f t="shared" si="9"/>
        <v>1</v>
      </c>
      <c r="F81">
        <f t="shared" si="10"/>
        <v>-1</v>
      </c>
      <c r="G81">
        <f t="shared" si="11"/>
        <v>5</v>
      </c>
      <c r="H81">
        <f t="shared" si="12"/>
        <v>0</v>
      </c>
      <c r="I81">
        <f t="shared" si="13"/>
        <v>1</v>
      </c>
    </row>
    <row r="82" spans="1:9" x14ac:dyDescent="0.2">
      <c r="A82" s="22">
        <v>43985</v>
      </c>
      <c r="B82" s="18">
        <v>46</v>
      </c>
      <c r="C82">
        <f t="shared" si="7"/>
        <v>-1</v>
      </c>
      <c r="D82">
        <f t="shared" si="8"/>
        <v>1</v>
      </c>
      <c r="E82">
        <f t="shared" si="9"/>
        <v>1</v>
      </c>
      <c r="F82">
        <f t="shared" si="10"/>
        <v>-1</v>
      </c>
      <c r="G82">
        <f t="shared" si="11"/>
        <v>6</v>
      </c>
      <c r="H82">
        <f t="shared" si="12"/>
        <v>0</v>
      </c>
      <c r="I82">
        <f t="shared" si="13"/>
        <v>1</v>
      </c>
    </row>
    <row r="83" spans="1:9" x14ac:dyDescent="0.2">
      <c r="A83" s="22">
        <v>43986</v>
      </c>
      <c r="B83" s="18">
        <v>63</v>
      </c>
      <c r="C83">
        <f t="shared" si="7"/>
        <v>1</v>
      </c>
      <c r="D83">
        <f t="shared" si="8"/>
        <v>1</v>
      </c>
      <c r="E83">
        <f t="shared" si="9"/>
        <v>0</v>
      </c>
      <c r="F83">
        <f t="shared" si="10"/>
        <v>-1</v>
      </c>
      <c r="G83">
        <f t="shared" si="11"/>
        <v>7</v>
      </c>
      <c r="H83">
        <f t="shared" si="12"/>
        <v>0</v>
      </c>
      <c r="I83">
        <f t="shared" si="13"/>
        <v>0</v>
      </c>
    </row>
    <row r="84" spans="1:9" x14ac:dyDescent="0.2">
      <c r="A84" s="22">
        <v>43987</v>
      </c>
      <c r="B84" s="18">
        <v>89</v>
      </c>
      <c r="C84">
        <f t="shared" si="7"/>
        <v>1</v>
      </c>
      <c r="D84">
        <f t="shared" si="8"/>
        <v>2</v>
      </c>
      <c r="E84">
        <f t="shared" si="9"/>
        <v>0</v>
      </c>
      <c r="F84">
        <f t="shared" si="10"/>
        <v>-1</v>
      </c>
      <c r="G84">
        <f t="shared" si="11"/>
        <v>8</v>
      </c>
      <c r="H84">
        <f t="shared" si="12"/>
        <v>0</v>
      </c>
      <c r="I84">
        <f t="shared" si="13"/>
        <v>0</v>
      </c>
    </row>
    <row r="85" spans="1:9" x14ac:dyDescent="0.2">
      <c r="A85" s="22">
        <v>43988</v>
      </c>
      <c r="B85" s="18">
        <v>104</v>
      </c>
      <c r="C85">
        <f t="shared" si="7"/>
        <v>1</v>
      </c>
      <c r="D85">
        <f t="shared" si="8"/>
        <v>3</v>
      </c>
      <c r="E85">
        <f t="shared" si="9"/>
        <v>1</v>
      </c>
      <c r="F85">
        <f t="shared" si="10"/>
        <v>-1</v>
      </c>
      <c r="G85">
        <f t="shared" si="11"/>
        <v>9</v>
      </c>
      <c r="H85">
        <f t="shared" si="12"/>
        <v>0</v>
      </c>
      <c r="I85">
        <f t="shared" si="13"/>
        <v>1</v>
      </c>
    </row>
    <row r="86" spans="1:9" x14ac:dyDescent="0.2">
      <c r="A86" s="22">
        <v>43989</v>
      </c>
      <c r="B86" s="18">
        <v>88</v>
      </c>
      <c r="C86">
        <f t="shared" si="7"/>
        <v>-1</v>
      </c>
      <c r="D86">
        <f t="shared" si="8"/>
        <v>1</v>
      </c>
      <c r="E86">
        <f t="shared" si="9"/>
        <v>0</v>
      </c>
      <c r="F86">
        <f t="shared" si="10"/>
        <v>-1</v>
      </c>
      <c r="G86">
        <f t="shared" si="11"/>
        <v>10</v>
      </c>
      <c r="H86">
        <f t="shared" si="12"/>
        <v>0</v>
      </c>
      <c r="I86">
        <f t="shared" si="13"/>
        <v>0</v>
      </c>
    </row>
    <row r="87" spans="1:9" x14ac:dyDescent="0.2">
      <c r="A87" s="22">
        <v>43990</v>
      </c>
      <c r="B87" s="18">
        <v>86</v>
      </c>
      <c r="C87">
        <f t="shared" si="7"/>
        <v>-1</v>
      </c>
      <c r="D87">
        <f t="shared" si="8"/>
        <v>2</v>
      </c>
      <c r="E87">
        <f t="shared" si="9"/>
        <v>0</v>
      </c>
      <c r="F87">
        <f t="shared" si="10"/>
        <v>-1</v>
      </c>
      <c r="G87">
        <f t="shared" si="11"/>
        <v>11</v>
      </c>
      <c r="H87">
        <f t="shared" si="12"/>
        <v>0</v>
      </c>
      <c r="I87">
        <f t="shared" si="13"/>
        <v>0</v>
      </c>
    </row>
    <row r="88" spans="1:9" x14ac:dyDescent="0.2">
      <c r="A88" s="22">
        <v>43991</v>
      </c>
      <c r="B88" s="18">
        <v>46</v>
      </c>
      <c r="C88">
        <f t="shared" si="7"/>
        <v>-1</v>
      </c>
      <c r="D88">
        <f t="shared" si="8"/>
        <v>3</v>
      </c>
      <c r="E88">
        <f t="shared" si="9"/>
        <v>1</v>
      </c>
      <c r="F88">
        <f t="shared" si="10"/>
        <v>-1</v>
      </c>
      <c r="G88">
        <f t="shared" si="11"/>
        <v>12</v>
      </c>
      <c r="H88">
        <f t="shared" si="12"/>
        <v>0</v>
      </c>
      <c r="I88">
        <f t="shared" si="13"/>
        <v>1</v>
      </c>
    </row>
    <row r="89" spans="1:9" x14ac:dyDescent="0.2">
      <c r="A89" s="22">
        <v>43992</v>
      </c>
      <c r="B89" s="18">
        <v>113</v>
      </c>
      <c r="C89">
        <f t="shared" si="7"/>
        <v>1</v>
      </c>
      <c r="D89">
        <f t="shared" si="8"/>
        <v>1</v>
      </c>
      <c r="E89">
        <f t="shared" si="9"/>
        <v>1</v>
      </c>
      <c r="F89">
        <f t="shared" si="10"/>
        <v>-1</v>
      </c>
      <c r="G89">
        <f t="shared" si="11"/>
        <v>13</v>
      </c>
      <c r="H89">
        <f t="shared" si="12"/>
        <v>0</v>
      </c>
      <c r="I89">
        <f t="shared" si="13"/>
        <v>1</v>
      </c>
    </row>
    <row r="90" spans="1:9" x14ac:dyDescent="0.2">
      <c r="A90" s="22">
        <v>43993</v>
      </c>
      <c r="B90" s="18">
        <v>111</v>
      </c>
      <c r="C90">
        <f t="shared" si="7"/>
        <v>-1</v>
      </c>
      <c r="D90">
        <f t="shared" si="8"/>
        <v>1</v>
      </c>
      <c r="E90">
        <f t="shared" si="9"/>
        <v>0</v>
      </c>
      <c r="F90">
        <f t="shared" si="10"/>
        <v>-1</v>
      </c>
      <c r="G90">
        <f t="shared" si="11"/>
        <v>14</v>
      </c>
      <c r="H90">
        <f t="shared" si="12"/>
        <v>0</v>
      </c>
      <c r="I90">
        <f t="shared" si="13"/>
        <v>0</v>
      </c>
    </row>
    <row r="91" spans="1:9" x14ac:dyDescent="0.2">
      <c r="A91" s="22">
        <v>43994</v>
      </c>
      <c r="B91" s="18">
        <v>78</v>
      </c>
      <c r="C91">
        <f t="shared" si="7"/>
        <v>-1</v>
      </c>
      <c r="D91">
        <f t="shared" si="8"/>
        <v>2</v>
      </c>
      <c r="E91">
        <f t="shared" si="9"/>
        <v>1</v>
      </c>
      <c r="F91">
        <f t="shared" si="10"/>
        <v>-1</v>
      </c>
      <c r="G91">
        <f t="shared" si="11"/>
        <v>15</v>
      </c>
      <c r="H91">
        <f t="shared" si="12"/>
        <v>0</v>
      </c>
      <c r="I91">
        <f t="shared" si="13"/>
        <v>1</v>
      </c>
    </row>
    <row r="92" spans="1:9" x14ac:dyDescent="0.2">
      <c r="A92" s="22">
        <v>43995</v>
      </c>
      <c r="B92" s="18">
        <v>146</v>
      </c>
      <c r="C92">
        <f t="shared" si="7"/>
        <v>1</v>
      </c>
      <c r="D92">
        <f t="shared" si="8"/>
        <v>1</v>
      </c>
      <c r="E92">
        <f t="shared" si="9"/>
        <v>1</v>
      </c>
      <c r="F92">
        <f t="shared" si="10"/>
        <v>-1</v>
      </c>
      <c r="G92">
        <f t="shared" si="11"/>
        <v>16</v>
      </c>
      <c r="H92">
        <f t="shared" si="12"/>
        <v>0</v>
      </c>
      <c r="I92">
        <f t="shared" si="13"/>
        <v>1</v>
      </c>
    </row>
    <row r="93" spans="1:9" x14ac:dyDescent="0.2">
      <c r="A93" s="22">
        <v>43996</v>
      </c>
      <c r="B93" s="18">
        <v>110</v>
      </c>
      <c r="C93">
        <f t="shared" si="7"/>
        <v>-1</v>
      </c>
      <c r="D93">
        <f t="shared" si="8"/>
        <v>1</v>
      </c>
      <c r="E93">
        <f t="shared" si="9"/>
        <v>0</v>
      </c>
      <c r="F93">
        <f t="shared" si="10"/>
        <v>1</v>
      </c>
      <c r="G93">
        <f t="shared" si="11"/>
        <v>1</v>
      </c>
      <c r="H93">
        <f t="shared" si="12"/>
        <v>1</v>
      </c>
      <c r="I93">
        <f t="shared" si="13"/>
        <v>0</v>
      </c>
    </row>
    <row r="94" spans="1:9" x14ac:dyDescent="0.2">
      <c r="A94" s="22">
        <v>43997</v>
      </c>
      <c r="B94" s="18">
        <v>106</v>
      </c>
      <c r="C94">
        <f t="shared" si="7"/>
        <v>-1</v>
      </c>
      <c r="D94">
        <f t="shared" si="8"/>
        <v>2</v>
      </c>
      <c r="E94">
        <f t="shared" si="9"/>
        <v>0</v>
      </c>
      <c r="F94">
        <f t="shared" si="10"/>
        <v>-1</v>
      </c>
      <c r="G94">
        <f t="shared" si="11"/>
        <v>1</v>
      </c>
      <c r="H94">
        <f t="shared" si="12"/>
        <v>1</v>
      </c>
      <c r="I94">
        <f t="shared" si="13"/>
        <v>0</v>
      </c>
    </row>
    <row r="95" spans="1:9" x14ac:dyDescent="0.2">
      <c r="A95" s="22">
        <v>43998</v>
      </c>
      <c r="B95" s="18">
        <v>70</v>
      </c>
      <c r="C95">
        <f t="shared" si="7"/>
        <v>-1</v>
      </c>
      <c r="D95">
        <f t="shared" si="8"/>
        <v>3</v>
      </c>
      <c r="E95">
        <f t="shared" si="9"/>
        <v>0</v>
      </c>
      <c r="F95">
        <f t="shared" si="10"/>
        <v>-1</v>
      </c>
      <c r="G95">
        <f t="shared" si="11"/>
        <v>2</v>
      </c>
      <c r="H95">
        <f t="shared" si="12"/>
        <v>0</v>
      </c>
      <c r="I95">
        <f t="shared" si="13"/>
        <v>0</v>
      </c>
    </row>
    <row r="96" spans="1:9" x14ac:dyDescent="0.2">
      <c r="A96" s="22">
        <v>43999</v>
      </c>
      <c r="B96" s="18">
        <v>44</v>
      </c>
      <c r="C96">
        <f t="shared" si="7"/>
        <v>-1</v>
      </c>
      <c r="D96">
        <f t="shared" si="8"/>
        <v>4</v>
      </c>
      <c r="E96">
        <f t="shared" si="9"/>
        <v>1</v>
      </c>
      <c r="F96">
        <f t="shared" si="10"/>
        <v>-1</v>
      </c>
      <c r="G96">
        <f t="shared" si="11"/>
        <v>3</v>
      </c>
      <c r="H96">
        <f t="shared" si="12"/>
        <v>0</v>
      </c>
      <c r="I96">
        <f t="shared" si="13"/>
        <v>1</v>
      </c>
    </row>
    <row r="97" spans="1:9" x14ac:dyDescent="0.2">
      <c r="A97" s="22">
        <v>44000</v>
      </c>
      <c r="B97" s="18">
        <v>76</v>
      </c>
      <c r="C97">
        <f t="shared" si="7"/>
        <v>1</v>
      </c>
      <c r="D97">
        <f t="shared" si="8"/>
        <v>1</v>
      </c>
      <c r="E97">
        <f t="shared" si="9"/>
        <v>0</v>
      </c>
      <c r="F97">
        <f t="shared" si="10"/>
        <v>-1</v>
      </c>
      <c r="G97">
        <f t="shared" si="11"/>
        <v>4</v>
      </c>
      <c r="H97">
        <f t="shared" si="12"/>
        <v>0</v>
      </c>
      <c r="I97">
        <f t="shared" si="13"/>
        <v>0</v>
      </c>
    </row>
    <row r="98" spans="1:9" x14ac:dyDescent="0.2">
      <c r="A98" s="22">
        <v>44001</v>
      </c>
      <c r="B98" s="18">
        <v>83</v>
      </c>
      <c r="C98">
        <f t="shared" si="7"/>
        <v>1</v>
      </c>
      <c r="D98">
        <f t="shared" si="8"/>
        <v>2</v>
      </c>
      <c r="E98">
        <f t="shared" si="9"/>
        <v>1</v>
      </c>
      <c r="F98">
        <f t="shared" si="10"/>
        <v>-1</v>
      </c>
      <c r="G98">
        <f t="shared" si="11"/>
        <v>5</v>
      </c>
      <c r="H98">
        <f t="shared" si="12"/>
        <v>0</v>
      </c>
      <c r="I98">
        <f t="shared" si="13"/>
        <v>1</v>
      </c>
    </row>
    <row r="99" spans="1:9" x14ac:dyDescent="0.2">
      <c r="A99" s="22">
        <v>44002</v>
      </c>
      <c r="B99" s="18">
        <v>67</v>
      </c>
      <c r="C99">
        <f t="shared" si="7"/>
        <v>-1</v>
      </c>
      <c r="D99">
        <f t="shared" si="8"/>
        <v>1</v>
      </c>
      <c r="E99">
        <f t="shared" si="9"/>
        <v>1</v>
      </c>
      <c r="F99">
        <f t="shared" si="10"/>
        <v>-1</v>
      </c>
      <c r="G99">
        <f t="shared" si="11"/>
        <v>6</v>
      </c>
      <c r="H99">
        <f t="shared" si="12"/>
        <v>0</v>
      </c>
      <c r="I99">
        <f t="shared" si="13"/>
        <v>1</v>
      </c>
    </row>
    <row r="100" spans="1:9" x14ac:dyDescent="0.2">
      <c r="A100" s="22">
        <v>44003</v>
      </c>
      <c r="B100" s="18">
        <v>75</v>
      </c>
      <c r="C100">
        <f t="shared" si="7"/>
        <v>1</v>
      </c>
      <c r="D100">
        <f t="shared" si="8"/>
        <v>1</v>
      </c>
      <c r="E100">
        <f t="shared" si="9"/>
        <v>1</v>
      </c>
      <c r="F100">
        <f t="shared" si="10"/>
        <v>-1</v>
      </c>
      <c r="G100">
        <f t="shared" si="11"/>
        <v>7</v>
      </c>
      <c r="H100">
        <f t="shared" si="12"/>
        <v>0</v>
      </c>
      <c r="I100">
        <f t="shared" si="13"/>
        <v>1</v>
      </c>
    </row>
    <row r="101" spans="1:9" x14ac:dyDescent="0.2">
      <c r="A101" s="22">
        <v>44004</v>
      </c>
      <c r="B101" s="18">
        <v>63</v>
      </c>
      <c r="C101">
        <f t="shared" si="7"/>
        <v>-1</v>
      </c>
      <c r="D101">
        <f t="shared" si="8"/>
        <v>1</v>
      </c>
      <c r="E101">
        <f t="shared" si="9"/>
        <v>0</v>
      </c>
      <c r="F101">
        <f t="shared" si="10"/>
        <v>-1</v>
      </c>
      <c r="G101">
        <f t="shared" si="11"/>
        <v>8</v>
      </c>
      <c r="H101">
        <f t="shared" si="12"/>
        <v>0</v>
      </c>
      <c r="I101">
        <f t="shared" si="13"/>
        <v>0</v>
      </c>
    </row>
    <row r="102" spans="1:9" x14ac:dyDescent="0.2">
      <c r="A102" s="22">
        <v>44005</v>
      </c>
      <c r="B102" s="18">
        <v>63</v>
      </c>
      <c r="C102">
        <f t="shared" si="7"/>
        <v>-1</v>
      </c>
      <c r="D102">
        <f t="shared" si="8"/>
        <v>2</v>
      </c>
      <c r="E102">
        <f t="shared" si="9"/>
        <v>0</v>
      </c>
      <c r="F102">
        <f t="shared" si="10"/>
        <v>-1</v>
      </c>
      <c r="G102">
        <f t="shared" si="11"/>
        <v>9</v>
      </c>
      <c r="H102">
        <f t="shared" si="12"/>
        <v>0</v>
      </c>
      <c r="I102">
        <f t="shared" si="13"/>
        <v>0</v>
      </c>
    </row>
    <row r="103" spans="1:9" x14ac:dyDescent="0.2">
      <c r="A103" s="22">
        <v>44006</v>
      </c>
      <c r="B103" s="18">
        <v>51</v>
      </c>
      <c r="C103">
        <f t="shared" si="7"/>
        <v>-1</v>
      </c>
      <c r="D103">
        <f t="shared" si="8"/>
        <v>3</v>
      </c>
      <c r="E103">
        <f t="shared" si="9"/>
        <v>1</v>
      </c>
      <c r="F103">
        <f t="shared" si="10"/>
        <v>-1</v>
      </c>
      <c r="G103">
        <f t="shared" si="11"/>
        <v>10</v>
      </c>
      <c r="H103">
        <f t="shared" si="12"/>
        <v>0</v>
      </c>
      <c r="I103">
        <f t="shared" si="13"/>
        <v>1</v>
      </c>
    </row>
    <row r="104" spans="1:9" x14ac:dyDescent="0.2">
      <c r="A104" s="22">
        <v>44007</v>
      </c>
      <c r="B104" s="18">
        <v>55</v>
      </c>
      <c r="C104">
        <f t="shared" si="7"/>
        <v>1</v>
      </c>
      <c r="D104">
        <f t="shared" si="8"/>
        <v>1</v>
      </c>
      <c r="E104">
        <f t="shared" si="9"/>
        <v>0</v>
      </c>
      <c r="F104">
        <f t="shared" si="10"/>
        <v>-1</v>
      </c>
      <c r="G104">
        <f t="shared" si="11"/>
        <v>11</v>
      </c>
      <c r="H104">
        <f t="shared" si="12"/>
        <v>0</v>
      </c>
      <c r="I104">
        <f t="shared" si="13"/>
        <v>0</v>
      </c>
    </row>
    <row r="105" spans="1:9" x14ac:dyDescent="0.2">
      <c r="A105" s="22">
        <v>44008</v>
      </c>
      <c r="B105" s="18">
        <v>60</v>
      </c>
      <c r="C105">
        <f t="shared" si="7"/>
        <v>1</v>
      </c>
      <c r="D105">
        <f t="shared" si="8"/>
        <v>2</v>
      </c>
      <c r="E105">
        <f t="shared" si="9"/>
        <v>1</v>
      </c>
      <c r="F105">
        <f t="shared" si="10"/>
        <v>-1</v>
      </c>
      <c r="G105">
        <f t="shared" si="11"/>
        <v>12</v>
      </c>
      <c r="H105">
        <f t="shared" si="12"/>
        <v>0</v>
      </c>
      <c r="I105">
        <f t="shared" si="13"/>
        <v>1</v>
      </c>
    </row>
    <row r="106" spans="1:9" x14ac:dyDescent="0.2">
      <c r="A106" s="22">
        <v>44009</v>
      </c>
      <c r="B106" s="18">
        <v>59</v>
      </c>
      <c r="C106">
        <f t="shared" si="7"/>
        <v>-1</v>
      </c>
      <c r="D106">
        <f t="shared" si="8"/>
        <v>1</v>
      </c>
      <c r="E106">
        <f t="shared" si="9"/>
        <v>1</v>
      </c>
      <c r="F106">
        <f t="shared" si="10"/>
        <v>-1</v>
      </c>
      <c r="G106">
        <f t="shared" si="11"/>
        <v>13</v>
      </c>
      <c r="H106">
        <f t="shared" si="12"/>
        <v>0</v>
      </c>
      <c r="I106">
        <f t="shared" si="13"/>
        <v>1</v>
      </c>
    </row>
    <row r="107" spans="1:9" x14ac:dyDescent="0.2">
      <c r="A107" s="22">
        <v>44010</v>
      </c>
      <c r="B107" s="18">
        <v>62</v>
      </c>
      <c r="C107">
        <f t="shared" si="7"/>
        <v>1</v>
      </c>
      <c r="D107">
        <f t="shared" si="8"/>
        <v>1</v>
      </c>
      <c r="E107">
        <f t="shared" si="9"/>
        <v>1</v>
      </c>
      <c r="F107">
        <f t="shared" si="10"/>
        <v>-1</v>
      </c>
      <c r="G107">
        <f t="shared" si="11"/>
        <v>14</v>
      </c>
      <c r="H107">
        <f t="shared" si="12"/>
        <v>0</v>
      </c>
      <c r="I107">
        <f t="shared" si="13"/>
        <v>1</v>
      </c>
    </row>
    <row r="108" spans="1:9" x14ac:dyDescent="0.2">
      <c r="A108" s="22">
        <v>44011</v>
      </c>
      <c r="B108" s="18">
        <v>48</v>
      </c>
      <c r="C108">
        <f t="shared" si="7"/>
        <v>-1</v>
      </c>
      <c r="D108">
        <f t="shared" si="8"/>
        <v>1</v>
      </c>
      <c r="E108">
        <f t="shared" si="9"/>
        <v>1</v>
      </c>
      <c r="F108">
        <f t="shared" si="10"/>
        <v>-1</v>
      </c>
      <c r="G108">
        <f t="shared" si="11"/>
        <v>15</v>
      </c>
      <c r="H108">
        <f t="shared" si="12"/>
        <v>0</v>
      </c>
      <c r="I108">
        <f t="shared" si="13"/>
        <v>1</v>
      </c>
    </row>
    <row r="109" spans="1:9" x14ac:dyDescent="0.2">
      <c r="A109" s="22">
        <v>44012</v>
      </c>
      <c r="B109" s="18">
        <v>51</v>
      </c>
      <c r="C109">
        <f t="shared" si="7"/>
        <v>1</v>
      </c>
      <c r="D109">
        <f t="shared" si="8"/>
        <v>1</v>
      </c>
      <c r="E109">
        <f t="shared" si="9"/>
        <v>0</v>
      </c>
      <c r="F109">
        <f t="shared" si="10"/>
        <v>-1</v>
      </c>
      <c r="G109">
        <f t="shared" si="11"/>
        <v>16</v>
      </c>
      <c r="H109">
        <f t="shared" si="12"/>
        <v>0</v>
      </c>
      <c r="I109">
        <f t="shared" si="13"/>
        <v>0</v>
      </c>
    </row>
    <row r="110" spans="1:9" x14ac:dyDescent="0.2">
      <c r="A110" s="22">
        <v>44013</v>
      </c>
      <c r="B110" s="18">
        <v>63</v>
      </c>
      <c r="C110">
        <f t="shared" si="7"/>
        <v>1</v>
      </c>
      <c r="D110">
        <f t="shared" si="8"/>
        <v>2</v>
      </c>
      <c r="E110">
        <f t="shared" si="9"/>
        <v>0</v>
      </c>
      <c r="F110">
        <f t="shared" si="10"/>
        <v>-1</v>
      </c>
      <c r="G110">
        <f t="shared" si="11"/>
        <v>17</v>
      </c>
      <c r="H110">
        <f t="shared" si="12"/>
        <v>0</v>
      </c>
      <c r="I110">
        <f t="shared" si="13"/>
        <v>0</v>
      </c>
    </row>
    <row r="111" spans="1:9" x14ac:dyDescent="0.2">
      <c r="A111" s="22">
        <v>44014</v>
      </c>
      <c r="B111" s="18">
        <v>73</v>
      </c>
      <c r="C111">
        <f t="shared" si="7"/>
        <v>1</v>
      </c>
      <c r="D111">
        <f t="shared" si="8"/>
        <v>3</v>
      </c>
      <c r="E111">
        <f t="shared" si="9"/>
        <v>0</v>
      </c>
      <c r="F111">
        <f t="shared" si="10"/>
        <v>-1</v>
      </c>
      <c r="G111">
        <f t="shared" si="11"/>
        <v>18</v>
      </c>
      <c r="H111">
        <f t="shared" si="12"/>
        <v>0</v>
      </c>
      <c r="I111">
        <f t="shared" si="13"/>
        <v>0</v>
      </c>
    </row>
    <row r="112" spans="1:9" x14ac:dyDescent="0.2">
      <c r="A112" s="22">
        <v>44015</v>
      </c>
      <c r="B112" s="18">
        <v>77</v>
      </c>
      <c r="C112">
        <f t="shared" si="7"/>
        <v>1</v>
      </c>
      <c r="D112">
        <f t="shared" si="8"/>
        <v>4</v>
      </c>
      <c r="E112">
        <f t="shared" si="9"/>
        <v>0</v>
      </c>
      <c r="F112">
        <f t="shared" si="10"/>
        <v>-1</v>
      </c>
      <c r="G112">
        <f t="shared" si="11"/>
        <v>19</v>
      </c>
      <c r="H112">
        <f t="shared" si="12"/>
        <v>0</v>
      </c>
      <c r="I112">
        <f t="shared" si="13"/>
        <v>0</v>
      </c>
    </row>
    <row r="113" spans="1:9" x14ac:dyDescent="0.2">
      <c r="A113" s="22">
        <v>44016</v>
      </c>
      <c r="B113" s="18">
        <v>87</v>
      </c>
      <c r="C113">
        <f t="shared" si="7"/>
        <v>1</v>
      </c>
      <c r="D113">
        <f t="shared" si="8"/>
        <v>5</v>
      </c>
      <c r="E113">
        <f t="shared" si="9"/>
        <v>0</v>
      </c>
      <c r="F113">
        <f t="shared" si="10"/>
        <v>-1</v>
      </c>
      <c r="G113">
        <f t="shared" si="11"/>
        <v>20</v>
      </c>
      <c r="H113">
        <f t="shared" si="12"/>
        <v>0</v>
      </c>
      <c r="I113">
        <f t="shared" si="13"/>
        <v>0</v>
      </c>
    </row>
    <row r="114" spans="1:9" x14ac:dyDescent="0.2">
      <c r="A114" s="22">
        <v>44017</v>
      </c>
      <c r="B114" s="18">
        <v>127</v>
      </c>
      <c r="C114">
        <f t="shared" si="7"/>
        <v>1</v>
      </c>
      <c r="D114">
        <f t="shared" si="8"/>
        <v>6</v>
      </c>
      <c r="E114">
        <f t="shared" si="9"/>
        <v>0</v>
      </c>
      <c r="F114">
        <f t="shared" si="10"/>
        <v>-1</v>
      </c>
      <c r="G114">
        <f t="shared" si="11"/>
        <v>21</v>
      </c>
      <c r="H114">
        <f t="shared" si="12"/>
        <v>0</v>
      </c>
      <c r="I114">
        <f t="shared" si="13"/>
        <v>0</v>
      </c>
    </row>
    <row r="115" spans="1:9" x14ac:dyDescent="0.2">
      <c r="A115" s="22">
        <v>44018</v>
      </c>
      <c r="B115" s="18">
        <v>135</v>
      </c>
      <c r="C115">
        <f t="shared" si="7"/>
        <v>1</v>
      </c>
      <c r="D115">
        <f t="shared" si="8"/>
        <v>7</v>
      </c>
      <c r="E115">
        <f t="shared" si="9"/>
        <v>1</v>
      </c>
      <c r="F115">
        <f t="shared" si="10"/>
        <v>1</v>
      </c>
      <c r="G115">
        <f t="shared" si="11"/>
        <v>1</v>
      </c>
      <c r="H115">
        <f t="shared" si="12"/>
        <v>1</v>
      </c>
      <c r="I115">
        <f t="shared" si="13"/>
        <v>1</v>
      </c>
    </row>
    <row r="116" spans="1:9" x14ac:dyDescent="0.2">
      <c r="A116" s="22">
        <v>44019</v>
      </c>
      <c r="B116" s="18">
        <v>102</v>
      </c>
      <c r="C116">
        <f t="shared" si="7"/>
        <v>-1</v>
      </c>
      <c r="D116">
        <f t="shared" si="8"/>
        <v>1</v>
      </c>
      <c r="E116">
        <f t="shared" si="9"/>
        <v>0</v>
      </c>
      <c r="F116">
        <f t="shared" si="10"/>
        <v>1</v>
      </c>
      <c r="G116">
        <f t="shared" si="11"/>
        <v>2</v>
      </c>
      <c r="H116">
        <f t="shared" si="12"/>
        <v>0</v>
      </c>
      <c r="I116">
        <f t="shared" si="13"/>
        <v>0</v>
      </c>
    </row>
    <row r="117" spans="1:9" x14ac:dyDescent="0.2">
      <c r="A117" s="22">
        <v>44020</v>
      </c>
      <c r="B117" s="18">
        <v>75</v>
      </c>
      <c r="C117">
        <f t="shared" si="7"/>
        <v>-1</v>
      </c>
      <c r="D117">
        <f t="shared" si="8"/>
        <v>2</v>
      </c>
      <c r="E117">
        <f t="shared" si="9"/>
        <v>0</v>
      </c>
      <c r="F117">
        <f t="shared" si="10"/>
        <v>-1</v>
      </c>
      <c r="G117">
        <f t="shared" si="11"/>
        <v>1</v>
      </c>
      <c r="H117">
        <f t="shared" si="12"/>
        <v>1</v>
      </c>
      <c r="I117">
        <f t="shared" si="13"/>
        <v>0</v>
      </c>
    </row>
    <row r="118" spans="1:9" x14ac:dyDescent="0.2">
      <c r="A118" s="22">
        <v>44021</v>
      </c>
      <c r="B118" s="18">
        <v>68</v>
      </c>
      <c r="C118">
        <f t="shared" si="7"/>
        <v>-1</v>
      </c>
      <c r="D118">
        <f t="shared" si="8"/>
        <v>3</v>
      </c>
      <c r="E118">
        <f t="shared" si="9"/>
        <v>1</v>
      </c>
      <c r="F118">
        <f t="shared" si="10"/>
        <v>-1</v>
      </c>
      <c r="G118">
        <f t="shared" si="11"/>
        <v>2</v>
      </c>
      <c r="H118">
        <f t="shared" si="12"/>
        <v>0</v>
      </c>
      <c r="I118">
        <f t="shared" si="13"/>
        <v>1</v>
      </c>
    </row>
    <row r="119" spans="1:9" x14ac:dyDescent="0.2">
      <c r="A119" s="22">
        <v>44022</v>
      </c>
      <c r="B119" s="18">
        <v>77</v>
      </c>
      <c r="C119">
        <f t="shared" si="7"/>
        <v>1</v>
      </c>
      <c r="D119">
        <f t="shared" si="8"/>
        <v>1</v>
      </c>
      <c r="E119">
        <f t="shared" si="9"/>
        <v>0</v>
      </c>
      <c r="F119">
        <f t="shared" si="10"/>
        <v>-1</v>
      </c>
      <c r="G119">
        <f t="shared" si="11"/>
        <v>3</v>
      </c>
      <c r="H119">
        <f t="shared" si="12"/>
        <v>0</v>
      </c>
      <c r="I119">
        <f t="shared" si="13"/>
        <v>0</v>
      </c>
    </row>
    <row r="120" spans="1:9" x14ac:dyDescent="0.2">
      <c r="A120" s="22">
        <v>44023</v>
      </c>
      <c r="B120" s="18">
        <v>83</v>
      </c>
      <c r="C120">
        <f t="shared" si="7"/>
        <v>1</v>
      </c>
      <c r="D120">
        <f t="shared" si="8"/>
        <v>2</v>
      </c>
      <c r="E120">
        <f t="shared" si="9"/>
        <v>1</v>
      </c>
      <c r="F120">
        <f t="shared" si="10"/>
        <v>-1</v>
      </c>
      <c r="G120">
        <f t="shared" si="11"/>
        <v>4</v>
      </c>
      <c r="H120">
        <f t="shared" si="12"/>
        <v>0</v>
      </c>
      <c r="I120">
        <f t="shared" si="13"/>
        <v>1</v>
      </c>
    </row>
    <row r="121" spans="1:9" x14ac:dyDescent="0.2">
      <c r="A121" s="22">
        <v>44024</v>
      </c>
      <c r="B121" s="18">
        <v>78</v>
      </c>
      <c r="C121">
        <f t="shared" si="7"/>
        <v>-1</v>
      </c>
      <c r="D121">
        <f t="shared" si="8"/>
        <v>1</v>
      </c>
      <c r="E121">
        <f t="shared" si="9"/>
        <v>0</v>
      </c>
      <c r="F121">
        <f t="shared" si="10"/>
        <v>-1</v>
      </c>
      <c r="G121">
        <f t="shared" si="11"/>
        <v>5</v>
      </c>
      <c r="H121">
        <f t="shared" si="12"/>
        <v>0</v>
      </c>
      <c r="I121">
        <f t="shared" si="13"/>
        <v>0</v>
      </c>
    </row>
    <row r="122" spans="1:9" x14ac:dyDescent="0.2">
      <c r="A122" s="22">
        <v>44025</v>
      </c>
      <c r="B122" s="18">
        <v>72</v>
      </c>
      <c r="C122">
        <f t="shared" si="7"/>
        <v>-1</v>
      </c>
      <c r="D122">
        <f t="shared" si="8"/>
        <v>2</v>
      </c>
      <c r="E122">
        <f t="shared" si="9"/>
        <v>0</v>
      </c>
      <c r="F122">
        <f t="shared" si="10"/>
        <v>-1</v>
      </c>
      <c r="G122">
        <f t="shared" si="11"/>
        <v>6</v>
      </c>
      <c r="H122">
        <f t="shared" si="12"/>
        <v>0</v>
      </c>
      <c r="I122">
        <f t="shared" si="13"/>
        <v>0</v>
      </c>
    </row>
    <row r="123" spans="1:9" x14ac:dyDescent="0.2">
      <c r="A123" s="22">
        <v>44026</v>
      </c>
      <c r="B123" s="18">
        <v>65</v>
      </c>
      <c r="C123">
        <f t="shared" si="7"/>
        <v>-1</v>
      </c>
      <c r="D123">
        <f t="shared" si="8"/>
        <v>3</v>
      </c>
      <c r="E123">
        <f t="shared" si="9"/>
        <v>0</v>
      </c>
      <c r="F123">
        <f t="shared" si="10"/>
        <v>-1</v>
      </c>
      <c r="G123">
        <f t="shared" si="11"/>
        <v>7</v>
      </c>
      <c r="H123">
        <f t="shared" si="12"/>
        <v>0</v>
      </c>
      <c r="I123">
        <f t="shared" si="13"/>
        <v>0</v>
      </c>
    </row>
    <row r="124" spans="1:9" x14ac:dyDescent="0.2">
      <c r="A124" s="22">
        <v>44027</v>
      </c>
      <c r="B124" s="18">
        <v>59</v>
      </c>
      <c r="C124">
        <f t="shared" si="7"/>
        <v>-1</v>
      </c>
      <c r="D124">
        <f t="shared" si="8"/>
        <v>4</v>
      </c>
      <c r="E124">
        <f t="shared" si="9"/>
        <v>0</v>
      </c>
      <c r="F124">
        <f t="shared" si="10"/>
        <v>-1</v>
      </c>
      <c r="G124">
        <f t="shared" si="11"/>
        <v>8</v>
      </c>
      <c r="H124">
        <f t="shared" si="12"/>
        <v>0</v>
      </c>
      <c r="I124">
        <f t="shared" si="13"/>
        <v>0</v>
      </c>
    </row>
    <row r="125" spans="1:9" x14ac:dyDescent="0.2">
      <c r="A125" s="22">
        <v>44028</v>
      </c>
      <c r="B125" s="18">
        <v>57</v>
      </c>
      <c r="C125">
        <f t="shared" si="7"/>
        <v>-1</v>
      </c>
      <c r="D125">
        <f t="shared" si="8"/>
        <v>5</v>
      </c>
      <c r="E125">
        <f t="shared" si="9"/>
        <v>1</v>
      </c>
      <c r="F125">
        <f t="shared" si="10"/>
        <v>-1</v>
      </c>
      <c r="G125">
        <f t="shared" si="11"/>
        <v>9</v>
      </c>
      <c r="H125">
        <f t="shared" si="12"/>
        <v>0</v>
      </c>
      <c r="I125">
        <f t="shared" si="13"/>
        <v>1</v>
      </c>
    </row>
    <row r="126" spans="1:9" x14ac:dyDescent="0.2">
      <c r="A126" s="22">
        <v>44029</v>
      </c>
      <c r="B126" s="18">
        <v>62</v>
      </c>
      <c r="C126">
        <f t="shared" si="7"/>
        <v>1</v>
      </c>
      <c r="D126">
        <f t="shared" si="8"/>
        <v>1</v>
      </c>
      <c r="E126">
        <f t="shared" si="9"/>
        <v>1</v>
      </c>
      <c r="F126">
        <f t="shared" si="10"/>
        <v>-1</v>
      </c>
      <c r="G126">
        <f t="shared" si="11"/>
        <v>10</v>
      </c>
      <c r="H126">
        <f t="shared" si="12"/>
        <v>0</v>
      </c>
      <c r="I126">
        <f t="shared" si="13"/>
        <v>0</v>
      </c>
    </row>
    <row r="127" spans="1:9" x14ac:dyDescent="0.2">
      <c r="A127" s="22">
        <v>44030</v>
      </c>
      <c r="B127" s="18">
        <v>62</v>
      </c>
      <c r="C127">
        <f t="shared" si="7"/>
        <v>-1</v>
      </c>
      <c r="D127">
        <f t="shared" si="8"/>
        <v>1</v>
      </c>
      <c r="E127">
        <f t="shared" si="9"/>
        <v>0</v>
      </c>
      <c r="F127">
        <f t="shared" si="10"/>
        <v>-1</v>
      </c>
      <c r="G127">
        <f t="shared" si="11"/>
        <v>11</v>
      </c>
      <c r="H127">
        <f t="shared" si="12"/>
        <v>0</v>
      </c>
      <c r="I127">
        <f t="shared" si="13"/>
        <v>0</v>
      </c>
    </row>
    <row r="128" spans="1:9" x14ac:dyDescent="0.2">
      <c r="A128" s="22">
        <v>44031</v>
      </c>
      <c r="B128" s="18">
        <v>61</v>
      </c>
      <c r="C128">
        <f t="shared" si="7"/>
        <v>-1</v>
      </c>
      <c r="D128">
        <f t="shared" si="8"/>
        <v>2</v>
      </c>
      <c r="E128">
        <f t="shared" si="9"/>
        <v>0</v>
      </c>
      <c r="F128">
        <f t="shared" si="10"/>
        <v>-1</v>
      </c>
      <c r="G128">
        <f t="shared" si="11"/>
        <v>12</v>
      </c>
      <c r="H128">
        <f t="shared" si="12"/>
        <v>0</v>
      </c>
      <c r="I128">
        <f t="shared" si="13"/>
        <v>0</v>
      </c>
    </row>
    <row r="129" spans="1:9" x14ac:dyDescent="0.2">
      <c r="A129" s="22">
        <v>44032</v>
      </c>
      <c r="B129" s="18">
        <v>60</v>
      </c>
      <c r="C129">
        <f t="shared" si="7"/>
        <v>-1</v>
      </c>
      <c r="D129">
        <f t="shared" si="8"/>
        <v>3</v>
      </c>
      <c r="E129">
        <f t="shared" si="9"/>
        <v>0</v>
      </c>
      <c r="F129">
        <f t="shared" si="10"/>
        <v>-1</v>
      </c>
      <c r="G129">
        <f t="shared" si="11"/>
        <v>13</v>
      </c>
      <c r="H129">
        <f t="shared" si="12"/>
        <v>0</v>
      </c>
      <c r="I129">
        <f t="shared" si="13"/>
        <v>0</v>
      </c>
    </row>
    <row r="130" spans="1:9" x14ac:dyDescent="0.2">
      <c r="A130" s="22">
        <v>44033</v>
      </c>
      <c r="B130" s="18">
        <v>57</v>
      </c>
      <c r="C130">
        <f t="shared" si="7"/>
        <v>-1</v>
      </c>
      <c r="D130">
        <f t="shared" si="8"/>
        <v>4</v>
      </c>
      <c r="E130">
        <f t="shared" si="9"/>
        <v>0</v>
      </c>
      <c r="F130">
        <f t="shared" si="10"/>
        <v>-1</v>
      </c>
      <c r="G130">
        <f t="shared" si="11"/>
        <v>14</v>
      </c>
      <c r="H130">
        <f t="shared" si="12"/>
        <v>0</v>
      </c>
      <c r="I130">
        <f t="shared" si="13"/>
        <v>0</v>
      </c>
    </row>
    <row r="131" spans="1:9" x14ac:dyDescent="0.2">
      <c r="A131" s="22">
        <v>44034</v>
      </c>
      <c r="B131" s="18">
        <v>52</v>
      </c>
      <c r="C131">
        <f t="shared" si="7"/>
        <v>-1</v>
      </c>
      <c r="D131">
        <f t="shared" si="8"/>
        <v>5</v>
      </c>
      <c r="E131">
        <f t="shared" si="9"/>
        <v>0</v>
      </c>
      <c r="F131">
        <f t="shared" si="10"/>
        <v>-1</v>
      </c>
      <c r="G131">
        <f t="shared" si="11"/>
        <v>15</v>
      </c>
      <c r="H131">
        <f t="shared" si="12"/>
        <v>0</v>
      </c>
      <c r="I131">
        <f t="shared" si="13"/>
        <v>0</v>
      </c>
    </row>
    <row r="132" spans="1:9" x14ac:dyDescent="0.2">
      <c r="A132" s="22">
        <v>44035</v>
      </c>
      <c r="B132" s="18">
        <v>49</v>
      </c>
      <c r="C132">
        <f t="shared" si="7"/>
        <v>-1</v>
      </c>
      <c r="D132">
        <f t="shared" si="8"/>
        <v>6</v>
      </c>
      <c r="E132">
        <f t="shared" si="9"/>
        <v>0</v>
      </c>
      <c r="F132">
        <f t="shared" si="10"/>
        <v>-1</v>
      </c>
      <c r="G132">
        <f t="shared" si="11"/>
        <v>16</v>
      </c>
      <c r="H132">
        <f t="shared" si="12"/>
        <v>0</v>
      </c>
      <c r="I132">
        <f t="shared" si="13"/>
        <v>0</v>
      </c>
    </row>
    <row r="133" spans="1:9" x14ac:dyDescent="0.2">
      <c r="A133" s="22">
        <v>44036</v>
      </c>
      <c r="B133" s="18">
        <v>42</v>
      </c>
      <c r="C133">
        <f t="shared" ref="C133:C196" si="14">IF(B133&gt;B132,1,-1)</f>
        <v>-1</v>
      </c>
      <c r="D133">
        <f t="shared" ref="D133:D196" si="15">IF(C133=C132,D132+1,1)</f>
        <v>7</v>
      </c>
      <c r="E133">
        <f t="shared" ref="E133:E196" si="16">IF(D134&lt;=D133,1,0)</f>
        <v>0</v>
      </c>
      <c r="F133">
        <f t="shared" ref="F133:F196" si="17">IF(B132&gt;$M$1,1,IF(B132=$M$1,0,-1))</f>
        <v>-1</v>
      </c>
      <c r="G133">
        <f t="shared" ref="G133:G196" si="18">IF(F133=F132,G132+1,1)</f>
        <v>17</v>
      </c>
      <c r="H133">
        <f t="shared" ref="H133:H196" si="19">IF(G133&lt;=G132,1,0)</f>
        <v>0</v>
      </c>
      <c r="I133">
        <f t="shared" ref="I133:I196" si="20">IF(OR(AND(B133&gt;B132,B133&gt;B134),AND(B132&gt;B133,B134&gt;B133)),1,0)</f>
        <v>0</v>
      </c>
    </row>
    <row r="134" spans="1:9" x14ac:dyDescent="0.2">
      <c r="A134" s="22">
        <v>44037</v>
      </c>
      <c r="B134" s="18">
        <v>39</v>
      </c>
      <c r="C134">
        <f t="shared" si="14"/>
        <v>-1</v>
      </c>
      <c r="D134">
        <f t="shared" si="15"/>
        <v>8</v>
      </c>
      <c r="E134">
        <f t="shared" si="16"/>
        <v>1</v>
      </c>
      <c r="F134">
        <f t="shared" si="17"/>
        <v>-1</v>
      </c>
      <c r="G134">
        <f t="shared" si="18"/>
        <v>18</v>
      </c>
      <c r="H134">
        <f t="shared" si="19"/>
        <v>0</v>
      </c>
      <c r="I134">
        <f t="shared" si="20"/>
        <v>1</v>
      </c>
    </row>
    <row r="135" spans="1:9" x14ac:dyDescent="0.2">
      <c r="A135" s="22">
        <v>44038</v>
      </c>
      <c r="B135" s="18">
        <v>41</v>
      </c>
      <c r="C135">
        <f t="shared" si="14"/>
        <v>1</v>
      </c>
      <c r="D135">
        <f t="shared" si="15"/>
        <v>1</v>
      </c>
      <c r="E135">
        <f t="shared" si="16"/>
        <v>1</v>
      </c>
      <c r="F135">
        <f t="shared" si="17"/>
        <v>-1</v>
      </c>
      <c r="G135">
        <f t="shared" si="18"/>
        <v>19</v>
      </c>
      <c r="H135">
        <f t="shared" si="19"/>
        <v>0</v>
      </c>
      <c r="I135">
        <f t="shared" si="20"/>
        <v>1</v>
      </c>
    </row>
    <row r="136" spans="1:9" x14ac:dyDescent="0.2">
      <c r="A136" s="22">
        <v>44039</v>
      </c>
      <c r="B136" s="18">
        <v>37</v>
      </c>
      <c r="C136">
        <f t="shared" si="14"/>
        <v>-1</v>
      </c>
      <c r="D136">
        <f t="shared" si="15"/>
        <v>1</v>
      </c>
      <c r="E136">
        <f t="shared" si="16"/>
        <v>0</v>
      </c>
      <c r="F136">
        <f t="shared" si="17"/>
        <v>-1</v>
      </c>
      <c r="G136">
        <f t="shared" si="18"/>
        <v>20</v>
      </c>
      <c r="H136">
        <f t="shared" si="19"/>
        <v>0</v>
      </c>
      <c r="I136">
        <f t="shared" si="20"/>
        <v>0</v>
      </c>
    </row>
    <row r="137" spans="1:9" x14ac:dyDescent="0.2">
      <c r="A137" s="22">
        <v>44040</v>
      </c>
      <c r="B137" s="18">
        <v>32</v>
      </c>
      <c r="C137">
        <f t="shared" si="14"/>
        <v>-1</v>
      </c>
      <c r="D137">
        <f t="shared" si="15"/>
        <v>2</v>
      </c>
      <c r="E137">
        <f t="shared" si="16"/>
        <v>0</v>
      </c>
      <c r="F137">
        <f t="shared" si="17"/>
        <v>-1</v>
      </c>
      <c r="G137">
        <f t="shared" si="18"/>
        <v>21</v>
      </c>
      <c r="H137">
        <f t="shared" si="19"/>
        <v>0</v>
      </c>
      <c r="I137">
        <f t="shared" si="20"/>
        <v>0</v>
      </c>
    </row>
    <row r="138" spans="1:9" x14ac:dyDescent="0.2">
      <c r="A138" s="22">
        <v>44041</v>
      </c>
      <c r="B138" s="18">
        <v>32</v>
      </c>
      <c r="C138">
        <f t="shared" si="14"/>
        <v>-1</v>
      </c>
      <c r="D138">
        <f t="shared" si="15"/>
        <v>3</v>
      </c>
      <c r="E138">
        <f t="shared" si="16"/>
        <v>1</v>
      </c>
      <c r="F138">
        <f t="shared" si="17"/>
        <v>-1</v>
      </c>
      <c r="G138">
        <f t="shared" si="18"/>
        <v>22</v>
      </c>
      <c r="H138">
        <f t="shared" si="19"/>
        <v>0</v>
      </c>
      <c r="I138">
        <f t="shared" si="20"/>
        <v>0</v>
      </c>
    </row>
    <row r="139" spans="1:9" x14ac:dyDescent="0.2">
      <c r="A139" s="22">
        <v>44042</v>
      </c>
      <c r="B139" s="18">
        <v>36</v>
      </c>
      <c r="C139">
        <f t="shared" si="14"/>
        <v>1</v>
      </c>
      <c r="D139">
        <f t="shared" si="15"/>
        <v>1</v>
      </c>
      <c r="E139">
        <f t="shared" si="16"/>
        <v>0</v>
      </c>
      <c r="F139">
        <f t="shared" si="17"/>
        <v>-1</v>
      </c>
      <c r="G139">
        <f t="shared" si="18"/>
        <v>23</v>
      </c>
      <c r="H139">
        <f t="shared" si="19"/>
        <v>0</v>
      </c>
      <c r="I139">
        <f t="shared" si="20"/>
        <v>0</v>
      </c>
    </row>
    <row r="140" spans="1:9" x14ac:dyDescent="0.2">
      <c r="A140" s="22">
        <v>44043</v>
      </c>
      <c r="B140" s="18">
        <v>43</v>
      </c>
      <c r="C140">
        <f t="shared" si="14"/>
        <v>1</v>
      </c>
      <c r="D140">
        <f t="shared" si="15"/>
        <v>2</v>
      </c>
      <c r="E140">
        <f t="shared" si="16"/>
        <v>1</v>
      </c>
      <c r="F140">
        <f t="shared" si="17"/>
        <v>-1</v>
      </c>
      <c r="G140">
        <f t="shared" si="18"/>
        <v>24</v>
      </c>
      <c r="H140">
        <f t="shared" si="19"/>
        <v>0</v>
      </c>
      <c r="I140">
        <f t="shared" si="20"/>
        <v>0</v>
      </c>
    </row>
    <row r="141" spans="1:9" x14ac:dyDescent="0.2">
      <c r="A141" s="22">
        <v>44044</v>
      </c>
      <c r="B141" s="18">
        <v>43</v>
      </c>
      <c r="C141">
        <f t="shared" si="14"/>
        <v>-1</v>
      </c>
      <c r="D141">
        <f t="shared" si="15"/>
        <v>1</v>
      </c>
      <c r="E141">
        <f t="shared" si="16"/>
        <v>1</v>
      </c>
      <c r="F141">
        <f t="shared" si="17"/>
        <v>-1</v>
      </c>
      <c r="G141">
        <f t="shared" si="18"/>
        <v>25</v>
      </c>
      <c r="H141">
        <f t="shared" si="19"/>
        <v>0</v>
      </c>
      <c r="I141">
        <f t="shared" si="20"/>
        <v>0</v>
      </c>
    </row>
    <row r="142" spans="1:9" x14ac:dyDescent="0.2">
      <c r="A142" s="22">
        <v>44045</v>
      </c>
      <c r="B142" s="18">
        <v>47</v>
      </c>
      <c r="C142">
        <f t="shared" si="14"/>
        <v>1</v>
      </c>
      <c r="D142">
        <f t="shared" si="15"/>
        <v>1</v>
      </c>
      <c r="E142">
        <f t="shared" si="16"/>
        <v>1</v>
      </c>
      <c r="F142">
        <f t="shared" si="17"/>
        <v>-1</v>
      </c>
      <c r="G142">
        <f t="shared" si="18"/>
        <v>26</v>
      </c>
      <c r="H142">
        <f t="shared" si="19"/>
        <v>0</v>
      </c>
      <c r="I142">
        <f t="shared" si="20"/>
        <v>1</v>
      </c>
    </row>
    <row r="143" spans="1:9" x14ac:dyDescent="0.2">
      <c r="A143" s="22">
        <v>44046</v>
      </c>
      <c r="B143" s="18">
        <v>45</v>
      </c>
      <c r="C143">
        <f t="shared" si="14"/>
        <v>-1</v>
      </c>
      <c r="D143">
        <f t="shared" si="15"/>
        <v>1</v>
      </c>
      <c r="E143">
        <f t="shared" si="16"/>
        <v>0</v>
      </c>
      <c r="F143">
        <f t="shared" si="17"/>
        <v>-1</v>
      </c>
      <c r="G143">
        <f t="shared" si="18"/>
        <v>27</v>
      </c>
      <c r="H143">
        <f t="shared" si="19"/>
        <v>0</v>
      </c>
      <c r="I143">
        <f t="shared" si="20"/>
        <v>0</v>
      </c>
    </row>
    <row r="144" spans="1:9" x14ac:dyDescent="0.2">
      <c r="A144" s="22">
        <v>44047</v>
      </c>
      <c r="B144" s="18">
        <v>36</v>
      </c>
      <c r="C144">
        <f t="shared" si="14"/>
        <v>-1</v>
      </c>
      <c r="D144">
        <f t="shared" si="15"/>
        <v>2</v>
      </c>
      <c r="E144">
        <f t="shared" si="16"/>
        <v>0</v>
      </c>
      <c r="F144">
        <f t="shared" si="17"/>
        <v>-1</v>
      </c>
      <c r="G144">
        <f t="shared" si="18"/>
        <v>28</v>
      </c>
      <c r="H144">
        <f t="shared" si="19"/>
        <v>0</v>
      </c>
      <c r="I144">
        <f t="shared" si="20"/>
        <v>0</v>
      </c>
    </row>
    <row r="145" spans="1:9" x14ac:dyDescent="0.2">
      <c r="A145" s="22">
        <v>44048</v>
      </c>
      <c r="B145" s="18">
        <v>34</v>
      </c>
      <c r="C145">
        <f t="shared" si="14"/>
        <v>-1</v>
      </c>
      <c r="D145">
        <f t="shared" si="15"/>
        <v>3</v>
      </c>
      <c r="E145">
        <f t="shared" si="16"/>
        <v>1</v>
      </c>
      <c r="F145">
        <f t="shared" si="17"/>
        <v>-1</v>
      </c>
      <c r="G145">
        <f t="shared" si="18"/>
        <v>29</v>
      </c>
      <c r="H145">
        <f t="shared" si="19"/>
        <v>0</v>
      </c>
      <c r="I145">
        <f t="shared" si="20"/>
        <v>1</v>
      </c>
    </row>
    <row r="146" spans="1:9" x14ac:dyDescent="0.2">
      <c r="A146" s="22">
        <v>44049</v>
      </c>
      <c r="B146" s="18">
        <v>44</v>
      </c>
      <c r="C146">
        <f t="shared" si="14"/>
        <v>1</v>
      </c>
      <c r="D146">
        <f t="shared" si="15"/>
        <v>1</v>
      </c>
      <c r="E146">
        <f t="shared" si="16"/>
        <v>1</v>
      </c>
      <c r="F146">
        <f t="shared" si="17"/>
        <v>-1</v>
      </c>
      <c r="G146">
        <f t="shared" si="18"/>
        <v>30</v>
      </c>
      <c r="H146">
        <f t="shared" si="19"/>
        <v>0</v>
      </c>
      <c r="I146">
        <f t="shared" si="20"/>
        <v>1</v>
      </c>
    </row>
    <row r="147" spans="1:9" x14ac:dyDescent="0.2">
      <c r="A147" s="22">
        <v>44050</v>
      </c>
      <c r="B147" s="18">
        <v>42</v>
      </c>
      <c r="C147">
        <f t="shared" si="14"/>
        <v>-1</v>
      </c>
      <c r="D147">
        <f t="shared" si="15"/>
        <v>1</v>
      </c>
      <c r="E147">
        <f t="shared" si="16"/>
        <v>1</v>
      </c>
      <c r="F147">
        <f t="shared" si="17"/>
        <v>-1</v>
      </c>
      <c r="G147">
        <f t="shared" si="18"/>
        <v>31</v>
      </c>
      <c r="H147">
        <f t="shared" si="19"/>
        <v>0</v>
      </c>
      <c r="I147">
        <f t="shared" si="20"/>
        <v>1</v>
      </c>
    </row>
    <row r="148" spans="1:9" x14ac:dyDescent="0.2">
      <c r="A148" s="22">
        <v>44051</v>
      </c>
      <c r="B148" s="18">
        <v>43</v>
      </c>
      <c r="C148">
        <f t="shared" si="14"/>
        <v>1</v>
      </c>
      <c r="D148">
        <f t="shared" si="15"/>
        <v>1</v>
      </c>
      <c r="E148">
        <f t="shared" si="16"/>
        <v>0</v>
      </c>
      <c r="F148">
        <f t="shared" si="17"/>
        <v>-1</v>
      </c>
      <c r="G148">
        <f t="shared" si="18"/>
        <v>32</v>
      </c>
      <c r="H148">
        <f t="shared" si="19"/>
        <v>0</v>
      </c>
      <c r="I148">
        <f t="shared" si="20"/>
        <v>0</v>
      </c>
    </row>
    <row r="149" spans="1:9" x14ac:dyDescent="0.2">
      <c r="A149" s="22">
        <v>44052</v>
      </c>
      <c r="B149" s="18">
        <v>48</v>
      </c>
      <c r="C149">
        <f t="shared" si="14"/>
        <v>1</v>
      </c>
      <c r="D149">
        <f t="shared" si="15"/>
        <v>2</v>
      </c>
      <c r="E149">
        <f t="shared" si="16"/>
        <v>0</v>
      </c>
      <c r="F149">
        <f t="shared" si="17"/>
        <v>-1</v>
      </c>
      <c r="G149">
        <f t="shared" si="18"/>
        <v>33</v>
      </c>
      <c r="H149">
        <f t="shared" si="19"/>
        <v>0</v>
      </c>
      <c r="I149">
        <f t="shared" si="20"/>
        <v>0</v>
      </c>
    </row>
    <row r="150" spans="1:9" x14ac:dyDescent="0.2">
      <c r="A150" s="22">
        <v>44053</v>
      </c>
      <c r="B150" s="18">
        <v>50</v>
      </c>
      <c r="C150">
        <f t="shared" si="14"/>
        <v>1</v>
      </c>
      <c r="D150">
        <f t="shared" si="15"/>
        <v>3</v>
      </c>
      <c r="E150">
        <f t="shared" si="16"/>
        <v>1</v>
      </c>
      <c r="F150">
        <f t="shared" si="17"/>
        <v>-1</v>
      </c>
      <c r="G150">
        <f t="shared" si="18"/>
        <v>34</v>
      </c>
      <c r="H150">
        <f t="shared" si="19"/>
        <v>0</v>
      </c>
      <c r="I150">
        <f t="shared" si="20"/>
        <v>1</v>
      </c>
    </row>
    <row r="151" spans="1:9" x14ac:dyDescent="0.2">
      <c r="A151" s="22">
        <v>44054</v>
      </c>
      <c r="B151" s="18">
        <v>48</v>
      </c>
      <c r="C151">
        <f t="shared" si="14"/>
        <v>-1</v>
      </c>
      <c r="D151">
        <f t="shared" si="15"/>
        <v>1</v>
      </c>
      <c r="E151">
        <f t="shared" si="16"/>
        <v>1</v>
      </c>
      <c r="F151">
        <f t="shared" si="17"/>
        <v>-1</v>
      </c>
      <c r="G151">
        <f t="shared" si="18"/>
        <v>35</v>
      </c>
      <c r="H151">
        <f t="shared" si="19"/>
        <v>0</v>
      </c>
      <c r="I151">
        <f t="shared" si="20"/>
        <v>1</v>
      </c>
    </row>
    <row r="152" spans="1:9" x14ac:dyDescent="0.2">
      <c r="A152" s="22">
        <v>44055</v>
      </c>
      <c r="B152" s="18">
        <v>52</v>
      </c>
      <c r="C152">
        <f t="shared" si="14"/>
        <v>1</v>
      </c>
      <c r="D152">
        <f t="shared" si="15"/>
        <v>1</v>
      </c>
      <c r="E152">
        <f t="shared" si="16"/>
        <v>1</v>
      </c>
      <c r="F152">
        <f t="shared" si="17"/>
        <v>-1</v>
      </c>
      <c r="G152">
        <f t="shared" si="18"/>
        <v>36</v>
      </c>
      <c r="H152">
        <f t="shared" si="19"/>
        <v>0</v>
      </c>
      <c r="I152">
        <f t="shared" si="20"/>
        <v>1</v>
      </c>
    </row>
    <row r="153" spans="1:9" x14ac:dyDescent="0.2">
      <c r="A153" s="22">
        <v>44056</v>
      </c>
      <c r="B153" s="18">
        <v>51</v>
      </c>
      <c r="C153">
        <f t="shared" si="14"/>
        <v>-1</v>
      </c>
      <c r="D153">
        <f t="shared" si="15"/>
        <v>1</v>
      </c>
      <c r="E153">
        <f t="shared" si="16"/>
        <v>0</v>
      </c>
      <c r="F153">
        <f t="shared" si="17"/>
        <v>-1</v>
      </c>
      <c r="G153">
        <f t="shared" si="18"/>
        <v>37</v>
      </c>
      <c r="H153">
        <f t="shared" si="19"/>
        <v>0</v>
      </c>
      <c r="I153">
        <f t="shared" si="20"/>
        <v>0</v>
      </c>
    </row>
    <row r="154" spans="1:9" x14ac:dyDescent="0.2">
      <c r="A154" s="22">
        <v>44057</v>
      </c>
      <c r="B154" s="18">
        <v>49</v>
      </c>
      <c r="C154">
        <f t="shared" si="14"/>
        <v>-1</v>
      </c>
      <c r="D154">
        <f t="shared" si="15"/>
        <v>2</v>
      </c>
      <c r="E154">
        <f t="shared" si="16"/>
        <v>1</v>
      </c>
      <c r="F154">
        <f t="shared" si="17"/>
        <v>-1</v>
      </c>
      <c r="G154">
        <f t="shared" si="18"/>
        <v>38</v>
      </c>
      <c r="H154">
        <f t="shared" si="19"/>
        <v>0</v>
      </c>
      <c r="I154">
        <f t="shared" si="20"/>
        <v>1</v>
      </c>
    </row>
    <row r="155" spans="1:9" x14ac:dyDescent="0.2">
      <c r="A155" s="22">
        <v>44058</v>
      </c>
      <c r="B155" s="18">
        <v>50</v>
      </c>
      <c r="C155">
        <f t="shared" si="14"/>
        <v>1</v>
      </c>
      <c r="D155">
        <f t="shared" si="15"/>
        <v>1</v>
      </c>
      <c r="E155">
        <f t="shared" si="16"/>
        <v>0</v>
      </c>
      <c r="F155">
        <f t="shared" si="17"/>
        <v>-1</v>
      </c>
      <c r="G155">
        <f t="shared" si="18"/>
        <v>39</v>
      </c>
      <c r="H155">
        <f t="shared" si="19"/>
        <v>0</v>
      </c>
      <c r="I155">
        <f t="shared" si="20"/>
        <v>0</v>
      </c>
    </row>
    <row r="156" spans="1:9" x14ac:dyDescent="0.2">
      <c r="A156" s="22">
        <v>44059</v>
      </c>
      <c r="B156" s="18">
        <v>53</v>
      </c>
      <c r="C156">
        <f t="shared" si="14"/>
        <v>1</v>
      </c>
      <c r="D156">
        <f t="shared" si="15"/>
        <v>2</v>
      </c>
      <c r="E156">
        <f t="shared" si="16"/>
        <v>1</v>
      </c>
      <c r="F156">
        <f t="shared" si="17"/>
        <v>-1</v>
      </c>
      <c r="G156">
        <f t="shared" si="18"/>
        <v>40</v>
      </c>
      <c r="H156">
        <f t="shared" si="19"/>
        <v>0</v>
      </c>
      <c r="I156">
        <f t="shared" si="20"/>
        <v>1</v>
      </c>
    </row>
    <row r="157" spans="1:9" x14ac:dyDescent="0.2">
      <c r="A157" s="22">
        <v>44060</v>
      </c>
      <c r="B157" s="18">
        <v>45</v>
      </c>
      <c r="C157">
        <f t="shared" si="14"/>
        <v>-1</v>
      </c>
      <c r="D157">
        <f t="shared" si="15"/>
        <v>1</v>
      </c>
      <c r="E157">
        <f t="shared" si="16"/>
        <v>0</v>
      </c>
      <c r="F157">
        <f t="shared" si="17"/>
        <v>-1</v>
      </c>
      <c r="G157">
        <f t="shared" si="18"/>
        <v>41</v>
      </c>
      <c r="H157">
        <f t="shared" si="19"/>
        <v>0</v>
      </c>
      <c r="I157">
        <f t="shared" si="20"/>
        <v>0</v>
      </c>
    </row>
    <row r="158" spans="1:9" x14ac:dyDescent="0.2">
      <c r="A158" s="22">
        <v>44061</v>
      </c>
      <c r="B158" s="18">
        <v>43</v>
      </c>
      <c r="C158">
        <f t="shared" si="14"/>
        <v>-1</v>
      </c>
      <c r="D158">
        <f t="shared" si="15"/>
        <v>2</v>
      </c>
      <c r="E158">
        <f t="shared" si="16"/>
        <v>0</v>
      </c>
      <c r="F158">
        <f t="shared" si="17"/>
        <v>-1</v>
      </c>
      <c r="G158">
        <f t="shared" si="18"/>
        <v>42</v>
      </c>
      <c r="H158">
        <f t="shared" si="19"/>
        <v>0</v>
      </c>
      <c r="I158">
        <f t="shared" si="20"/>
        <v>0</v>
      </c>
    </row>
    <row r="159" spans="1:9" x14ac:dyDescent="0.2">
      <c r="A159" s="22">
        <v>44062</v>
      </c>
      <c r="B159" s="18">
        <v>43</v>
      </c>
      <c r="C159">
        <f t="shared" si="14"/>
        <v>-1</v>
      </c>
      <c r="D159">
        <f t="shared" si="15"/>
        <v>3</v>
      </c>
      <c r="E159">
        <f t="shared" si="16"/>
        <v>1</v>
      </c>
      <c r="F159">
        <f t="shared" si="17"/>
        <v>-1</v>
      </c>
      <c r="G159">
        <f t="shared" si="18"/>
        <v>43</v>
      </c>
      <c r="H159">
        <f t="shared" si="19"/>
        <v>0</v>
      </c>
      <c r="I159">
        <f t="shared" si="20"/>
        <v>0</v>
      </c>
    </row>
    <row r="160" spans="1:9" x14ac:dyDescent="0.2">
      <c r="A160" s="22">
        <v>44063</v>
      </c>
      <c r="B160" s="18">
        <v>44</v>
      </c>
      <c r="C160">
        <f t="shared" si="14"/>
        <v>1</v>
      </c>
      <c r="D160">
        <f t="shared" si="15"/>
        <v>1</v>
      </c>
      <c r="E160">
        <f t="shared" si="16"/>
        <v>1</v>
      </c>
      <c r="F160">
        <f t="shared" si="17"/>
        <v>-1</v>
      </c>
      <c r="G160">
        <f t="shared" si="18"/>
        <v>44</v>
      </c>
      <c r="H160">
        <f t="shared" si="19"/>
        <v>0</v>
      </c>
      <c r="I160">
        <f t="shared" si="20"/>
        <v>0</v>
      </c>
    </row>
    <row r="161" spans="1:9" x14ac:dyDescent="0.2">
      <c r="A161" s="22">
        <v>44064</v>
      </c>
      <c r="B161" s="18">
        <v>44</v>
      </c>
      <c r="C161">
        <f t="shared" si="14"/>
        <v>-1</v>
      </c>
      <c r="D161">
        <f t="shared" si="15"/>
        <v>1</v>
      </c>
      <c r="E161">
        <f t="shared" si="16"/>
        <v>1</v>
      </c>
      <c r="F161">
        <f t="shared" si="17"/>
        <v>-1</v>
      </c>
      <c r="G161">
        <f t="shared" si="18"/>
        <v>45</v>
      </c>
      <c r="H161">
        <f t="shared" si="19"/>
        <v>0</v>
      </c>
      <c r="I161">
        <f t="shared" si="20"/>
        <v>0</v>
      </c>
    </row>
    <row r="162" spans="1:9" x14ac:dyDescent="0.2">
      <c r="A162" s="22">
        <v>44065</v>
      </c>
      <c r="B162" s="18">
        <v>50</v>
      </c>
      <c r="C162">
        <f t="shared" si="14"/>
        <v>1</v>
      </c>
      <c r="D162">
        <f t="shared" si="15"/>
        <v>1</v>
      </c>
      <c r="E162">
        <f t="shared" si="16"/>
        <v>0</v>
      </c>
      <c r="F162">
        <f t="shared" si="17"/>
        <v>-1</v>
      </c>
      <c r="G162">
        <f t="shared" si="18"/>
        <v>46</v>
      </c>
      <c r="H162">
        <f t="shared" si="19"/>
        <v>0</v>
      </c>
      <c r="I162">
        <f t="shared" si="20"/>
        <v>0</v>
      </c>
    </row>
    <row r="163" spans="1:9" x14ac:dyDescent="0.2">
      <c r="A163" s="22">
        <v>44066</v>
      </c>
      <c r="B163" s="18">
        <v>64</v>
      </c>
      <c r="C163">
        <f t="shared" si="14"/>
        <v>1</v>
      </c>
      <c r="D163">
        <f t="shared" si="15"/>
        <v>2</v>
      </c>
      <c r="E163">
        <f t="shared" si="16"/>
        <v>0</v>
      </c>
      <c r="F163">
        <f t="shared" si="17"/>
        <v>-1</v>
      </c>
      <c r="G163">
        <f t="shared" si="18"/>
        <v>47</v>
      </c>
      <c r="H163">
        <f t="shared" si="19"/>
        <v>0</v>
      </c>
      <c r="I163">
        <f t="shared" si="20"/>
        <v>0</v>
      </c>
    </row>
    <row r="164" spans="1:9" x14ac:dyDescent="0.2">
      <c r="A164" s="22">
        <v>44067</v>
      </c>
      <c r="B164" s="18">
        <v>73</v>
      </c>
      <c r="C164">
        <f t="shared" si="14"/>
        <v>1</v>
      </c>
      <c r="D164">
        <f t="shared" si="15"/>
        <v>3</v>
      </c>
      <c r="E164">
        <f t="shared" si="16"/>
        <v>0</v>
      </c>
      <c r="F164">
        <f t="shared" si="17"/>
        <v>-1</v>
      </c>
      <c r="G164">
        <f t="shared" si="18"/>
        <v>48</v>
      </c>
      <c r="H164">
        <f t="shared" si="19"/>
        <v>0</v>
      </c>
      <c r="I164">
        <f t="shared" si="20"/>
        <v>0</v>
      </c>
    </row>
    <row r="165" spans="1:9" x14ac:dyDescent="0.2">
      <c r="A165" s="22">
        <v>44068</v>
      </c>
      <c r="B165" s="18">
        <v>75</v>
      </c>
      <c r="C165">
        <f t="shared" si="14"/>
        <v>1</v>
      </c>
      <c r="D165">
        <f t="shared" si="15"/>
        <v>4</v>
      </c>
      <c r="E165">
        <f t="shared" si="16"/>
        <v>1</v>
      </c>
      <c r="F165">
        <f t="shared" si="17"/>
        <v>-1</v>
      </c>
      <c r="G165">
        <f t="shared" si="18"/>
        <v>49</v>
      </c>
      <c r="H165">
        <f t="shared" si="19"/>
        <v>0</v>
      </c>
      <c r="I165">
        <f t="shared" si="20"/>
        <v>1</v>
      </c>
    </row>
    <row r="166" spans="1:9" x14ac:dyDescent="0.2">
      <c r="A166" s="22">
        <v>44069</v>
      </c>
      <c r="B166" s="18">
        <v>70</v>
      </c>
      <c r="C166">
        <f t="shared" si="14"/>
        <v>-1</v>
      </c>
      <c r="D166">
        <f t="shared" si="15"/>
        <v>1</v>
      </c>
      <c r="E166">
        <f t="shared" si="16"/>
        <v>1</v>
      </c>
      <c r="F166">
        <f t="shared" si="17"/>
        <v>-1</v>
      </c>
      <c r="G166">
        <f t="shared" si="18"/>
        <v>50</v>
      </c>
      <c r="H166">
        <f t="shared" si="19"/>
        <v>0</v>
      </c>
      <c r="I166">
        <f t="shared" si="20"/>
        <v>1</v>
      </c>
    </row>
    <row r="167" spans="1:9" x14ac:dyDescent="0.2">
      <c r="A167" s="22">
        <v>44070</v>
      </c>
      <c r="B167" s="18">
        <v>74</v>
      </c>
      <c r="C167">
        <f t="shared" si="14"/>
        <v>1</v>
      </c>
      <c r="D167">
        <f t="shared" si="15"/>
        <v>1</v>
      </c>
      <c r="E167">
        <f t="shared" si="16"/>
        <v>0</v>
      </c>
      <c r="F167">
        <f t="shared" si="17"/>
        <v>-1</v>
      </c>
      <c r="G167">
        <f t="shared" si="18"/>
        <v>51</v>
      </c>
      <c r="H167">
        <f t="shared" si="19"/>
        <v>0</v>
      </c>
      <c r="I167">
        <f t="shared" si="20"/>
        <v>0</v>
      </c>
    </row>
    <row r="168" spans="1:9" x14ac:dyDescent="0.2">
      <c r="A168" s="22">
        <v>44071</v>
      </c>
      <c r="B168" s="18">
        <v>75</v>
      </c>
      <c r="C168">
        <f t="shared" si="14"/>
        <v>1</v>
      </c>
      <c r="D168">
        <f t="shared" si="15"/>
        <v>2</v>
      </c>
      <c r="E168">
        <f t="shared" si="16"/>
        <v>1</v>
      </c>
      <c r="F168">
        <f t="shared" si="17"/>
        <v>-1</v>
      </c>
      <c r="G168">
        <f t="shared" si="18"/>
        <v>52</v>
      </c>
      <c r="H168">
        <f t="shared" si="19"/>
        <v>0</v>
      </c>
      <c r="I168">
        <f t="shared" si="20"/>
        <v>0</v>
      </c>
    </row>
    <row r="169" spans="1:9" x14ac:dyDescent="0.2">
      <c r="A169" s="22">
        <v>44072</v>
      </c>
      <c r="B169" s="18">
        <v>75</v>
      </c>
      <c r="C169">
        <f t="shared" si="14"/>
        <v>-1</v>
      </c>
      <c r="D169">
        <f t="shared" si="15"/>
        <v>1</v>
      </c>
      <c r="E169">
        <f t="shared" si="16"/>
        <v>1</v>
      </c>
      <c r="F169">
        <f t="shared" si="17"/>
        <v>-1</v>
      </c>
      <c r="G169">
        <f t="shared" si="18"/>
        <v>53</v>
      </c>
      <c r="H169">
        <f t="shared" si="19"/>
        <v>0</v>
      </c>
      <c r="I169">
        <f t="shared" si="20"/>
        <v>0</v>
      </c>
    </row>
    <row r="170" spans="1:9" x14ac:dyDescent="0.2">
      <c r="A170" s="22">
        <v>44073</v>
      </c>
      <c r="B170" s="18">
        <v>76</v>
      </c>
      <c r="C170">
        <f t="shared" si="14"/>
        <v>1</v>
      </c>
      <c r="D170">
        <f t="shared" si="15"/>
        <v>1</v>
      </c>
      <c r="E170">
        <f t="shared" si="16"/>
        <v>0</v>
      </c>
      <c r="F170">
        <f t="shared" si="17"/>
        <v>-1</v>
      </c>
      <c r="G170">
        <f t="shared" si="18"/>
        <v>54</v>
      </c>
      <c r="H170">
        <f t="shared" si="19"/>
        <v>0</v>
      </c>
      <c r="I170">
        <f t="shared" si="20"/>
        <v>0</v>
      </c>
    </row>
    <row r="171" spans="1:9" x14ac:dyDescent="0.2">
      <c r="A171" s="22">
        <v>44074</v>
      </c>
      <c r="B171" s="18">
        <v>79</v>
      </c>
      <c r="C171">
        <f t="shared" si="14"/>
        <v>1</v>
      </c>
      <c r="D171">
        <f t="shared" si="15"/>
        <v>2</v>
      </c>
      <c r="E171">
        <f t="shared" si="16"/>
        <v>0</v>
      </c>
      <c r="F171">
        <f t="shared" si="17"/>
        <v>-1</v>
      </c>
      <c r="G171">
        <f t="shared" si="18"/>
        <v>55</v>
      </c>
      <c r="H171">
        <f t="shared" si="19"/>
        <v>0</v>
      </c>
      <c r="I171">
        <f t="shared" si="20"/>
        <v>0</v>
      </c>
    </row>
    <row r="172" spans="1:9" x14ac:dyDescent="0.2">
      <c r="A172" s="22">
        <v>44075</v>
      </c>
      <c r="B172" s="18">
        <v>81</v>
      </c>
      <c r="C172">
        <f t="shared" si="14"/>
        <v>1</v>
      </c>
      <c r="D172">
        <f t="shared" si="15"/>
        <v>3</v>
      </c>
      <c r="E172">
        <f t="shared" si="16"/>
        <v>0</v>
      </c>
      <c r="F172">
        <f t="shared" si="17"/>
        <v>-1</v>
      </c>
      <c r="G172">
        <f t="shared" si="18"/>
        <v>56</v>
      </c>
      <c r="H172">
        <f t="shared" si="19"/>
        <v>0</v>
      </c>
      <c r="I172">
        <f t="shared" si="20"/>
        <v>0</v>
      </c>
    </row>
    <row r="173" spans="1:9" x14ac:dyDescent="0.2">
      <c r="A173" s="22">
        <v>44076</v>
      </c>
      <c r="B173" s="18">
        <v>97</v>
      </c>
      <c r="C173">
        <f t="shared" si="14"/>
        <v>1</v>
      </c>
      <c r="D173">
        <f t="shared" si="15"/>
        <v>4</v>
      </c>
      <c r="E173">
        <f t="shared" si="16"/>
        <v>0</v>
      </c>
      <c r="F173">
        <f t="shared" si="17"/>
        <v>-1</v>
      </c>
      <c r="G173">
        <f t="shared" si="18"/>
        <v>57</v>
      </c>
      <c r="H173">
        <f t="shared" si="19"/>
        <v>0</v>
      </c>
      <c r="I173">
        <f t="shared" si="20"/>
        <v>0</v>
      </c>
    </row>
    <row r="174" spans="1:9" x14ac:dyDescent="0.2">
      <c r="A174" s="22">
        <v>44077</v>
      </c>
      <c r="B174" s="18">
        <v>98</v>
      </c>
      <c r="C174">
        <f t="shared" si="14"/>
        <v>1</v>
      </c>
      <c r="D174">
        <f t="shared" si="15"/>
        <v>5</v>
      </c>
      <c r="E174">
        <f t="shared" si="16"/>
        <v>0</v>
      </c>
      <c r="F174">
        <f t="shared" si="17"/>
        <v>-1</v>
      </c>
      <c r="G174">
        <f t="shared" si="18"/>
        <v>58</v>
      </c>
      <c r="H174">
        <f t="shared" si="19"/>
        <v>0</v>
      </c>
      <c r="I174">
        <f t="shared" si="20"/>
        <v>0</v>
      </c>
    </row>
    <row r="175" spans="1:9" x14ac:dyDescent="0.2">
      <c r="A175" s="22">
        <v>44078</v>
      </c>
      <c r="B175" s="18">
        <v>107</v>
      </c>
      <c r="C175">
        <f t="shared" si="14"/>
        <v>1</v>
      </c>
      <c r="D175">
        <f t="shared" si="15"/>
        <v>6</v>
      </c>
      <c r="E175">
        <f t="shared" si="16"/>
        <v>1</v>
      </c>
      <c r="F175">
        <f t="shared" si="17"/>
        <v>-1</v>
      </c>
      <c r="G175">
        <f t="shared" si="18"/>
        <v>59</v>
      </c>
      <c r="H175">
        <f t="shared" si="19"/>
        <v>0</v>
      </c>
      <c r="I175">
        <f t="shared" si="20"/>
        <v>1</v>
      </c>
    </row>
    <row r="176" spans="1:9" x14ac:dyDescent="0.2">
      <c r="A176" s="22">
        <v>44079</v>
      </c>
      <c r="B176" s="18">
        <v>105</v>
      </c>
      <c r="C176">
        <f t="shared" si="14"/>
        <v>-1</v>
      </c>
      <c r="D176">
        <f t="shared" si="15"/>
        <v>1</v>
      </c>
      <c r="E176">
        <f t="shared" si="16"/>
        <v>0</v>
      </c>
      <c r="F176">
        <f t="shared" si="17"/>
        <v>-1</v>
      </c>
      <c r="G176">
        <f t="shared" si="18"/>
        <v>60</v>
      </c>
      <c r="H176">
        <f t="shared" si="19"/>
        <v>0</v>
      </c>
      <c r="I176">
        <f t="shared" si="20"/>
        <v>0</v>
      </c>
    </row>
    <row r="177" spans="1:9" x14ac:dyDescent="0.2">
      <c r="A177" s="22">
        <v>44080</v>
      </c>
      <c r="B177" s="18">
        <v>101</v>
      </c>
      <c r="C177">
        <f t="shared" si="14"/>
        <v>-1</v>
      </c>
      <c r="D177">
        <f t="shared" si="15"/>
        <v>2</v>
      </c>
      <c r="E177">
        <f t="shared" si="16"/>
        <v>1</v>
      </c>
      <c r="F177">
        <f t="shared" si="17"/>
        <v>-1</v>
      </c>
      <c r="G177">
        <f t="shared" si="18"/>
        <v>61</v>
      </c>
      <c r="H177">
        <f t="shared" si="19"/>
        <v>0</v>
      </c>
      <c r="I177">
        <f t="shared" si="20"/>
        <v>1</v>
      </c>
    </row>
    <row r="178" spans="1:9" x14ac:dyDescent="0.2">
      <c r="A178" s="22">
        <v>44081</v>
      </c>
      <c r="B178" s="18">
        <v>102</v>
      </c>
      <c r="C178">
        <f t="shared" si="14"/>
        <v>1</v>
      </c>
      <c r="D178">
        <f t="shared" si="15"/>
        <v>1</v>
      </c>
      <c r="E178">
        <f t="shared" si="16"/>
        <v>1</v>
      </c>
      <c r="F178">
        <f t="shared" si="17"/>
        <v>-1</v>
      </c>
      <c r="G178">
        <f t="shared" si="18"/>
        <v>62</v>
      </c>
      <c r="H178">
        <f t="shared" si="19"/>
        <v>0</v>
      </c>
      <c r="I178">
        <f t="shared" si="20"/>
        <v>1</v>
      </c>
    </row>
    <row r="179" spans="1:9" x14ac:dyDescent="0.2">
      <c r="A179" s="22">
        <v>44082</v>
      </c>
      <c r="B179" s="18">
        <v>98</v>
      </c>
      <c r="C179">
        <f t="shared" si="14"/>
        <v>-1</v>
      </c>
      <c r="D179">
        <f t="shared" si="15"/>
        <v>1</v>
      </c>
      <c r="E179">
        <f t="shared" si="16"/>
        <v>1</v>
      </c>
      <c r="F179">
        <f t="shared" si="17"/>
        <v>-1</v>
      </c>
      <c r="G179">
        <f t="shared" si="18"/>
        <v>63</v>
      </c>
      <c r="H179">
        <f t="shared" si="19"/>
        <v>0</v>
      </c>
      <c r="I179">
        <f t="shared" si="20"/>
        <v>1</v>
      </c>
    </row>
    <row r="180" spans="1:9" x14ac:dyDescent="0.2">
      <c r="A180" s="22">
        <v>44083</v>
      </c>
      <c r="B180" s="18">
        <v>101</v>
      </c>
      <c r="C180">
        <f t="shared" si="14"/>
        <v>1</v>
      </c>
      <c r="D180">
        <f t="shared" si="15"/>
        <v>1</v>
      </c>
      <c r="E180">
        <f t="shared" si="16"/>
        <v>0</v>
      </c>
      <c r="F180">
        <f t="shared" si="17"/>
        <v>-1</v>
      </c>
      <c r="G180">
        <f t="shared" si="18"/>
        <v>64</v>
      </c>
      <c r="H180">
        <f t="shared" si="19"/>
        <v>0</v>
      </c>
      <c r="I180">
        <f t="shared" si="20"/>
        <v>0</v>
      </c>
    </row>
    <row r="181" spans="1:9" x14ac:dyDescent="0.2">
      <c r="A181" s="22">
        <v>44084</v>
      </c>
      <c r="B181" s="18">
        <v>105</v>
      </c>
      <c r="C181">
        <f t="shared" si="14"/>
        <v>1</v>
      </c>
      <c r="D181">
        <f t="shared" si="15"/>
        <v>2</v>
      </c>
      <c r="E181">
        <f t="shared" si="16"/>
        <v>0</v>
      </c>
      <c r="F181">
        <f t="shared" si="17"/>
        <v>-1</v>
      </c>
      <c r="G181">
        <f t="shared" si="18"/>
        <v>65</v>
      </c>
      <c r="H181">
        <f t="shared" si="19"/>
        <v>0</v>
      </c>
      <c r="I181">
        <f t="shared" si="20"/>
        <v>0</v>
      </c>
    </row>
    <row r="182" spans="1:9" x14ac:dyDescent="0.2">
      <c r="A182" s="22">
        <v>44085</v>
      </c>
      <c r="B182" s="18">
        <v>107</v>
      </c>
      <c r="C182">
        <f t="shared" si="14"/>
        <v>1</v>
      </c>
      <c r="D182">
        <f t="shared" si="15"/>
        <v>3</v>
      </c>
      <c r="E182">
        <f t="shared" si="16"/>
        <v>1</v>
      </c>
      <c r="F182">
        <f t="shared" si="17"/>
        <v>-1</v>
      </c>
      <c r="G182">
        <f t="shared" si="18"/>
        <v>66</v>
      </c>
      <c r="H182">
        <f t="shared" si="19"/>
        <v>0</v>
      </c>
      <c r="I182">
        <f t="shared" si="20"/>
        <v>1</v>
      </c>
    </row>
    <row r="183" spans="1:9" x14ac:dyDescent="0.2">
      <c r="A183" s="22">
        <v>44086</v>
      </c>
      <c r="B183" s="18">
        <v>106</v>
      </c>
      <c r="C183">
        <f t="shared" si="14"/>
        <v>-1</v>
      </c>
      <c r="D183">
        <f t="shared" si="15"/>
        <v>1</v>
      </c>
      <c r="E183">
        <f t="shared" si="16"/>
        <v>1</v>
      </c>
      <c r="F183">
        <f t="shared" si="17"/>
        <v>-1</v>
      </c>
      <c r="G183">
        <f t="shared" si="18"/>
        <v>67</v>
      </c>
      <c r="H183">
        <f t="shared" si="19"/>
        <v>0</v>
      </c>
      <c r="I183">
        <f t="shared" si="20"/>
        <v>1</v>
      </c>
    </row>
    <row r="184" spans="1:9" x14ac:dyDescent="0.2">
      <c r="A184" s="22">
        <v>44087</v>
      </c>
      <c r="B184" s="18">
        <v>111</v>
      </c>
      <c r="C184">
        <f t="shared" si="14"/>
        <v>1</v>
      </c>
      <c r="D184">
        <f t="shared" si="15"/>
        <v>1</v>
      </c>
      <c r="E184">
        <f t="shared" si="16"/>
        <v>0</v>
      </c>
      <c r="F184">
        <f t="shared" si="17"/>
        <v>-1</v>
      </c>
      <c r="G184">
        <f t="shared" si="18"/>
        <v>68</v>
      </c>
      <c r="H184">
        <f t="shared" si="19"/>
        <v>0</v>
      </c>
      <c r="I184">
        <f t="shared" si="20"/>
        <v>0</v>
      </c>
    </row>
    <row r="185" spans="1:9" x14ac:dyDescent="0.2">
      <c r="A185" s="22">
        <v>44088</v>
      </c>
      <c r="B185" s="18">
        <v>120</v>
      </c>
      <c r="C185">
        <f t="shared" si="14"/>
        <v>1</v>
      </c>
      <c r="D185">
        <f t="shared" si="15"/>
        <v>2</v>
      </c>
      <c r="E185">
        <f t="shared" si="16"/>
        <v>0</v>
      </c>
      <c r="F185">
        <f t="shared" si="17"/>
        <v>-1</v>
      </c>
      <c r="G185">
        <f t="shared" si="18"/>
        <v>69</v>
      </c>
      <c r="H185">
        <f t="shared" si="19"/>
        <v>0</v>
      </c>
      <c r="I185">
        <f t="shared" si="20"/>
        <v>0</v>
      </c>
    </row>
    <row r="186" spans="1:9" x14ac:dyDescent="0.2">
      <c r="A186" s="22">
        <v>44089</v>
      </c>
      <c r="B186" s="18">
        <v>122</v>
      </c>
      <c r="C186">
        <f t="shared" si="14"/>
        <v>1</v>
      </c>
      <c r="D186">
        <f t="shared" si="15"/>
        <v>3</v>
      </c>
      <c r="E186">
        <f t="shared" si="16"/>
        <v>1</v>
      </c>
      <c r="F186">
        <f t="shared" si="17"/>
        <v>-1</v>
      </c>
      <c r="G186">
        <f t="shared" si="18"/>
        <v>70</v>
      </c>
      <c r="H186">
        <f t="shared" si="19"/>
        <v>0</v>
      </c>
      <c r="I186">
        <f t="shared" si="20"/>
        <v>1</v>
      </c>
    </row>
    <row r="187" spans="1:9" x14ac:dyDescent="0.2">
      <c r="A187" s="22">
        <v>44090</v>
      </c>
      <c r="B187" s="18">
        <v>121</v>
      </c>
      <c r="C187">
        <f t="shared" si="14"/>
        <v>-1</v>
      </c>
      <c r="D187">
        <f t="shared" si="15"/>
        <v>1</v>
      </c>
      <c r="E187">
        <f t="shared" si="16"/>
        <v>1</v>
      </c>
      <c r="F187">
        <f t="shared" si="17"/>
        <v>1</v>
      </c>
      <c r="G187">
        <f t="shared" si="18"/>
        <v>1</v>
      </c>
      <c r="H187">
        <f t="shared" si="19"/>
        <v>1</v>
      </c>
      <c r="I187">
        <f t="shared" si="20"/>
        <v>1</v>
      </c>
    </row>
    <row r="188" spans="1:9" x14ac:dyDescent="0.2">
      <c r="A188" s="22">
        <v>44091</v>
      </c>
      <c r="B188" s="18">
        <v>125</v>
      </c>
      <c r="C188">
        <f t="shared" si="14"/>
        <v>1</v>
      </c>
      <c r="D188">
        <f t="shared" si="15"/>
        <v>1</v>
      </c>
      <c r="E188">
        <f t="shared" si="16"/>
        <v>1</v>
      </c>
      <c r="F188">
        <f t="shared" si="17"/>
        <v>-1</v>
      </c>
      <c r="G188">
        <f t="shared" si="18"/>
        <v>1</v>
      </c>
      <c r="H188">
        <f t="shared" si="19"/>
        <v>1</v>
      </c>
      <c r="I188">
        <f t="shared" si="20"/>
        <v>1</v>
      </c>
    </row>
    <row r="189" spans="1:9" x14ac:dyDescent="0.2">
      <c r="A189" s="22">
        <v>44092</v>
      </c>
      <c r="B189" s="18">
        <v>123</v>
      </c>
      <c r="C189">
        <f t="shared" si="14"/>
        <v>-1</v>
      </c>
      <c r="D189">
        <f t="shared" si="15"/>
        <v>1</v>
      </c>
      <c r="E189">
        <f t="shared" si="16"/>
        <v>0</v>
      </c>
      <c r="F189">
        <f t="shared" si="17"/>
        <v>1</v>
      </c>
      <c r="G189">
        <f t="shared" si="18"/>
        <v>1</v>
      </c>
      <c r="H189">
        <f t="shared" si="19"/>
        <v>1</v>
      </c>
      <c r="I189">
        <f t="shared" si="20"/>
        <v>0</v>
      </c>
    </row>
    <row r="190" spans="1:9" x14ac:dyDescent="0.2">
      <c r="A190" s="22">
        <v>44093</v>
      </c>
      <c r="B190" s="18">
        <v>115</v>
      </c>
      <c r="C190">
        <f t="shared" si="14"/>
        <v>-1</v>
      </c>
      <c r="D190">
        <f t="shared" si="15"/>
        <v>2</v>
      </c>
      <c r="E190">
        <f t="shared" si="16"/>
        <v>0</v>
      </c>
      <c r="F190">
        <f t="shared" si="17"/>
        <v>1</v>
      </c>
      <c r="G190">
        <f t="shared" si="18"/>
        <v>2</v>
      </c>
      <c r="H190">
        <f t="shared" si="19"/>
        <v>0</v>
      </c>
      <c r="I190">
        <f t="shared" si="20"/>
        <v>0</v>
      </c>
    </row>
    <row r="191" spans="1:9" x14ac:dyDescent="0.2">
      <c r="A191" s="22">
        <v>44094</v>
      </c>
      <c r="B191" s="18">
        <v>114</v>
      </c>
      <c r="C191">
        <f t="shared" si="14"/>
        <v>-1</v>
      </c>
      <c r="D191">
        <f t="shared" si="15"/>
        <v>3</v>
      </c>
      <c r="E191">
        <f t="shared" si="16"/>
        <v>0</v>
      </c>
      <c r="F191">
        <f t="shared" si="17"/>
        <v>-1</v>
      </c>
      <c r="G191">
        <f t="shared" si="18"/>
        <v>1</v>
      </c>
      <c r="H191">
        <f t="shared" si="19"/>
        <v>1</v>
      </c>
      <c r="I191">
        <f t="shared" si="20"/>
        <v>0</v>
      </c>
    </row>
    <row r="192" spans="1:9" x14ac:dyDescent="0.2">
      <c r="A192" s="22">
        <v>44095</v>
      </c>
      <c r="B192" s="18">
        <v>112</v>
      </c>
      <c r="C192">
        <f t="shared" si="14"/>
        <v>-1</v>
      </c>
      <c r="D192">
        <f t="shared" si="15"/>
        <v>4</v>
      </c>
      <c r="E192">
        <f t="shared" si="16"/>
        <v>0</v>
      </c>
      <c r="F192">
        <f t="shared" si="17"/>
        <v>-1</v>
      </c>
      <c r="G192">
        <f t="shared" si="18"/>
        <v>2</v>
      </c>
      <c r="H192">
        <f t="shared" si="19"/>
        <v>0</v>
      </c>
      <c r="I192">
        <f t="shared" si="20"/>
        <v>0</v>
      </c>
    </row>
    <row r="193" spans="1:9" x14ac:dyDescent="0.2">
      <c r="A193" s="22">
        <v>44096</v>
      </c>
      <c r="B193" s="18">
        <v>112</v>
      </c>
      <c r="C193">
        <f t="shared" si="14"/>
        <v>-1</v>
      </c>
      <c r="D193">
        <f t="shared" si="15"/>
        <v>5</v>
      </c>
      <c r="E193">
        <f t="shared" si="16"/>
        <v>0</v>
      </c>
      <c r="F193">
        <f t="shared" si="17"/>
        <v>-1</v>
      </c>
      <c r="G193">
        <f t="shared" si="18"/>
        <v>3</v>
      </c>
      <c r="H193">
        <f t="shared" si="19"/>
        <v>0</v>
      </c>
      <c r="I193">
        <f t="shared" si="20"/>
        <v>0</v>
      </c>
    </row>
    <row r="194" spans="1:9" x14ac:dyDescent="0.2">
      <c r="A194" s="22">
        <v>44097</v>
      </c>
      <c r="B194" s="18">
        <v>111</v>
      </c>
      <c r="C194">
        <f t="shared" si="14"/>
        <v>-1</v>
      </c>
      <c r="D194">
        <f t="shared" si="15"/>
        <v>6</v>
      </c>
      <c r="E194">
        <f t="shared" si="16"/>
        <v>0</v>
      </c>
      <c r="F194">
        <f t="shared" si="17"/>
        <v>-1</v>
      </c>
      <c r="G194">
        <f t="shared" si="18"/>
        <v>4</v>
      </c>
      <c r="H194">
        <f t="shared" si="19"/>
        <v>0</v>
      </c>
      <c r="I194">
        <f t="shared" si="20"/>
        <v>0</v>
      </c>
    </row>
    <row r="195" spans="1:9" x14ac:dyDescent="0.2">
      <c r="A195" s="22">
        <v>44098</v>
      </c>
      <c r="B195" s="18">
        <v>110</v>
      </c>
      <c r="C195">
        <f t="shared" si="14"/>
        <v>-1</v>
      </c>
      <c r="D195">
        <f t="shared" si="15"/>
        <v>7</v>
      </c>
      <c r="E195">
        <f t="shared" si="16"/>
        <v>1</v>
      </c>
      <c r="F195">
        <f t="shared" si="17"/>
        <v>-1</v>
      </c>
      <c r="G195">
        <f t="shared" si="18"/>
        <v>5</v>
      </c>
      <c r="H195">
        <f t="shared" si="19"/>
        <v>0</v>
      </c>
      <c r="I195">
        <f t="shared" si="20"/>
        <v>1</v>
      </c>
    </row>
    <row r="196" spans="1:9" x14ac:dyDescent="0.2">
      <c r="A196" s="22">
        <v>44099</v>
      </c>
      <c r="B196" s="18">
        <v>111</v>
      </c>
      <c r="C196">
        <f t="shared" si="14"/>
        <v>1</v>
      </c>
      <c r="D196">
        <f t="shared" si="15"/>
        <v>1</v>
      </c>
      <c r="E196">
        <f t="shared" si="16"/>
        <v>1</v>
      </c>
      <c r="F196">
        <f t="shared" si="17"/>
        <v>-1</v>
      </c>
      <c r="G196">
        <f t="shared" si="18"/>
        <v>6</v>
      </c>
      <c r="H196">
        <f t="shared" si="19"/>
        <v>0</v>
      </c>
      <c r="I196">
        <f t="shared" si="20"/>
        <v>0</v>
      </c>
    </row>
    <row r="197" spans="1:9" x14ac:dyDescent="0.2">
      <c r="A197" s="22">
        <v>44100</v>
      </c>
      <c r="B197" s="18">
        <v>111</v>
      </c>
      <c r="C197">
        <f t="shared" ref="C197:C260" si="21">IF(B197&gt;B196,1,-1)</f>
        <v>-1</v>
      </c>
      <c r="D197">
        <f t="shared" ref="D197:D260" si="22">IF(C197=C196,D196+1,1)</f>
        <v>1</v>
      </c>
      <c r="E197">
        <f t="shared" ref="E197:E260" si="23">IF(D198&lt;=D197,1,0)</f>
        <v>0</v>
      </c>
      <c r="F197">
        <f t="shared" ref="F197:F260" si="24">IF(B196&gt;$M$1,1,IF(B196=$M$1,0,-1))</f>
        <v>-1</v>
      </c>
      <c r="G197">
        <f t="shared" ref="G197:G260" si="25">IF(F197=F196,G196+1,1)</f>
        <v>7</v>
      </c>
      <c r="H197">
        <f t="shared" ref="H197:H260" si="26">IF(G197&lt;=G196,1,0)</f>
        <v>0</v>
      </c>
      <c r="I197">
        <f t="shared" ref="I197:I260" si="27">IF(OR(AND(B197&gt;B196,B197&gt;B198),AND(B196&gt;B197,B198&gt;B197)),1,0)</f>
        <v>0</v>
      </c>
    </row>
    <row r="198" spans="1:9" x14ac:dyDescent="0.2">
      <c r="A198" s="22">
        <v>44101</v>
      </c>
      <c r="B198" s="18">
        <v>110</v>
      </c>
      <c r="C198">
        <f t="shared" si="21"/>
        <v>-1</v>
      </c>
      <c r="D198">
        <f t="shared" si="22"/>
        <v>2</v>
      </c>
      <c r="E198">
        <f t="shared" si="23"/>
        <v>0</v>
      </c>
      <c r="F198">
        <f t="shared" si="24"/>
        <v>-1</v>
      </c>
      <c r="G198">
        <f t="shared" si="25"/>
        <v>8</v>
      </c>
      <c r="H198">
        <f t="shared" si="26"/>
        <v>0</v>
      </c>
      <c r="I198">
        <f t="shared" si="27"/>
        <v>0</v>
      </c>
    </row>
    <row r="199" spans="1:9" x14ac:dyDescent="0.2">
      <c r="A199" s="22">
        <v>44102</v>
      </c>
      <c r="B199" s="18">
        <v>110</v>
      </c>
      <c r="C199">
        <f t="shared" si="21"/>
        <v>-1</v>
      </c>
      <c r="D199">
        <f t="shared" si="22"/>
        <v>3</v>
      </c>
      <c r="E199">
        <f t="shared" si="23"/>
        <v>1</v>
      </c>
      <c r="F199">
        <f t="shared" si="24"/>
        <v>-1</v>
      </c>
      <c r="G199">
        <f t="shared" si="25"/>
        <v>9</v>
      </c>
      <c r="H199">
        <f t="shared" si="26"/>
        <v>0</v>
      </c>
      <c r="I199">
        <f t="shared" si="27"/>
        <v>0</v>
      </c>
    </row>
    <row r="200" spans="1:9" x14ac:dyDescent="0.2">
      <c r="A200" s="22">
        <v>44103</v>
      </c>
      <c r="B200" s="18">
        <v>111</v>
      </c>
      <c r="C200">
        <f t="shared" si="21"/>
        <v>1</v>
      </c>
      <c r="D200">
        <f t="shared" si="22"/>
        <v>1</v>
      </c>
      <c r="E200">
        <f t="shared" si="23"/>
        <v>1</v>
      </c>
      <c r="F200">
        <f t="shared" si="24"/>
        <v>-1</v>
      </c>
      <c r="G200">
        <f t="shared" si="25"/>
        <v>10</v>
      </c>
      <c r="H200">
        <f t="shared" si="26"/>
        <v>0</v>
      </c>
      <c r="I200">
        <f t="shared" si="27"/>
        <v>1</v>
      </c>
    </row>
    <row r="201" spans="1:9" x14ac:dyDescent="0.2">
      <c r="A201" s="22">
        <v>44104</v>
      </c>
      <c r="B201" s="18">
        <v>110</v>
      </c>
      <c r="C201">
        <f t="shared" si="21"/>
        <v>-1</v>
      </c>
      <c r="D201">
        <f t="shared" si="22"/>
        <v>1</v>
      </c>
      <c r="E201">
        <f t="shared" si="23"/>
        <v>1</v>
      </c>
      <c r="F201">
        <f t="shared" si="24"/>
        <v>-1</v>
      </c>
      <c r="G201">
        <f t="shared" si="25"/>
        <v>11</v>
      </c>
      <c r="H201">
        <f t="shared" si="26"/>
        <v>0</v>
      </c>
      <c r="I201">
        <f t="shared" si="27"/>
        <v>1</v>
      </c>
    </row>
    <row r="202" spans="1:9" x14ac:dyDescent="0.2">
      <c r="A202" s="22">
        <v>44105</v>
      </c>
      <c r="B202" s="18">
        <v>112</v>
      </c>
      <c r="C202">
        <f t="shared" si="21"/>
        <v>1</v>
      </c>
      <c r="D202">
        <f t="shared" si="22"/>
        <v>1</v>
      </c>
      <c r="E202">
        <f t="shared" si="23"/>
        <v>1</v>
      </c>
      <c r="F202">
        <f t="shared" si="24"/>
        <v>-1</v>
      </c>
      <c r="G202">
        <f t="shared" si="25"/>
        <v>12</v>
      </c>
      <c r="H202">
        <f t="shared" si="26"/>
        <v>0</v>
      </c>
      <c r="I202">
        <f t="shared" si="27"/>
        <v>0</v>
      </c>
    </row>
    <row r="203" spans="1:9" x14ac:dyDescent="0.2">
      <c r="A203" s="22">
        <v>44106</v>
      </c>
      <c r="B203" s="18">
        <v>112</v>
      </c>
      <c r="C203">
        <f t="shared" si="21"/>
        <v>-1</v>
      </c>
      <c r="D203">
        <f t="shared" si="22"/>
        <v>1</v>
      </c>
      <c r="E203">
        <f t="shared" si="23"/>
        <v>0</v>
      </c>
      <c r="F203">
        <f t="shared" si="24"/>
        <v>-1</v>
      </c>
      <c r="G203">
        <f t="shared" si="25"/>
        <v>13</v>
      </c>
      <c r="H203">
        <f t="shared" si="26"/>
        <v>0</v>
      </c>
      <c r="I203">
        <f t="shared" si="27"/>
        <v>0</v>
      </c>
    </row>
    <row r="204" spans="1:9" x14ac:dyDescent="0.2">
      <c r="A204" s="22">
        <v>44107</v>
      </c>
      <c r="B204" s="18">
        <v>111</v>
      </c>
      <c r="C204">
        <f t="shared" si="21"/>
        <v>-1</v>
      </c>
      <c r="D204">
        <f t="shared" si="22"/>
        <v>2</v>
      </c>
      <c r="E204">
        <f t="shared" si="23"/>
        <v>1</v>
      </c>
      <c r="F204">
        <f t="shared" si="24"/>
        <v>-1</v>
      </c>
      <c r="G204">
        <f t="shared" si="25"/>
        <v>14</v>
      </c>
      <c r="H204">
        <f t="shared" si="26"/>
        <v>0</v>
      </c>
      <c r="I204">
        <f t="shared" si="27"/>
        <v>1</v>
      </c>
    </row>
    <row r="205" spans="1:9" x14ac:dyDescent="0.2">
      <c r="A205" s="22">
        <v>44108</v>
      </c>
      <c r="B205" s="18">
        <v>114</v>
      </c>
      <c r="C205">
        <f t="shared" si="21"/>
        <v>1</v>
      </c>
      <c r="D205">
        <f t="shared" si="22"/>
        <v>1</v>
      </c>
      <c r="E205">
        <f t="shared" si="23"/>
        <v>1</v>
      </c>
      <c r="F205">
        <f t="shared" si="24"/>
        <v>-1</v>
      </c>
      <c r="G205">
        <f t="shared" si="25"/>
        <v>15</v>
      </c>
      <c r="H205">
        <f t="shared" si="26"/>
        <v>0</v>
      </c>
      <c r="I205">
        <f t="shared" si="27"/>
        <v>1</v>
      </c>
    </row>
    <row r="206" spans="1:9" x14ac:dyDescent="0.2">
      <c r="A206" s="22">
        <v>44109</v>
      </c>
      <c r="B206" s="18">
        <v>111</v>
      </c>
      <c r="C206">
        <f t="shared" si="21"/>
        <v>-1</v>
      </c>
      <c r="D206">
        <f t="shared" si="22"/>
        <v>1</v>
      </c>
      <c r="E206">
        <f t="shared" si="23"/>
        <v>1</v>
      </c>
      <c r="F206">
        <f t="shared" si="24"/>
        <v>-1</v>
      </c>
      <c r="G206">
        <f t="shared" si="25"/>
        <v>16</v>
      </c>
      <c r="H206">
        <f t="shared" si="26"/>
        <v>0</v>
      </c>
      <c r="I206">
        <f t="shared" si="27"/>
        <v>1</v>
      </c>
    </row>
    <row r="207" spans="1:9" x14ac:dyDescent="0.2">
      <c r="A207" s="22">
        <v>44110</v>
      </c>
      <c r="B207" s="18">
        <v>115</v>
      </c>
      <c r="C207">
        <f t="shared" si="21"/>
        <v>1</v>
      </c>
      <c r="D207">
        <f t="shared" si="22"/>
        <v>1</v>
      </c>
      <c r="E207">
        <f t="shared" si="23"/>
        <v>0</v>
      </c>
      <c r="F207">
        <f t="shared" si="24"/>
        <v>-1</v>
      </c>
      <c r="G207">
        <f t="shared" si="25"/>
        <v>17</v>
      </c>
      <c r="H207">
        <f t="shared" si="26"/>
        <v>0</v>
      </c>
      <c r="I207">
        <f t="shared" si="27"/>
        <v>0</v>
      </c>
    </row>
    <row r="208" spans="1:9" x14ac:dyDescent="0.2">
      <c r="A208" s="22">
        <v>44111</v>
      </c>
      <c r="B208" s="18">
        <v>119</v>
      </c>
      <c r="C208">
        <f t="shared" si="21"/>
        <v>1</v>
      </c>
      <c r="D208">
        <f t="shared" si="22"/>
        <v>2</v>
      </c>
      <c r="E208">
        <f t="shared" si="23"/>
        <v>1</v>
      </c>
      <c r="F208">
        <f t="shared" si="24"/>
        <v>-1</v>
      </c>
      <c r="G208">
        <f t="shared" si="25"/>
        <v>18</v>
      </c>
      <c r="H208">
        <f t="shared" si="26"/>
        <v>0</v>
      </c>
      <c r="I208">
        <f t="shared" si="27"/>
        <v>1</v>
      </c>
    </row>
    <row r="209" spans="1:9" x14ac:dyDescent="0.2">
      <c r="A209" s="22">
        <v>44112</v>
      </c>
      <c r="B209" s="18">
        <v>118</v>
      </c>
      <c r="C209">
        <f t="shared" si="21"/>
        <v>-1</v>
      </c>
      <c r="D209">
        <f t="shared" si="22"/>
        <v>1</v>
      </c>
      <c r="E209">
        <f t="shared" si="23"/>
        <v>1</v>
      </c>
      <c r="F209">
        <f t="shared" si="24"/>
        <v>-1</v>
      </c>
      <c r="G209">
        <f t="shared" si="25"/>
        <v>19</v>
      </c>
      <c r="H209">
        <f t="shared" si="26"/>
        <v>0</v>
      </c>
      <c r="I209">
        <f t="shared" si="27"/>
        <v>1</v>
      </c>
    </row>
    <row r="210" spans="1:9" x14ac:dyDescent="0.2">
      <c r="A210" s="22">
        <v>44113</v>
      </c>
      <c r="B210" s="18">
        <v>121</v>
      </c>
      <c r="C210">
        <f t="shared" si="21"/>
        <v>1</v>
      </c>
      <c r="D210">
        <f t="shared" si="22"/>
        <v>1</v>
      </c>
      <c r="E210">
        <f t="shared" si="23"/>
        <v>0</v>
      </c>
      <c r="F210">
        <f t="shared" si="24"/>
        <v>-1</v>
      </c>
      <c r="G210">
        <f t="shared" si="25"/>
        <v>20</v>
      </c>
      <c r="H210">
        <f t="shared" si="26"/>
        <v>0</v>
      </c>
      <c r="I210">
        <f t="shared" si="27"/>
        <v>0</v>
      </c>
    </row>
    <row r="211" spans="1:9" x14ac:dyDescent="0.2">
      <c r="A211" s="22">
        <v>44114</v>
      </c>
      <c r="B211" s="18">
        <v>125</v>
      </c>
      <c r="C211">
        <f t="shared" si="21"/>
        <v>1</v>
      </c>
      <c r="D211">
        <f t="shared" si="22"/>
        <v>2</v>
      </c>
      <c r="E211">
        <f t="shared" si="23"/>
        <v>0</v>
      </c>
      <c r="F211">
        <f t="shared" si="24"/>
        <v>-1</v>
      </c>
      <c r="G211">
        <f t="shared" si="25"/>
        <v>21</v>
      </c>
      <c r="H211">
        <f t="shared" si="26"/>
        <v>0</v>
      </c>
      <c r="I211">
        <f t="shared" si="27"/>
        <v>0</v>
      </c>
    </row>
    <row r="212" spans="1:9" x14ac:dyDescent="0.2">
      <c r="A212" s="22">
        <v>44115</v>
      </c>
      <c r="B212" s="18">
        <v>127</v>
      </c>
      <c r="C212">
        <f t="shared" si="21"/>
        <v>1</v>
      </c>
      <c r="D212">
        <f t="shared" si="22"/>
        <v>3</v>
      </c>
      <c r="E212">
        <f t="shared" si="23"/>
        <v>0</v>
      </c>
      <c r="F212">
        <f t="shared" si="24"/>
        <v>1</v>
      </c>
      <c r="G212">
        <f t="shared" si="25"/>
        <v>1</v>
      </c>
      <c r="H212">
        <f t="shared" si="26"/>
        <v>1</v>
      </c>
      <c r="I212">
        <f t="shared" si="27"/>
        <v>0</v>
      </c>
    </row>
    <row r="213" spans="1:9" x14ac:dyDescent="0.2">
      <c r="A213" s="22">
        <v>44116</v>
      </c>
      <c r="B213" s="18">
        <v>129</v>
      </c>
      <c r="C213">
        <f t="shared" si="21"/>
        <v>1</v>
      </c>
      <c r="D213">
        <f t="shared" si="22"/>
        <v>4</v>
      </c>
      <c r="E213">
        <f t="shared" si="23"/>
        <v>1</v>
      </c>
      <c r="F213">
        <f t="shared" si="24"/>
        <v>1</v>
      </c>
      <c r="G213">
        <f t="shared" si="25"/>
        <v>2</v>
      </c>
      <c r="H213">
        <f t="shared" si="26"/>
        <v>0</v>
      </c>
      <c r="I213">
        <f t="shared" si="27"/>
        <v>1</v>
      </c>
    </row>
    <row r="214" spans="1:9" x14ac:dyDescent="0.2">
      <c r="A214" s="22">
        <v>44117</v>
      </c>
      <c r="B214" s="18">
        <v>128</v>
      </c>
      <c r="C214">
        <f t="shared" si="21"/>
        <v>-1</v>
      </c>
      <c r="D214">
        <f t="shared" si="22"/>
        <v>1</v>
      </c>
      <c r="E214">
        <f t="shared" si="23"/>
        <v>1</v>
      </c>
      <c r="F214">
        <f t="shared" si="24"/>
        <v>1</v>
      </c>
      <c r="G214">
        <f t="shared" si="25"/>
        <v>3</v>
      </c>
      <c r="H214">
        <f t="shared" si="26"/>
        <v>0</v>
      </c>
      <c r="I214">
        <f t="shared" si="27"/>
        <v>1</v>
      </c>
    </row>
    <row r="215" spans="1:9" x14ac:dyDescent="0.2">
      <c r="A215" s="22">
        <v>44118</v>
      </c>
      <c r="B215" s="18">
        <v>130</v>
      </c>
      <c r="C215">
        <f t="shared" si="21"/>
        <v>1</v>
      </c>
      <c r="D215">
        <f t="shared" si="22"/>
        <v>1</v>
      </c>
      <c r="E215">
        <f t="shared" si="23"/>
        <v>0</v>
      </c>
      <c r="F215">
        <f t="shared" si="24"/>
        <v>1</v>
      </c>
      <c r="G215">
        <f t="shared" si="25"/>
        <v>4</v>
      </c>
      <c r="H215">
        <f t="shared" si="26"/>
        <v>0</v>
      </c>
      <c r="I215">
        <f t="shared" si="27"/>
        <v>0</v>
      </c>
    </row>
    <row r="216" spans="1:9" x14ac:dyDescent="0.2">
      <c r="A216" s="22">
        <v>44119</v>
      </c>
      <c r="B216" s="18">
        <v>134</v>
      </c>
      <c r="C216">
        <f t="shared" si="21"/>
        <v>1</v>
      </c>
      <c r="D216">
        <f t="shared" si="22"/>
        <v>2</v>
      </c>
      <c r="E216">
        <f t="shared" si="23"/>
        <v>0</v>
      </c>
      <c r="F216">
        <f t="shared" si="24"/>
        <v>1</v>
      </c>
      <c r="G216">
        <f t="shared" si="25"/>
        <v>5</v>
      </c>
      <c r="H216">
        <f t="shared" si="26"/>
        <v>0</v>
      </c>
      <c r="I216">
        <f t="shared" si="27"/>
        <v>0</v>
      </c>
    </row>
    <row r="217" spans="1:9" x14ac:dyDescent="0.2">
      <c r="A217" s="22">
        <v>44120</v>
      </c>
      <c r="B217" s="18">
        <v>136</v>
      </c>
      <c r="C217">
        <f t="shared" si="21"/>
        <v>1</v>
      </c>
      <c r="D217">
        <f t="shared" si="22"/>
        <v>3</v>
      </c>
      <c r="E217">
        <f t="shared" si="23"/>
        <v>0</v>
      </c>
      <c r="F217">
        <f t="shared" si="24"/>
        <v>1</v>
      </c>
      <c r="G217">
        <f t="shared" si="25"/>
        <v>6</v>
      </c>
      <c r="H217">
        <f t="shared" si="26"/>
        <v>0</v>
      </c>
      <c r="I217">
        <f t="shared" si="27"/>
        <v>0</v>
      </c>
    </row>
    <row r="218" spans="1:9" x14ac:dyDescent="0.2">
      <c r="A218" s="22">
        <v>44121</v>
      </c>
      <c r="B218" s="18">
        <v>140</v>
      </c>
      <c r="C218">
        <f t="shared" si="21"/>
        <v>1</v>
      </c>
      <c r="D218">
        <f t="shared" si="22"/>
        <v>4</v>
      </c>
      <c r="E218">
        <f t="shared" si="23"/>
        <v>1</v>
      </c>
      <c r="F218">
        <f t="shared" si="24"/>
        <v>1</v>
      </c>
      <c r="G218">
        <f t="shared" si="25"/>
        <v>7</v>
      </c>
      <c r="H218">
        <f t="shared" si="26"/>
        <v>0</v>
      </c>
      <c r="I218">
        <f t="shared" si="27"/>
        <v>1</v>
      </c>
    </row>
    <row r="219" spans="1:9" x14ac:dyDescent="0.2">
      <c r="A219" s="22">
        <v>44122</v>
      </c>
      <c r="B219" s="18">
        <v>139</v>
      </c>
      <c r="C219">
        <f t="shared" si="21"/>
        <v>-1</v>
      </c>
      <c r="D219">
        <f t="shared" si="22"/>
        <v>1</v>
      </c>
      <c r="E219">
        <f t="shared" si="23"/>
        <v>1</v>
      </c>
      <c r="F219">
        <f t="shared" si="24"/>
        <v>1</v>
      </c>
      <c r="G219">
        <f t="shared" si="25"/>
        <v>8</v>
      </c>
      <c r="H219">
        <f t="shared" si="26"/>
        <v>0</v>
      </c>
      <c r="I219">
        <f t="shared" si="27"/>
        <v>1</v>
      </c>
    </row>
    <row r="220" spans="1:9" x14ac:dyDescent="0.2">
      <c r="A220" s="22">
        <v>44123</v>
      </c>
      <c r="B220" s="18">
        <v>141</v>
      </c>
      <c r="C220">
        <f t="shared" si="21"/>
        <v>1</v>
      </c>
      <c r="D220">
        <f t="shared" si="22"/>
        <v>1</v>
      </c>
      <c r="E220">
        <f t="shared" si="23"/>
        <v>0</v>
      </c>
      <c r="F220">
        <f t="shared" si="24"/>
        <v>1</v>
      </c>
      <c r="G220">
        <f t="shared" si="25"/>
        <v>9</v>
      </c>
      <c r="H220">
        <f t="shared" si="26"/>
        <v>0</v>
      </c>
      <c r="I220">
        <f t="shared" si="27"/>
        <v>0</v>
      </c>
    </row>
    <row r="221" spans="1:9" x14ac:dyDescent="0.2">
      <c r="A221" s="22">
        <v>44124</v>
      </c>
      <c r="B221" s="18">
        <v>142</v>
      </c>
      <c r="C221">
        <f t="shared" si="21"/>
        <v>1</v>
      </c>
      <c r="D221">
        <f t="shared" si="22"/>
        <v>2</v>
      </c>
      <c r="E221">
        <f t="shared" si="23"/>
        <v>0</v>
      </c>
      <c r="F221">
        <f t="shared" si="24"/>
        <v>1</v>
      </c>
      <c r="G221">
        <f t="shared" si="25"/>
        <v>10</v>
      </c>
      <c r="H221">
        <f t="shared" si="26"/>
        <v>0</v>
      </c>
      <c r="I221">
        <f t="shared" si="27"/>
        <v>0</v>
      </c>
    </row>
    <row r="222" spans="1:9" x14ac:dyDescent="0.2">
      <c r="A222" s="22">
        <v>44125</v>
      </c>
      <c r="B222" s="18">
        <v>143</v>
      </c>
      <c r="C222">
        <f t="shared" si="21"/>
        <v>1</v>
      </c>
      <c r="D222">
        <f t="shared" si="22"/>
        <v>3</v>
      </c>
      <c r="E222">
        <f t="shared" si="23"/>
        <v>0</v>
      </c>
      <c r="F222">
        <f t="shared" si="24"/>
        <v>1</v>
      </c>
      <c r="G222">
        <f t="shared" si="25"/>
        <v>11</v>
      </c>
      <c r="H222">
        <f t="shared" si="26"/>
        <v>0</v>
      </c>
      <c r="I222">
        <f t="shared" si="27"/>
        <v>0</v>
      </c>
    </row>
    <row r="223" spans="1:9" x14ac:dyDescent="0.2">
      <c r="A223" s="22">
        <v>44126</v>
      </c>
      <c r="B223" s="18">
        <v>145</v>
      </c>
      <c r="C223">
        <f t="shared" si="21"/>
        <v>1</v>
      </c>
      <c r="D223">
        <f t="shared" si="22"/>
        <v>4</v>
      </c>
      <c r="E223">
        <f t="shared" si="23"/>
        <v>1</v>
      </c>
      <c r="F223">
        <f t="shared" si="24"/>
        <v>1</v>
      </c>
      <c r="G223">
        <f t="shared" si="25"/>
        <v>12</v>
      </c>
      <c r="H223">
        <f t="shared" si="26"/>
        <v>0</v>
      </c>
      <c r="I223">
        <f t="shared" si="27"/>
        <v>1</v>
      </c>
    </row>
    <row r="224" spans="1:9" x14ac:dyDescent="0.2">
      <c r="A224" s="22">
        <v>44127</v>
      </c>
      <c r="B224" s="18">
        <v>144</v>
      </c>
      <c r="C224">
        <f t="shared" si="21"/>
        <v>-1</v>
      </c>
      <c r="D224">
        <f t="shared" si="22"/>
        <v>1</v>
      </c>
      <c r="E224">
        <f t="shared" si="23"/>
        <v>0</v>
      </c>
      <c r="F224">
        <f t="shared" si="24"/>
        <v>1</v>
      </c>
      <c r="G224">
        <f t="shared" si="25"/>
        <v>13</v>
      </c>
      <c r="H224">
        <f t="shared" si="26"/>
        <v>0</v>
      </c>
      <c r="I224">
        <f t="shared" si="27"/>
        <v>0</v>
      </c>
    </row>
    <row r="225" spans="1:9" x14ac:dyDescent="0.2">
      <c r="A225" s="22">
        <v>44128</v>
      </c>
      <c r="B225" s="18">
        <v>143</v>
      </c>
      <c r="C225">
        <f t="shared" si="21"/>
        <v>-1</v>
      </c>
      <c r="D225">
        <f t="shared" si="22"/>
        <v>2</v>
      </c>
      <c r="E225">
        <f t="shared" si="23"/>
        <v>1</v>
      </c>
      <c r="F225">
        <f t="shared" si="24"/>
        <v>1</v>
      </c>
      <c r="G225">
        <f t="shared" si="25"/>
        <v>14</v>
      </c>
      <c r="H225">
        <f t="shared" si="26"/>
        <v>0</v>
      </c>
      <c r="I225">
        <f t="shared" si="27"/>
        <v>1</v>
      </c>
    </row>
    <row r="226" spans="1:9" x14ac:dyDescent="0.2">
      <c r="A226" s="22">
        <v>44129</v>
      </c>
      <c r="B226" s="18">
        <v>147</v>
      </c>
      <c r="C226">
        <f t="shared" si="21"/>
        <v>1</v>
      </c>
      <c r="D226">
        <f t="shared" si="22"/>
        <v>1</v>
      </c>
      <c r="E226">
        <f t="shared" si="23"/>
        <v>0</v>
      </c>
      <c r="F226">
        <f t="shared" si="24"/>
        <v>1</v>
      </c>
      <c r="G226">
        <f t="shared" si="25"/>
        <v>15</v>
      </c>
      <c r="H226">
        <f t="shared" si="26"/>
        <v>0</v>
      </c>
      <c r="I226">
        <f t="shared" si="27"/>
        <v>0</v>
      </c>
    </row>
    <row r="227" spans="1:9" x14ac:dyDescent="0.2">
      <c r="A227" s="22">
        <v>44130</v>
      </c>
      <c r="B227" s="18">
        <v>148</v>
      </c>
      <c r="C227">
        <f t="shared" si="21"/>
        <v>1</v>
      </c>
      <c r="D227">
        <f t="shared" si="22"/>
        <v>2</v>
      </c>
      <c r="E227">
        <f t="shared" si="23"/>
        <v>0</v>
      </c>
      <c r="F227">
        <f t="shared" si="24"/>
        <v>1</v>
      </c>
      <c r="G227">
        <f t="shared" si="25"/>
        <v>16</v>
      </c>
      <c r="H227">
        <f t="shared" si="26"/>
        <v>0</v>
      </c>
      <c r="I227">
        <f t="shared" si="27"/>
        <v>0</v>
      </c>
    </row>
    <row r="228" spans="1:9" x14ac:dyDescent="0.2">
      <c r="A228" s="22">
        <v>44131</v>
      </c>
      <c r="B228" s="18">
        <v>151</v>
      </c>
      <c r="C228">
        <f t="shared" si="21"/>
        <v>1</v>
      </c>
      <c r="D228">
        <f t="shared" si="22"/>
        <v>3</v>
      </c>
      <c r="E228">
        <f t="shared" si="23"/>
        <v>0</v>
      </c>
      <c r="F228">
        <f t="shared" si="24"/>
        <v>1</v>
      </c>
      <c r="G228">
        <f t="shared" si="25"/>
        <v>17</v>
      </c>
      <c r="H228">
        <f t="shared" si="26"/>
        <v>0</v>
      </c>
      <c r="I228">
        <f t="shared" si="27"/>
        <v>0</v>
      </c>
    </row>
    <row r="229" spans="1:9" x14ac:dyDescent="0.2">
      <c r="A229" s="22">
        <v>44132</v>
      </c>
      <c r="B229" s="18">
        <v>161</v>
      </c>
      <c r="C229">
        <f t="shared" si="21"/>
        <v>1</v>
      </c>
      <c r="D229">
        <f t="shared" si="22"/>
        <v>4</v>
      </c>
      <c r="E229">
        <f t="shared" si="23"/>
        <v>0</v>
      </c>
      <c r="F229">
        <f t="shared" si="24"/>
        <v>1</v>
      </c>
      <c r="G229">
        <f t="shared" si="25"/>
        <v>18</v>
      </c>
      <c r="H229">
        <f t="shared" si="26"/>
        <v>0</v>
      </c>
      <c r="I229">
        <f t="shared" si="27"/>
        <v>0</v>
      </c>
    </row>
    <row r="230" spans="1:9" x14ac:dyDescent="0.2">
      <c r="A230" s="22">
        <v>44133</v>
      </c>
      <c r="B230" s="18">
        <v>167</v>
      </c>
      <c r="C230">
        <f t="shared" si="21"/>
        <v>1</v>
      </c>
      <c r="D230">
        <f t="shared" si="22"/>
        <v>5</v>
      </c>
      <c r="E230">
        <f t="shared" si="23"/>
        <v>0</v>
      </c>
      <c r="F230">
        <f t="shared" si="24"/>
        <v>1</v>
      </c>
      <c r="G230">
        <f t="shared" si="25"/>
        <v>19</v>
      </c>
      <c r="H230">
        <f t="shared" si="26"/>
        <v>0</v>
      </c>
      <c r="I230">
        <f t="shared" si="27"/>
        <v>0</v>
      </c>
    </row>
    <row r="231" spans="1:9" x14ac:dyDescent="0.2">
      <c r="A231" s="22">
        <v>44134</v>
      </c>
      <c r="B231" s="18">
        <v>170</v>
      </c>
      <c r="C231">
        <f t="shared" si="21"/>
        <v>1</v>
      </c>
      <c r="D231">
        <f t="shared" si="22"/>
        <v>6</v>
      </c>
      <c r="E231">
        <f t="shared" si="23"/>
        <v>0</v>
      </c>
      <c r="F231">
        <f t="shared" si="24"/>
        <v>1</v>
      </c>
      <c r="G231">
        <f t="shared" si="25"/>
        <v>20</v>
      </c>
      <c r="H231">
        <f t="shared" si="26"/>
        <v>0</v>
      </c>
      <c r="I231">
        <f t="shared" si="27"/>
        <v>0</v>
      </c>
    </row>
    <row r="232" spans="1:9" x14ac:dyDescent="0.2">
      <c r="A232" s="22">
        <v>44135</v>
      </c>
      <c r="B232" s="18">
        <v>173</v>
      </c>
      <c r="C232">
        <f t="shared" si="21"/>
        <v>1</v>
      </c>
      <c r="D232">
        <f t="shared" si="22"/>
        <v>7</v>
      </c>
      <c r="E232">
        <f t="shared" si="23"/>
        <v>0</v>
      </c>
      <c r="F232">
        <f t="shared" si="24"/>
        <v>1</v>
      </c>
      <c r="G232">
        <f t="shared" si="25"/>
        <v>21</v>
      </c>
      <c r="H232">
        <f t="shared" si="26"/>
        <v>0</v>
      </c>
      <c r="I232">
        <f t="shared" si="27"/>
        <v>0</v>
      </c>
    </row>
    <row r="233" spans="1:9" x14ac:dyDescent="0.2">
      <c r="A233" s="22">
        <v>44136</v>
      </c>
      <c r="B233" s="18">
        <v>178</v>
      </c>
      <c r="C233">
        <f t="shared" si="21"/>
        <v>1</v>
      </c>
      <c r="D233">
        <f t="shared" si="22"/>
        <v>8</v>
      </c>
      <c r="E233">
        <f t="shared" si="23"/>
        <v>0</v>
      </c>
      <c r="F233">
        <f t="shared" si="24"/>
        <v>1</v>
      </c>
      <c r="G233">
        <f t="shared" si="25"/>
        <v>22</v>
      </c>
      <c r="H233">
        <f t="shared" si="26"/>
        <v>0</v>
      </c>
      <c r="I233">
        <f t="shared" si="27"/>
        <v>0</v>
      </c>
    </row>
    <row r="234" spans="1:9" x14ac:dyDescent="0.2">
      <c r="A234" s="22">
        <v>44137</v>
      </c>
      <c r="B234" s="18">
        <v>185</v>
      </c>
      <c r="C234">
        <f t="shared" si="21"/>
        <v>1</v>
      </c>
      <c r="D234">
        <f t="shared" si="22"/>
        <v>9</v>
      </c>
      <c r="E234">
        <f t="shared" si="23"/>
        <v>1</v>
      </c>
      <c r="F234">
        <f t="shared" si="24"/>
        <v>1</v>
      </c>
      <c r="G234">
        <f t="shared" si="25"/>
        <v>23</v>
      </c>
      <c r="H234">
        <f t="shared" si="26"/>
        <v>0</v>
      </c>
      <c r="I234">
        <f t="shared" si="27"/>
        <v>1</v>
      </c>
    </row>
    <row r="235" spans="1:9" x14ac:dyDescent="0.2">
      <c r="A235" s="22">
        <v>44138</v>
      </c>
      <c r="B235" s="18">
        <v>183</v>
      </c>
      <c r="C235">
        <f t="shared" si="21"/>
        <v>-1</v>
      </c>
      <c r="D235">
        <f t="shared" si="22"/>
        <v>1</v>
      </c>
      <c r="E235">
        <f t="shared" si="23"/>
        <v>1</v>
      </c>
      <c r="F235">
        <f t="shared" si="24"/>
        <v>1</v>
      </c>
      <c r="G235">
        <f t="shared" si="25"/>
        <v>24</v>
      </c>
      <c r="H235">
        <f t="shared" si="26"/>
        <v>0</v>
      </c>
      <c r="I235">
        <f t="shared" si="27"/>
        <v>1</v>
      </c>
    </row>
    <row r="236" spans="1:9" x14ac:dyDescent="0.2">
      <c r="A236" s="22">
        <v>44139</v>
      </c>
      <c r="B236" s="18">
        <v>187</v>
      </c>
      <c r="C236">
        <f t="shared" si="21"/>
        <v>1</v>
      </c>
      <c r="D236">
        <f t="shared" si="22"/>
        <v>1</v>
      </c>
      <c r="E236">
        <f t="shared" si="23"/>
        <v>0</v>
      </c>
      <c r="F236">
        <f t="shared" si="24"/>
        <v>1</v>
      </c>
      <c r="G236">
        <f t="shared" si="25"/>
        <v>25</v>
      </c>
      <c r="H236">
        <f t="shared" si="26"/>
        <v>0</v>
      </c>
      <c r="I236">
        <f t="shared" si="27"/>
        <v>0</v>
      </c>
    </row>
    <row r="237" spans="1:9" x14ac:dyDescent="0.2">
      <c r="A237" s="22">
        <v>44140</v>
      </c>
      <c r="B237" s="18">
        <v>189</v>
      </c>
      <c r="C237">
        <f t="shared" si="21"/>
        <v>1</v>
      </c>
      <c r="D237">
        <f t="shared" si="22"/>
        <v>2</v>
      </c>
      <c r="E237">
        <f t="shared" si="23"/>
        <v>1</v>
      </c>
      <c r="F237">
        <f t="shared" si="24"/>
        <v>1</v>
      </c>
      <c r="G237">
        <f t="shared" si="25"/>
        <v>26</v>
      </c>
      <c r="H237">
        <f t="shared" si="26"/>
        <v>0</v>
      </c>
      <c r="I237">
        <f t="shared" si="27"/>
        <v>1</v>
      </c>
    </row>
    <row r="238" spans="1:9" x14ac:dyDescent="0.2">
      <c r="A238" s="22">
        <v>44141</v>
      </c>
      <c r="B238" s="18">
        <v>188</v>
      </c>
      <c r="C238">
        <f t="shared" si="21"/>
        <v>-1</v>
      </c>
      <c r="D238">
        <f t="shared" si="22"/>
        <v>1</v>
      </c>
      <c r="E238">
        <f t="shared" si="23"/>
        <v>1</v>
      </c>
      <c r="F238">
        <f t="shared" si="24"/>
        <v>1</v>
      </c>
      <c r="G238">
        <f t="shared" si="25"/>
        <v>27</v>
      </c>
      <c r="H238">
        <f t="shared" si="26"/>
        <v>0</v>
      </c>
      <c r="I238">
        <f t="shared" si="27"/>
        <v>1</v>
      </c>
    </row>
    <row r="239" spans="1:9" x14ac:dyDescent="0.2">
      <c r="A239" s="22">
        <v>44142</v>
      </c>
      <c r="B239" s="18">
        <v>190</v>
      </c>
      <c r="C239">
        <f t="shared" si="21"/>
        <v>1</v>
      </c>
      <c r="D239">
        <f t="shared" si="22"/>
        <v>1</v>
      </c>
      <c r="E239">
        <f t="shared" si="23"/>
        <v>1</v>
      </c>
      <c r="F239">
        <f t="shared" si="24"/>
        <v>1</v>
      </c>
      <c r="G239">
        <f t="shared" si="25"/>
        <v>28</v>
      </c>
      <c r="H239">
        <f t="shared" si="26"/>
        <v>0</v>
      </c>
      <c r="I239">
        <f t="shared" si="27"/>
        <v>1</v>
      </c>
    </row>
    <row r="240" spans="1:9" x14ac:dyDescent="0.2">
      <c r="A240" s="22">
        <v>44143</v>
      </c>
      <c r="B240" s="18">
        <v>188</v>
      </c>
      <c r="C240">
        <f t="shared" si="21"/>
        <v>-1</v>
      </c>
      <c r="D240">
        <f t="shared" si="22"/>
        <v>1</v>
      </c>
      <c r="E240">
        <f t="shared" si="23"/>
        <v>1</v>
      </c>
      <c r="F240">
        <f t="shared" si="24"/>
        <v>1</v>
      </c>
      <c r="G240">
        <f t="shared" si="25"/>
        <v>29</v>
      </c>
      <c r="H240">
        <f t="shared" si="26"/>
        <v>0</v>
      </c>
      <c r="I240">
        <f t="shared" si="27"/>
        <v>1</v>
      </c>
    </row>
    <row r="241" spans="1:9" x14ac:dyDescent="0.2">
      <c r="A241" s="22">
        <v>44144</v>
      </c>
      <c r="B241" s="18">
        <v>191</v>
      </c>
      <c r="C241">
        <f t="shared" si="21"/>
        <v>1</v>
      </c>
      <c r="D241">
        <f t="shared" si="22"/>
        <v>1</v>
      </c>
      <c r="E241">
        <f t="shared" si="23"/>
        <v>1</v>
      </c>
      <c r="F241">
        <f t="shared" si="24"/>
        <v>1</v>
      </c>
      <c r="G241">
        <f t="shared" si="25"/>
        <v>30</v>
      </c>
      <c r="H241">
        <f t="shared" si="26"/>
        <v>0</v>
      </c>
      <c r="I241">
        <f t="shared" si="27"/>
        <v>0</v>
      </c>
    </row>
    <row r="242" spans="1:9" x14ac:dyDescent="0.2">
      <c r="A242" s="22">
        <v>44145</v>
      </c>
      <c r="B242" s="18">
        <v>191</v>
      </c>
      <c r="C242">
        <f t="shared" si="21"/>
        <v>-1</v>
      </c>
      <c r="D242">
        <f t="shared" si="22"/>
        <v>1</v>
      </c>
      <c r="E242">
        <f t="shared" si="23"/>
        <v>1</v>
      </c>
      <c r="F242">
        <f t="shared" si="24"/>
        <v>1</v>
      </c>
      <c r="G242">
        <f t="shared" si="25"/>
        <v>31</v>
      </c>
      <c r="H242">
        <f t="shared" si="26"/>
        <v>0</v>
      </c>
      <c r="I242">
        <f t="shared" si="27"/>
        <v>0</v>
      </c>
    </row>
    <row r="243" spans="1:9" x14ac:dyDescent="0.2">
      <c r="A243" s="22">
        <v>44146</v>
      </c>
      <c r="B243" s="18">
        <v>195</v>
      </c>
      <c r="C243">
        <f t="shared" si="21"/>
        <v>1</v>
      </c>
      <c r="D243">
        <f t="shared" si="22"/>
        <v>1</v>
      </c>
      <c r="E243">
        <f t="shared" si="23"/>
        <v>0</v>
      </c>
      <c r="F243">
        <f t="shared" si="24"/>
        <v>1</v>
      </c>
      <c r="G243">
        <f t="shared" si="25"/>
        <v>32</v>
      </c>
      <c r="H243">
        <f t="shared" si="26"/>
        <v>0</v>
      </c>
      <c r="I243">
        <f t="shared" si="27"/>
        <v>0</v>
      </c>
    </row>
    <row r="244" spans="1:9" x14ac:dyDescent="0.2">
      <c r="A244" s="22">
        <v>44147</v>
      </c>
      <c r="B244" s="18">
        <v>197</v>
      </c>
      <c r="C244">
        <f t="shared" si="21"/>
        <v>1</v>
      </c>
      <c r="D244">
        <f t="shared" si="22"/>
        <v>2</v>
      </c>
      <c r="E244">
        <f t="shared" si="23"/>
        <v>0</v>
      </c>
      <c r="F244">
        <f t="shared" si="24"/>
        <v>1</v>
      </c>
      <c r="G244">
        <f t="shared" si="25"/>
        <v>33</v>
      </c>
      <c r="H244">
        <f t="shared" si="26"/>
        <v>0</v>
      </c>
      <c r="I244">
        <f t="shared" si="27"/>
        <v>0</v>
      </c>
    </row>
    <row r="245" spans="1:9" x14ac:dyDescent="0.2">
      <c r="A245" s="22">
        <v>44148</v>
      </c>
      <c r="B245" s="18">
        <v>205</v>
      </c>
      <c r="C245">
        <f t="shared" si="21"/>
        <v>1</v>
      </c>
      <c r="D245">
        <f t="shared" si="22"/>
        <v>3</v>
      </c>
      <c r="E245">
        <f t="shared" si="23"/>
        <v>0</v>
      </c>
      <c r="F245">
        <f t="shared" si="24"/>
        <v>1</v>
      </c>
      <c r="G245">
        <f t="shared" si="25"/>
        <v>34</v>
      </c>
      <c r="H245">
        <f t="shared" si="26"/>
        <v>0</v>
      </c>
      <c r="I245">
        <f t="shared" si="27"/>
        <v>0</v>
      </c>
    </row>
    <row r="246" spans="1:9" x14ac:dyDescent="0.2">
      <c r="A246" s="22">
        <v>44149</v>
      </c>
      <c r="B246" s="18">
        <v>211</v>
      </c>
      <c r="C246">
        <f t="shared" si="21"/>
        <v>1</v>
      </c>
      <c r="D246">
        <f t="shared" si="22"/>
        <v>4</v>
      </c>
      <c r="E246">
        <f t="shared" si="23"/>
        <v>0</v>
      </c>
      <c r="F246">
        <f t="shared" si="24"/>
        <v>1</v>
      </c>
      <c r="G246">
        <f t="shared" si="25"/>
        <v>35</v>
      </c>
      <c r="H246">
        <f t="shared" si="26"/>
        <v>0</v>
      </c>
      <c r="I246">
        <f t="shared" si="27"/>
        <v>0</v>
      </c>
    </row>
    <row r="247" spans="1:9" x14ac:dyDescent="0.2">
      <c r="A247" s="22">
        <v>44150</v>
      </c>
      <c r="B247" s="18">
        <v>215</v>
      </c>
      <c r="C247">
        <f t="shared" si="21"/>
        <v>1</v>
      </c>
      <c r="D247">
        <f t="shared" si="22"/>
        <v>5</v>
      </c>
      <c r="E247">
        <f t="shared" si="23"/>
        <v>0</v>
      </c>
      <c r="F247">
        <f t="shared" si="24"/>
        <v>1</v>
      </c>
      <c r="G247">
        <f t="shared" si="25"/>
        <v>36</v>
      </c>
      <c r="H247">
        <f t="shared" si="26"/>
        <v>0</v>
      </c>
      <c r="I247">
        <f t="shared" si="27"/>
        <v>0</v>
      </c>
    </row>
    <row r="248" spans="1:9" x14ac:dyDescent="0.2">
      <c r="A248" s="22">
        <v>44151</v>
      </c>
      <c r="B248" s="18">
        <v>217</v>
      </c>
      <c r="C248">
        <f t="shared" si="21"/>
        <v>1</v>
      </c>
      <c r="D248">
        <f t="shared" si="22"/>
        <v>6</v>
      </c>
      <c r="E248">
        <f t="shared" si="23"/>
        <v>1</v>
      </c>
      <c r="F248">
        <f t="shared" si="24"/>
        <v>1</v>
      </c>
      <c r="G248">
        <f t="shared" si="25"/>
        <v>37</v>
      </c>
      <c r="H248">
        <f t="shared" si="26"/>
        <v>0</v>
      </c>
      <c r="I248">
        <f t="shared" si="27"/>
        <v>1</v>
      </c>
    </row>
    <row r="249" spans="1:9" x14ac:dyDescent="0.2">
      <c r="A249" s="22">
        <v>44152</v>
      </c>
      <c r="B249" s="18">
        <v>216</v>
      </c>
      <c r="C249">
        <f t="shared" si="21"/>
        <v>-1</v>
      </c>
      <c r="D249">
        <f t="shared" si="22"/>
        <v>1</v>
      </c>
      <c r="E249">
        <f t="shared" si="23"/>
        <v>0</v>
      </c>
      <c r="F249">
        <f t="shared" si="24"/>
        <v>1</v>
      </c>
      <c r="G249">
        <f t="shared" si="25"/>
        <v>38</v>
      </c>
      <c r="H249">
        <f t="shared" si="26"/>
        <v>0</v>
      </c>
      <c r="I249">
        <f t="shared" si="27"/>
        <v>0</v>
      </c>
    </row>
    <row r="250" spans="1:9" x14ac:dyDescent="0.2">
      <c r="A250" s="22">
        <v>44153</v>
      </c>
      <c r="B250" s="18">
        <v>216</v>
      </c>
      <c r="C250">
        <f t="shared" si="21"/>
        <v>-1</v>
      </c>
      <c r="D250">
        <f t="shared" si="22"/>
        <v>2</v>
      </c>
      <c r="E250">
        <f t="shared" si="23"/>
        <v>1</v>
      </c>
      <c r="F250">
        <f t="shared" si="24"/>
        <v>1</v>
      </c>
      <c r="G250">
        <f t="shared" si="25"/>
        <v>39</v>
      </c>
      <c r="H250">
        <f t="shared" si="26"/>
        <v>0</v>
      </c>
      <c r="I250">
        <f t="shared" si="27"/>
        <v>0</v>
      </c>
    </row>
    <row r="251" spans="1:9" x14ac:dyDescent="0.2">
      <c r="A251" s="22">
        <v>44154</v>
      </c>
      <c r="B251" s="18">
        <v>218</v>
      </c>
      <c r="C251">
        <f t="shared" si="21"/>
        <v>1</v>
      </c>
      <c r="D251">
        <f t="shared" si="22"/>
        <v>1</v>
      </c>
      <c r="E251">
        <f t="shared" si="23"/>
        <v>0</v>
      </c>
      <c r="F251">
        <f t="shared" si="24"/>
        <v>1</v>
      </c>
      <c r="G251">
        <f t="shared" si="25"/>
        <v>40</v>
      </c>
      <c r="H251">
        <f t="shared" si="26"/>
        <v>0</v>
      </c>
      <c r="I251">
        <f t="shared" si="27"/>
        <v>0</v>
      </c>
    </row>
    <row r="252" spans="1:9" x14ac:dyDescent="0.2">
      <c r="A252" s="22">
        <v>44155</v>
      </c>
      <c r="B252" s="18">
        <v>220</v>
      </c>
      <c r="C252">
        <f t="shared" si="21"/>
        <v>1</v>
      </c>
      <c r="D252">
        <f t="shared" si="22"/>
        <v>2</v>
      </c>
      <c r="E252">
        <f t="shared" si="23"/>
        <v>0</v>
      </c>
      <c r="F252">
        <f t="shared" si="24"/>
        <v>1</v>
      </c>
      <c r="G252">
        <f t="shared" si="25"/>
        <v>41</v>
      </c>
      <c r="H252">
        <f t="shared" si="26"/>
        <v>0</v>
      </c>
      <c r="I252">
        <f t="shared" si="27"/>
        <v>0</v>
      </c>
    </row>
    <row r="253" spans="1:9" x14ac:dyDescent="0.2">
      <c r="A253" s="22">
        <v>44156</v>
      </c>
      <c r="B253" s="18">
        <v>225</v>
      </c>
      <c r="C253">
        <f t="shared" si="21"/>
        <v>1</v>
      </c>
      <c r="D253">
        <f t="shared" si="22"/>
        <v>3</v>
      </c>
      <c r="E253">
        <f t="shared" si="23"/>
        <v>0</v>
      </c>
      <c r="F253">
        <f t="shared" si="24"/>
        <v>1</v>
      </c>
      <c r="G253">
        <f t="shared" si="25"/>
        <v>42</v>
      </c>
      <c r="H253">
        <f t="shared" si="26"/>
        <v>0</v>
      </c>
      <c r="I253">
        <f t="shared" si="27"/>
        <v>0</v>
      </c>
    </row>
    <row r="254" spans="1:9" x14ac:dyDescent="0.2">
      <c r="A254" s="22">
        <v>44157</v>
      </c>
      <c r="B254" s="18">
        <v>231</v>
      </c>
      <c r="C254">
        <f t="shared" si="21"/>
        <v>1</v>
      </c>
      <c r="D254">
        <f t="shared" si="22"/>
        <v>4</v>
      </c>
      <c r="E254">
        <f t="shared" si="23"/>
        <v>0</v>
      </c>
      <c r="F254">
        <f t="shared" si="24"/>
        <v>1</v>
      </c>
      <c r="G254">
        <f t="shared" si="25"/>
        <v>43</v>
      </c>
      <c r="H254">
        <f t="shared" si="26"/>
        <v>0</v>
      </c>
      <c r="I254">
        <f t="shared" si="27"/>
        <v>0</v>
      </c>
    </row>
    <row r="255" spans="1:9" x14ac:dyDescent="0.2">
      <c r="A255" s="22">
        <v>44158</v>
      </c>
      <c r="B255" s="18">
        <v>234</v>
      </c>
      <c r="C255">
        <f t="shared" si="21"/>
        <v>1</v>
      </c>
      <c r="D255">
        <f t="shared" si="22"/>
        <v>5</v>
      </c>
      <c r="E255">
        <f t="shared" si="23"/>
        <v>0</v>
      </c>
      <c r="F255">
        <f t="shared" si="24"/>
        <v>1</v>
      </c>
      <c r="G255">
        <f t="shared" si="25"/>
        <v>44</v>
      </c>
      <c r="H255">
        <f t="shared" si="26"/>
        <v>0</v>
      </c>
      <c r="I255">
        <f t="shared" si="27"/>
        <v>0</v>
      </c>
    </row>
    <row r="256" spans="1:9" x14ac:dyDescent="0.2">
      <c r="A256" s="22">
        <v>44159</v>
      </c>
      <c r="B256" s="18">
        <v>237</v>
      </c>
      <c r="C256">
        <f t="shared" si="21"/>
        <v>1</v>
      </c>
      <c r="D256">
        <f t="shared" si="22"/>
        <v>6</v>
      </c>
      <c r="E256">
        <f t="shared" si="23"/>
        <v>0</v>
      </c>
      <c r="F256">
        <f t="shared" si="24"/>
        <v>1</v>
      </c>
      <c r="G256">
        <f t="shared" si="25"/>
        <v>45</v>
      </c>
      <c r="H256">
        <f t="shared" si="26"/>
        <v>0</v>
      </c>
      <c r="I256">
        <f t="shared" si="27"/>
        <v>0</v>
      </c>
    </row>
    <row r="257" spans="1:9" x14ac:dyDescent="0.2">
      <c r="A257" s="22">
        <v>44160</v>
      </c>
      <c r="B257" s="18">
        <v>240</v>
      </c>
      <c r="C257">
        <f t="shared" si="21"/>
        <v>1</v>
      </c>
      <c r="D257">
        <f t="shared" si="22"/>
        <v>7</v>
      </c>
      <c r="E257">
        <f t="shared" si="23"/>
        <v>0</v>
      </c>
      <c r="F257">
        <f t="shared" si="24"/>
        <v>1</v>
      </c>
      <c r="G257">
        <f t="shared" si="25"/>
        <v>46</v>
      </c>
      <c r="H257">
        <f t="shared" si="26"/>
        <v>0</v>
      </c>
      <c r="I257">
        <f t="shared" si="27"/>
        <v>0</v>
      </c>
    </row>
    <row r="258" spans="1:9" x14ac:dyDescent="0.2">
      <c r="A258" s="22">
        <v>44161</v>
      </c>
      <c r="B258" s="18">
        <v>242</v>
      </c>
      <c r="C258">
        <f t="shared" si="21"/>
        <v>1</v>
      </c>
      <c r="D258">
        <f t="shared" si="22"/>
        <v>8</v>
      </c>
      <c r="E258">
        <f t="shared" si="23"/>
        <v>0</v>
      </c>
      <c r="F258">
        <f t="shared" si="24"/>
        <v>1</v>
      </c>
      <c r="G258">
        <f t="shared" si="25"/>
        <v>47</v>
      </c>
      <c r="H258">
        <f t="shared" si="26"/>
        <v>0</v>
      </c>
      <c r="I258">
        <f t="shared" si="27"/>
        <v>0</v>
      </c>
    </row>
    <row r="259" spans="1:9" x14ac:dyDescent="0.2">
      <c r="A259" s="22">
        <v>44162</v>
      </c>
      <c r="B259" s="18">
        <v>245</v>
      </c>
      <c r="C259">
        <f t="shared" si="21"/>
        <v>1</v>
      </c>
      <c r="D259">
        <f t="shared" si="22"/>
        <v>9</v>
      </c>
      <c r="E259">
        <f t="shared" si="23"/>
        <v>0</v>
      </c>
      <c r="F259">
        <f t="shared" si="24"/>
        <v>1</v>
      </c>
      <c r="G259">
        <f t="shared" si="25"/>
        <v>48</v>
      </c>
      <c r="H259">
        <f t="shared" si="26"/>
        <v>0</v>
      </c>
      <c r="I259">
        <f t="shared" si="27"/>
        <v>0</v>
      </c>
    </row>
    <row r="260" spans="1:9" x14ac:dyDescent="0.2">
      <c r="A260" s="22">
        <v>44163</v>
      </c>
      <c r="B260" s="18">
        <v>248</v>
      </c>
      <c r="C260">
        <f t="shared" si="21"/>
        <v>1</v>
      </c>
      <c r="D260">
        <f t="shared" si="22"/>
        <v>10</v>
      </c>
      <c r="E260">
        <f t="shared" si="23"/>
        <v>0</v>
      </c>
      <c r="F260">
        <f t="shared" si="24"/>
        <v>1</v>
      </c>
      <c r="G260">
        <f t="shared" si="25"/>
        <v>49</v>
      </c>
      <c r="H260">
        <f t="shared" si="26"/>
        <v>0</v>
      </c>
      <c r="I260">
        <f t="shared" si="27"/>
        <v>0</v>
      </c>
    </row>
    <row r="261" spans="1:9" x14ac:dyDescent="0.2">
      <c r="A261" s="22">
        <v>44164</v>
      </c>
      <c r="B261" s="18">
        <v>251</v>
      </c>
      <c r="C261">
        <f t="shared" ref="C261:C324" si="28">IF(B261&gt;B260,1,-1)</f>
        <v>1</v>
      </c>
      <c r="D261">
        <f t="shared" ref="D261:D324" si="29">IF(C261=C260,D260+1,1)</f>
        <v>11</v>
      </c>
      <c r="E261">
        <f t="shared" ref="E261:E324" si="30">IF(D262&lt;=D261,1,0)</f>
        <v>0</v>
      </c>
      <c r="F261">
        <f t="shared" ref="F261:F324" si="31">IF(B260&gt;$M$1,1,IF(B260=$M$1,0,-1))</f>
        <v>1</v>
      </c>
      <c r="G261">
        <f t="shared" ref="G261:G324" si="32">IF(F261=F260,G260+1,1)</f>
        <v>50</v>
      </c>
      <c r="H261">
        <f t="shared" ref="H261:H324" si="33">IF(G261&lt;=G260,1,0)</f>
        <v>0</v>
      </c>
      <c r="I261">
        <f t="shared" ref="I261:I324" si="34">IF(OR(AND(B261&gt;B260,B261&gt;B262),AND(B260&gt;B261,B262&gt;B261)),1,0)</f>
        <v>0</v>
      </c>
    </row>
    <row r="262" spans="1:9" x14ac:dyDescent="0.2">
      <c r="A262" s="22">
        <v>44165</v>
      </c>
      <c r="B262" s="18">
        <v>254</v>
      </c>
      <c r="C262">
        <f t="shared" si="28"/>
        <v>1</v>
      </c>
      <c r="D262">
        <f t="shared" si="29"/>
        <v>12</v>
      </c>
      <c r="E262">
        <f t="shared" si="30"/>
        <v>0</v>
      </c>
      <c r="F262">
        <f t="shared" si="31"/>
        <v>1</v>
      </c>
      <c r="G262">
        <f t="shared" si="32"/>
        <v>51</v>
      </c>
      <c r="H262">
        <f t="shared" si="33"/>
        <v>0</v>
      </c>
      <c r="I262">
        <f t="shared" si="34"/>
        <v>0</v>
      </c>
    </row>
    <row r="263" spans="1:9" x14ac:dyDescent="0.2">
      <c r="A263" s="22">
        <v>44166</v>
      </c>
      <c r="B263" s="18">
        <v>255</v>
      </c>
      <c r="C263">
        <f t="shared" si="28"/>
        <v>1</v>
      </c>
      <c r="D263">
        <f t="shared" si="29"/>
        <v>13</v>
      </c>
      <c r="E263">
        <f t="shared" si="30"/>
        <v>0</v>
      </c>
      <c r="F263">
        <f t="shared" si="31"/>
        <v>1</v>
      </c>
      <c r="G263">
        <f t="shared" si="32"/>
        <v>52</v>
      </c>
      <c r="H263">
        <f t="shared" si="33"/>
        <v>0</v>
      </c>
      <c r="I263">
        <f t="shared" si="34"/>
        <v>0</v>
      </c>
    </row>
    <row r="264" spans="1:9" x14ac:dyDescent="0.2">
      <c r="A264" s="22">
        <v>44167</v>
      </c>
      <c r="B264" s="18">
        <v>263</v>
      </c>
      <c r="C264">
        <f t="shared" si="28"/>
        <v>1</v>
      </c>
      <c r="D264">
        <f t="shared" si="29"/>
        <v>14</v>
      </c>
      <c r="E264">
        <f t="shared" si="30"/>
        <v>1</v>
      </c>
      <c r="F264">
        <f t="shared" si="31"/>
        <v>1</v>
      </c>
      <c r="G264">
        <f t="shared" si="32"/>
        <v>53</v>
      </c>
      <c r="H264">
        <f t="shared" si="33"/>
        <v>0</v>
      </c>
      <c r="I264">
        <f t="shared" si="34"/>
        <v>1</v>
      </c>
    </row>
    <row r="265" spans="1:9" x14ac:dyDescent="0.2">
      <c r="A265" s="22">
        <v>44168</v>
      </c>
      <c r="B265" s="18">
        <v>260</v>
      </c>
      <c r="C265">
        <f t="shared" si="28"/>
        <v>-1</v>
      </c>
      <c r="D265">
        <f t="shared" si="29"/>
        <v>1</v>
      </c>
      <c r="E265">
        <f t="shared" si="30"/>
        <v>1</v>
      </c>
      <c r="F265">
        <f t="shared" si="31"/>
        <v>1</v>
      </c>
      <c r="G265">
        <f t="shared" si="32"/>
        <v>54</v>
      </c>
      <c r="H265">
        <f t="shared" si="33"/>
        <v>0</v>
      </c>
      <c r="I265">
        <f t="shared" si="34"/>
        <v>1</v>
      </c>
    </row>
    <row r="266" spans="1:9" x14ac:dyDescent="0.2">
      <c r="A266" s="22">
        <v>44169</v>
      </c>
      <c r="B266" s="18">
        <v>266</v>
      </c>
      <c r="C266">
        <f t="shared" si="28"/>
        <v>1</v>
      </c>
      <c r="D266">
        <f t="shared" si="29"/>
        <v>1</v>
      </c>
      <c r="E266">
        <f t="shared" si="30"/>
        <v>0</v>
      </c>
      <c r="F266">
        <f t="shared" si="31"/>
        <v>1</v>
      </c>
      <c r="G266">
        <f t="shared" si="32"/>
        <v>55</v>
      </c>
      <c r="H266">
        <f t="shared" si="33"/>
        <v>0</v>
      </c>
      <c r="I266">
        <f t="shared" si="34"/>
        <v>0</v>
      </c>
    </row>
    <row r="267" spans="1:9" x14ac:dyDescent="0.2">
      <c r="A267" s="22">
        <v>44170</v>
      </c>
      <c r="B267" s="18">
        <v>269</v>
      </c>
      <c r="C267">
        <f t="shared" si="28"/>
        <v>1</v>
      </c>
      <c r="D267">
        <f t="shared" si="29"/>
        <v>2</v>
      </c>
      <c r="E267">
        <f t="shared" si="30"/>
        <v>0</v>
      </c>
      <c r="F267">
        <f t="shared" si="31"/>
        <v>1</v>
      </c>
      <c r="G267">
        <f t="shared" si="32"/>
        <v>56</v>
      </c>
      <c r="H267">
        <f t="shared" si="33"/>
        <v>0</v>
      </c>
      <c r="I267">
        <f t="shared" si="34"/>
        <v>0</v>
      </c>
    </row>
    <row r="268" spans="1:9" x14ac:dyDescent="0.2">
      <c r="A268" s="22">
        <v>44171</v>
      </c>
      <c r="B268" s="18">
        <v>271</v>
      </c>
      <c r="C268">
        <f t="shared" si="28"/>
        <v>1</v>
      </c>
      <c r="D268">
        <f t="shared" si="29"/>
        <v>3</v>
      </c>
      <c r="E268">
        <f t="shared" si="30"/>
        <v>0</v>
      </c>
      <c r="F268">
        <f t="shared" si="31"/>
        <v>1</v>
      </c>
      <c r="G268">
        <f t="shared" si="32"/>
        <v>57</v>
      </c>
      <c r="H268">
        <f t="shared" si="33"/>
        <v>0</v>
      </c>
      <c r="I268">
        <f t="shared" si="34"/>
        <v>0</v>
      </c>
    </row>
    <row r="269" spans="1:9" x14ac:dyDescent="0.2">
      <c r="A269" s="22">
        <v>44172</v>
      </c>
      <c r="B269" s="18">
        <v>274</v>
      </c>
      <c r="C269">
        <f t="shared" si="28"/>
        <v>1</v>
      </c>
      <c r="D269">
        <f t="shared" si="29"/>
        <v>4</v>
      </c>
      <c r="E269">
        <f t="shared" si="30"/>
        <v>0</v>
      </c>
      <c r="F269">
        <f t="shared" si="31"/>
        <v>1</v>
      </c>
      <c r="G269">
        <f t="shared" si="32"/>
        <v>58</v>
      </c>
      <c r="H269">
        <f t="shared" si="33"/>
        <v>0</v>
      </c>
      <c r="I269">
        <f t="shared" si="34"/>
        <v>0</v>
      </c>
    </row>
    <row r="270" spans="1:9" x14ac:dyDescent="0.2">
      <c r="A270" s="22">
        <v>44173</v>
      </c>
      <c r="B270" s="18">
        <v>278</v>
      </c>
      <c r="C270">
        <f t="shared" si="28"/>
        <v>1</v>
      </c>
      <c r="D270">
        <f t="shared" si="29"/>
        <v>5</v>
      </c>
      <c r="E270">
        <f t="shared" si="30"/>
        <v>0</v>
      </c>
      <c r="F270">
        <f t="shared" si="31"/>
        <v>1</v>
      </c>
      <c r="G270">
        <f t="shared" si="32"/>
        <v>59</v>
      </c>
      <c r="H270">
        <f t="shared" si="33"/>
        <v>0</v>
      </c>
      <c r="I270">
        <f t="shared" si="34"/>
        <v>0</v>
      </c>
    </row>
    <row r="271" spans="1:9" x14ac:dyDescent="0.2">
      <c r="A271" s="22">
        <v>44174</v>
      </c>
      <c r="B271" s="18">
        <v>281</v>
      </c>
      <c r="C271">
        <f t="shared" si="28"/>
        <v>1</v>
      </c>
      <c r="D271">
        <f t="shared" si="29"/>
        <v>6</v>
      </c>
      <c r="E271">
        <f t="shared" si="30"/>
        <v>0</v>
      </c>
      <c r="F271">
        <f t="shared" si="31"/>
        <v>1</v>
      </c>
      <c r="G271">
        <f t="shared" si="32"/>
        <v>60</v>
      </c>
      <c r="H271">
        <f t="shared" si="33"/>
        <v>0</v>
      </c>
      <c r="I271">
        <f t="shared" si="34"/>
        <v>0</v>
      </c>
    </row>
    <row r="272" spans="1:9" x14ac:dyDescent="0.2">
      <c r="A272" s="22">
        <v>44175</v>
      </c>
      <c r="B272" s="18">
        <v>283</v>
      </c>
      <c r="C272">
        <f t="shared" si="28"/>
        <v>1</v>
      </c>
      <c r="D272">
        <f t="shared" si="29"/>
        <v>7</v>
      </c>
      <c r="E272">
        <f t="shared" si="30"/>
        <v>0</v>
      </c>
      <c r="F272">
        <f t="shared" si="31"/>
        <v>1</v>
      </c>
      <c r="G272">
        <f t="shared" si="32"/>
        <v>61</v>
      </c>
      <c r="H272">
        <f t="shared" si="33"/>
        <v>0</v>
      </c>
      <c r="I272">
        <f t="shared" si="34"/>
        <v>0</v>
      </c>
    </row>
    <row r="273" spans="1:9" x14ac:dyDescent="0.2">
      <c r="A273" s="22">
        <v>44176</v>
      </c>
      <c r="B273" s="18">
        <v>288</v>
      </c>
      <c r="C273">
        <f t="shared" si="28"/>
        <v>1</v>
      </c>
      <c r="D273">
        <f t="shared" si="29"/>
        <v>8</v>
      </c>
      <c r="E273">
        <f t="shared" si="30"/>
        <v>0</v>
      </c>
      <c r="F273">
        <f t="shared" si="31"/>
        <v>1</v>
      </c>
      <c r="G273">
        <f t="shared" si="32"/>
        <v>62</v>
      </c>
      <c r="H273">
        <f t="shared" si="33"/>
        <v>0</v>
      </c>
      <c r="I273">
        <f t="shared" si="34"/>
        <v>0</v>
      </c>
    </row>
    <row r="274" spans="1:9" x14ac:dyDescent="0.2">
      <c r="A274" s="22">
        <v>44177</v>
      </c>
      <c r="B274" s="18">
        <v>290</v>
      </c>
      <c r="C274">
        <f t="shared" si="28"/>
        <v>1</v>
      </c>
      <c r="D274">
        <f t="shared" si="29"/>
        <v>9</v>
      </c>
      <c r="E274">
        <f t="shared" si="30"/>
        <v>0</v>
      </c>
      <c r="F274">
        <f t="shared" si="31"/>
        <v>1</v>
      </c>
      <c r="G274">
        <f t="shared" si="32"/>
        <v>63</v>
      </c>
      <c r="H274">
        <f t="shared" si="33"/>
        <v>0</v>
      </c>
      <c r="I274">
        <f t="shared" si="34"/>
        <v>0</v>
      </c>
    </row>
    <row r="275" spans="1:9" x14ac:dyDescent="0.2">
      <c r="A275" s="22">
        <v>44178</v>
      </c>
      <c r="B275" s="18">
        <v>291</v>
      </c>
      <c r="C275">
        <f t="shared" si="28"/>
        <v>1</v>
      </c>
      <c r="D275">
        <f t="shared" si="29"/>
        <v>10</v>
      </c>
      <c r="E275">
        <f t="shared" si="30"/>
        <v>0</v>
      </c>
      <c r="F275">
        <f t="shared" si="31"/>
        <v>1</v>
      </c>
      <c r="G275">
        <f t="shared" si="32"/>
        <v>64</v>
      </c>
      <c r="H275">
        <f t="shared" si="33"/>
        <v>0</v>
      </c>
      <c r="I275">
        <f t="shared" si="34"/>
        <v>0</v>
      </c>
    </row>
    <row r="276" spans="1:9" x14ac:dyDescent="0.2">
      <c r="A276" s="22">
        <v>44179</v>
      </c>
      <c r="B276" s="18">
        <v>295</v>
      </c>
      <c r="C276">
        <f t="shared" si="28"/>
        <v>1</v>
      </c>
      <c r="D276">
        <f t="shared" si="29"/>
        <v>11</v>
      </c>
      <c r="E276">
        <f t="shared" si="30"/>
        <v>0</v>
      </c>
      <c r="F276">
        <f t="shared" si="31"/>
        <v>1</v>
      </c>
      <c r="G276">
        <f t="shared" si="32"/>
        <v>65</v>
      </c>
      <c r="H276">
        <f t="shared" si="33"/>
        <v>0</v>
      </c>
      <c r="I276">
        <f t="shared" si="34"/>
        <v>0</v>
      </c>
    </row>
    <row r="277" spans="1:9" x14ac:dyDescent="0.2">
      <c r="A277" s="22">
        <v>44180</v>
      </c>
      <c r="B277" s="18">
        <v>296</v>
      </c>
      <c r="C277">
        <f t="shared" si="28"/>
        <v>1</v>
      </c>
      <c r="D277">
        <f t="shared" si="29"/>
        <v>12</v>
      </c>
      <c r="E277">
        <f t="shared" si="30"/>
        <v>0</v>
      </c>
      <c r="F277">
        <f t="shared" si="31"/>
        <v>1</v>
      </c>
      <c r="G277">
        <f t="shared" si="32"/>
        <v>66</v>
      </c>
      <c r="H277">
        <f t="shared" si="33"/>
        <v>0</v>
      </c>
      <c r="I277">
        <f t="shared" si="34"/>
        <v>0</v>
      </c>
    </row>
    <row r="278" spans="1:9" x14ac:dyDescent="0.2">
      <c r="A278" s="22">
        <v>44181</v>
      </c>
      <c r="B278" s="18">
        <v>301</v>
      </c>
      <c r="C278">
        <f t="shared" si="28"/>
        <v>1</v>
      </c>
      <c r="D278">
        <f t="shared" si="29"/>
        <v>13</v>
      </c>
      <c r="E278">
        <f t="shared" si="30"/>
        <v>1</v>
      </c>
      <c r="F278">
        <f t="shared" si="31"/>
        <v>1</v>
      </c>
      <c r="G278">
        <f t="shared" si="32"/>
        <v>67</v>
      </c>
      <c r="H278">
        <f t="shared" si="33"/>
        <v>0</v>
      </c>
      <c r="I278">
        <f t="shared" si="34"/>
        <v>1</v>
      </c>
    </row>
    <row r="279" spans="1:9" x14ac:dyDescent="0.2">
      <c r="A279" s="22">
        <v>44182</v>
      </c>
      <c r="B279" s="18">
        <v>300</v>
      </c>
      <c r="C279">
        <f t="shared" si="28"/>
        <v>-1</v>
      </c>
      <c r="D279">
        <f t="shared" si="29"/>
        <v>1</v>
      </c>
      <c r="E279">
        <f t="shared" si="30"/>
        <v>1</v>
      </c>
      <c r="F279">
        <f t="shared" si="31"/>
        <v>1</v>
      </c>
      <c r="G279">
        <f t="shared" si="32"/>
        <v>68</v>
      </c>
      <c r="H279">
        <f t="shared" si="33"/>
        <v>0</v>
      </c>
      <c r="I279">
        <f t="shared" si="34"/>
        <v>1</v>
      </c>
    </row>
    <row r="280" spans="1:9" x14ac:dyDescent="0.2">
      <c r="A280" s="22">
        <v>44183</v>
      </c>
      <c r="B280" s="18">
        <v>302</v>
      </c>
      <c r="C280">
        <f t="shared" si="28"/>
        <v>1</v>
      </c>
      <c r="D280">
        <f t="shared" si="29"/>
        <v>1</v>
      </c>
      <c r="E280">
        <f t="shared" si="30"/>
        <v>0</v>
      </c>
      <c r="F280">
        <f t="shared" si="31"/>
        <v>1</v>
      </c>
      <c r="G280">
        <f t="shared" si="32"/>
        <v>69</v>
      </c>
      <c r="H280">
        <f t="shared" si="33"/>
        <v>0</v>
      </c>
      <c r="I280">
        <f t="shared" si="34"/>
        <v>0</v>
      </c>
    </row>
    <row r="281" spans="1:9" x14ac:dyDescent="0.2">
      <c r="A281" s="22">
        <v>44184</v>
      </c>
      <c r="B281" s="18">
        <v>305</v>
      </c>
      <c r="C281">
        <f t="shared" si="28"/>
        <v>1</v>
      </c>
      <c r="D281">
        <f t="shared" si="29"/>
        <v>2</v>
      </c>
      <c r="E281">
        <f t="shared" si="30"/>
        <v>0</v>
      </c>
      <c r="F281">
        <f t="shared" si="31"/>
        <v>1</v>
      </c>
      <c r="G281">
        <f t="shared" si="32"/>
        <v>70</v>
      </c>
      <c r="H281">
        <f t="shared" si="33"/>
        <v>0</v>
      </c>
      <c r="I281">
        <f t="shared" si="34"/>
        <v>0</v>
      </c>
    </row>
    <row r="282" spans="1:9" x14ac:dyDescent="0.2">
      <c r="A282" s="22">
        <v>44185</v>
      </c>
      <c r="B282" s="18">
        <v>307</v>
      </c>
      <c r="C282">
        <f t="shared" si="28"/>
        <v>1</v>
      </c>
      <c r="D282">
        <f t="shared" si="29"/>
        <v>3</v>
      </c>
      <c r="E282">
        <f t="shared" si="30"/>
        <v>1</v>
      </c>
      <c r="F282">
        <f t="shared" si="31"/>
        <v>1</v>
      </c>
      <c r="G282">
        <f t="shared" si="32"/>
        <v>71</v>
      </c>
      <c r="H282">
        <f t="shared" si="33"/>
        <v>0</v>
      </c>
      <c r="I282">
        <f t="shared" si="34"/>
        <v>1</v>
      </c>
    </row>
    <row r="283" spans="1:9" x14ac:dyDescent="0.2">
      <c r="A283" s="22">
        <v>44186</v>
      </c>
      <c r="B283" s="18">
        <v>305</v>
      </c>
      <c r="C283">
        <f t="shared" si="28"/>
        <v>-1</v>
      </c>
      <c r="D283">
        <f t="shared" si="29"/>
        <v>1</v>
      </c>
      <c r="E283">
        <f t="shared" si="30"/>
        <v>0</v>
      </c>
      <c r="F283">
        <f t="shared" si="31"/>
        <v>1</v>
      </c>
      <c r="G283">
        <f t="shared" si="32"/>
        <v>72</v>
      </c>
      <c r="H283">
        <f t="shared" si="33"/>
        <v>0</v>
      </c>
      <c r="I283">
        <f t="shared" si="34"/>
        <v>0</v>
      </c>
    </row>
    <row r="284" spans="1:9" x14ac:dyDescent="0.2">
      <c r="A284" s="22">
        <v>44187</v>
      </c>
      <c r="B284" s="18">
        <v>304</v>
      </c>
      <c r="C284">
        <f t="shared" si="28"/>
        <v>-1</v>
      </c>
      <c r="D284">
        <f t="shared" si="29"/>
        <v>2</v>
      </c>
      <c r="E284">
        <f t="shared" si="30"/>
        <v>1</v>
      </c>
      <c r="F284">
        <f t="shared" si="31"/>
        <v>1</v>
      </c>
      <c r="G284">
        <f t="shared" si="32"/>
        <v>73</v>
      </c>
      <c r="H284">
        <f t="shared" si="33"/>
        <v>0</v>
      </c>
      <c r="I284">
        <f t="shared" si="34"/>
        <v>1</v>
      </c>
    </row>
    <row r="285" spans="1:9" x14ac:dyDescent="0.2">
      <c r="A285" s="22">
        <v>44188</v>
      </c>
      <c r="B285" s="18">
        <v>307</v>
      </c>
      <c r="C285">
        <f t="shared" si="28"/>
        <v>1</v>
      </c>
      <c r="D285">
        <f t="shared" si="29"/>
        <v>1</v>
      </c>
      <c r="E285">
        <f t="shared" si="30"/>
        <v>1</v>
      </c>
      <c r="F285">
        <f t="shared" si="31"/>
        <v>1</v>
      </c>
      <c r="G285">
        <f t="shared" si="32"/>
        <v>74</v>
      </c>
      <c r="H285">
        <f t="shared" si="33"/>
        <v>0</v>
      </c>
      <c r="I285">
        <f t="shared" si="34"/>
        <v>1</v>
      </c>
    </row>
    <row r="286" spans="1:9" x14ac:dyDescent="0.2">
      <c r="A286" s="22">
        <v>44189</v>
      </c>
      <c r="B286" s="18">
        <v>305</v>
      </c>
      <c r="C286">
        <f t="shared" si="28"/>
        <v>-1</v>
      </c>
      <c r="D286">
        <f t="shared" si="29"/>
        <v>1</v>
      </c>
      <c r="E286">
        <f t="shared" si="30"/>
        <v>1</v>
      </c>
      <c r="F286">
        <f t="shared" si="31"/>
        <v>1</v>
      </c>
      <c r="G286">
        <f t="shared" si="32"/>
        <v>75</v>
      </c>
      <c r="H286">
        <f t="shared" si="33"/>
        <v>0</v>
      </c>
      <c r="I286">
        <f t="shared" si="34"/>
        <v>1</v>
      </c>
    </row>
    <row r="287" spans="1:9" x14ac:dyDescent="0.2">
      <c r="A287" s="22">
        <v>44190</v>
      </c>
      <c r="B287" s="18">
        <v>306</v>
      </c>
      <c r="C287">
        <f t="shared" si="28"/>
        <v>1</v>
      </c>
      <c r="D287">
        <f t="shared" si="29"/>
        <v>1</v>
      </c>
      <c r="E287">
        <f t="shared" si="30"/>
        <v>0</v>
      </c>
      <c r="F287">
        <f t="shared" si="31"/>
        <v>1</v>
      </c>
      <c r="G287">
        <f t="shared" si="32"/>
        <v>76</v>
      </c>
      <c r="H287">
        <f t="shared" si="33"/>
        <v>0</v>
      </c>
      <c r="I287">
        <f t="shared" si="34"/>
        <v>0</v>
      </c>
    </row>
    <row r="288" spans="1:9" x14ac:dyDescent="0.2">
      <c r="A288" s="22">
        <v>44191</v>
      </c>
      <c r="B288" s="18">
        <v>307</v>
      </c>
      <c r="C288">
        <f t="shared" si="28"/>
        <v>1</v>
      </c>
      <c r="D288">
        <f t="shared" si="29"/>
        <v>2</v>
      </c>
      <c r="E288">
        <f t="shared" si="30"/>
        <v>0</v>
      </c>
      <c r="F288">
        <f t="shared" si="31"/>
        <v>1</v>
      </c>
      <c r="G288">
        <f t="shared" si="32"/>
        <v>77</v>
      </c>
      <c r="H288">
        <f t="shared" si="33"/>
        <v>0</v>
      </c>
      <c r="I288">
        <f t="shared" si="34"/>
        <v>0</v>
      </c>
    </row>
    <row r="289" spans="1:9" x14ac:dyDescent="0.2">
      <c r="A289" s="22">
        <v>44192</v>
      </c>
      <c r="B289" s="18">
        <v>311</v>
      </c>
      <c r="C289">
        <f t="shared" si="28"/>
        <v>1</v>
      </c>
      <c r="D289">
        <f t="shared" si="29"/>
        <v>3</v>
      </c>
      <c r="E289">
        <f t="shared" si="30"/>
        <v>1</v>
      </c>
      <c r="F289">
        <f t="shared" si="31"/>
        <v>1</v>
      </c>
      <c r="G289">
        <f t="shared" si="32"/>
        <v>78</v>
      </c>
      <c r="H289">
        <f t="shared" si="33"/>
        <v>0</v>
      </c>
      <c r="I289">
        <f t="shared" si="34"/>
        <v>1</v>
      </c>
    </row>
    <row r="290" spans="1:9" x14ac:dyDescent="0.2">
      <c r="A290" s="22">
        <v>44193</v>
      </c>
      <c r="B290" s="18">
        <v>310</v>
      </c>
      <c r="C290">
        <f t="shared" si="28"/>
        <v>-1</v>
      </c>
      <c r="D290">
        <f t="shared" si="29"/>
        <v>1</v>
      </c>
      <c r="E290">
        <f t="shared" si="30"/>
        <v>0</v>
      </c>
      <c r="F290">
        <f t="shared" si="31"/>
        <v>1</v>
      </c>
      <c r="G290">
        <f t="shared" si="32"/>
        <v>79</v>
      </c>
      <c r="H290">
        <f t="shared" si="33"/>
        <v>0</v>
      </c>
      <c r="I290">
        <f t="shared" si="34"/>
        <v>0</v>
      </c>
    </row>
    <row r="291" spans="1:9" x14ac:dyDescent="0.2">
      <c r="A291" s="22">
        <v>44194</v>
      </c>
      <c r="B291" s="18">
        <v>307</v>
      </c>
      <c r="C291">
        <f t="shared" si="28"/>
        <v>-1</v>
      </c>
      <c r="D291">
        <f t="shared" si="29"/>
        <v>2</v>
      </c>
      <c r="E291">
        <f t="shared" si="30"/>
        <v>0</v>
      </c>
      <c r="F291">
        <f t="shared" si="31"/>
        <v>1</v>
      </c>
      <c r="G291">
        <f t="shared" si="32"/>
        <v>80</v>
      </c>
      <c r="H291">
        <f t="shared" si="33"/>
        <v>0</v>
      </c>
      <c r="I291">
        <f t="shared" si="34"/>
        <v>0</v>
      </c>
    </row>
    <row r="292" spans="1:9" x14ac:dyDescent="0.2">
      <c r="A292" s="22">
        <v>44195</v>
      </c>
      <c r="B292" s="18">
        <v>305</v>
      </c>
      <c r="C292">
        <f t="shared" si="28"/>
        <v>-1</v>
      </c>
      <c r="D292">
        <f t="shared" si="29"/>
        <v>3</v>
      </c>
      <c r="E292">
        <f t="shared" si="30"/>
        <v>0</v>
      </c>
      <c r="F292">
        <f t="shared" si="31"/>
        <v>1</v>
      </c>
      <c r="G292">
        <f t="shared" si="32"/>
        <v>81</v>
      </c>
      <c r="H292">
        <f t="shared" si="33"/>
        <v>0</v>
      </c>
      <c r="I292">
        <f t="shared" si="34"/>
        <v>0</v>
      </c>
    </row>
    <row r="293" spans="1:9" x14ac:dyDescent="0.2">
      <c r="A293" s="22">
        <v>44196</v>
      </c>
      <c r="B293" s="18">
        <v>304</v>
      </c>
      <c r="C293">
        <f t="shared" si="28"/>
        <v>-1</v>
      </c>
      <c r="D293">
        <f t="shared" si="29"/>
        <v>4</v>
      </c>
      <c r="E293">
        <f t="shared" si="30"/>
        <v>0</v>
      </c>
      <c r="F293">
        <f t="shared" si="31"/>
        <v>1</v>
      </c>
      <c r="G293">
        <f t="shared" si="32"/>
        <v>82</v>
      </c>
      <c r="H293">
        <f t="shared" si="33"/>
        <v>0</v>
      </c>
      <c r="I293">
        <f t="shared" si="34"/>
        <v>0</v>
      </c>
    </row>
    <row r="294" spans="1:9" x14ac:dyDescent="0.2">
      <c r="A294" s="22">
        <v>44197</v>
      </c>
      <c r="B294" s="18">
        <v>303</v>
      </c>
      <c r="C294">
        <f t="shared" si="28"/>
        <v>-1</v>
      </c>
      <c r="D294">
        <f t="shared" si="29"/>
        <v>5</v>
      </c>
      <c r="E294">
        <f t="shared" si="30"/>
        <v>0</v>
      </c>
      <c r="F294">
        <f t="shared" si="31"/>
        <v>1</v>
      </c>
      <c r="G294">
        <f t="shared" si="32"/>
        <v>83</v>
      </c>
      <c r="H294">
        <f t="shared" si="33"/>
        <v>0</v>
      </c>
      <c r="I294">
        <f t="shared" si="34"/>
        <v>0</v>
      </c>
    </row>
    <row r="295" spans="1:9" x14ac:dyDescent="0.2">
      <c r="A295" s="22">
        <v>44198</v>
      </c>
      <c r="B295" s="18">
        <v>300</v>
      </c>
      <c r="C295">
        <f t="shared" si="28"/>
        <v>-1</v>
      </c>
      <c r="D295">
        <f t="shared" si="29"/>
        <v>6</v>
      </c>
      <c r="E295">
        <f t="shared" si="30"/>
        <v>1</v>
      </c>
      <c r="F295">
        <f t="shared" si="31"/>
        <v>1</v>
      </c>
      <c r="G295">
        <f t="shared" si="32"/>
        <v>84</v>
      </c>
      <c r="H295">
        <f t="shared" si="33"/>
        <v>0</v>
      </c>
      <c r="I295">
        <f t="shared" si="34"/>
        <v>1</v>
      </c>
    </row>
    <row r="296" spans="1:9" x14ac:dyDescent="0.2">
      <c r="A296" s="22">
        <v>44199</v>
      </c>
      <c r="B296" s="18">
        <v>301</v>
      </c>
      <c r="C296">
        <f t="shared" si="28"/>
        <v>1</v>
      </c>
      <c r="D296">
        <f t="shared" si="29"/>
        <v>1</v>
      </c>
      <c r="E296">
        <f t="shared" si="30"/>
        <v>1</v>
      </c>
      <c r="F296">
        <f t="shared" si="31"/>
        <v>1</v>
      </c>
      <c r="G296">
        <f t="shared" si="32"/>
        <v>85</v>
      </c>
      <c r="H296">
        <f t="shared" si="33"/>
        <v>0</v>
      </c>
      <c r="I296">
        <f t="shared" si="34"/>
        <v>1</v>
      </c>
    </row>
    <row r="297" spans="1:9" x14ac:dyDescent="0.2">
      <c r="A297" s="22">
        <v>44200</v>
      </c>
      <c r="B297" s="18">
        <v>298</v>
      </c>
      <c r="C297">
        <f t="shared" si="28"/>
        <v>-1</v>
      </c>
      <c r="D297">
        <f t="shared" si="29"/>
        <v>1</v>
      </c>
      <c r="E297">
        <f t="shared" si="30"/>
        <v>0</v>
      </c>
      <c r="F297">
        <f t="shared" si="31"/>
        <v>1</v>
      </c>
      <c r="G297">
        <f t="shared" si="32"/>
        <v>86</v>
      </c>
      <c r="H297">
        <f t="shared" si="33"/>
        <v>0</v>
      </c>
      <c r="I297">
        <f t="shared" si="34"/>
        <v>0</v>
      </c>
    </row>
    <row r="298" spans="1:9" x14ac:dyDescent="0.2">
      <c r="A298" s="22">
        <v>44201</v>
      </c>
      <c r="B298" s="18">
        <v>294</v>
      </c>
      <c r="C298">
        <f t="shared" si="28"/>
        <v>-1</v>
      </c>
      <c r="D298">
        <f t="shared" si="29"/>
        <v>2</v>
      </c>
      <c r="E298">
        <f t="shared" si="30"/>
        <v>0</v>
      </c>
      <c r="F298">
        <f t="shared" si="31"/>
        <v>1</v>
      </c>
      <c r="G298">
        <f t="shared" si="32"/>
        <v>87</v>
      </c>
      <c r="H298">
        <f t="shared" si="33"/>
        <v>0</v>
      </c>
      <c r="I298">
        <f t="shared" si="34"/>
        <v>0</v>
      </c>
    </row>
    <row r="299" spans="1:9" x14ac:dyDescent="0.2">
      <c r="A299" s="22">
        <v>44202</v>
      </c>
      <c r="B299" s="18">
        <v>291</v>
      </c>
      <c r="C299">
        <f t="shared" si="28"/>
        <v>-1</v>
      </c>
      <c r="D299">
        <f t="shared" si="29"/>
        <v>3</v>
      </c>
      <c r="E299">
        <f t="shared" si="30"/>
        <v>0</v>
      </c>
      <c r="F299">
        <f t="shared" si="31"/>
        <v>1</v>
      </c>
      <c r="G299">
        <f t="shared" si="32"/>
        <v>88</v>
      </c>
      <c r="H299">
        <f t="shared" si="33"/>
        <v>0</v>
      </c>
      <c r="I299">
        <f t="shared" si="34"/>
        <v>0</v>
      </c>
    </row>
    <row r="300" spans="1:9" x14ac:dyDescent="0.2">
      <c r="A300" s="22">
        <v>44203</v>
      </c>
      <c r="B300" s="18">
        <v>287</v>
      </c>
      <c r="C300">
        <f t="shared" si="28"/>
        <v>-1</v>
      </c>
      <c r="D300">
        <f t="shared" si="29"/>
        <v>4</v>
      </c>
      <c r="E300">
        <f t="shared" si="30"/>
        <v>0</v>
      </c>
      <c r="F300">
        <f t="shared" si="31"/>
        <v>1</v>
      </c>
      <c r="G300">
        <f t="shared" si="32"/>
        <v>89</v>
      </c>
      <c r="H300">
        <f t="shared" si="33"/>
        <v>0</v>
      </c>
      <c r="I300">
        <f t="shared" si="34"/>
        <v>0</v>
      </c>
    </row>
    <row r="301" spans="1:9" x14ac:dyDescent="0.2">
      <c r="A301" s="22">
        <v>44204</v>
      </c>
      <c r="B301" s="18">
        <v>285</v>
      </c>
      <c r="C301">
        <f t="shared" si="28"/>
        <v>-1</v>
      </c>
      <c r="D301">
        <f t="shared" si="29"/>
        <v>5</v>
      </c>
      <c r="E301">
        <f t="shared" si="30"/>
        <v>0</v>
      </c>
      <c r="F301">
        <f t="shared" si="31"/>
        <v>1</v>
      </c>
      <c r="G301">
        <f t="shared" si="32"/>
        <v>90</v>
      </c>
      <c r="H301">
        <f t="shared" si="33"/>
        <v>0</v>
      </c>
      <c r="I301">
        <f t="shared" si="34"/>
        <v>0</v>
      </c>
    </row>
    <row r="302" spans="1:9" x14ac:dyDescent="0.2">
      <c r="A302" s="22">
        <v>44205</v>
      </c>
      <c r="B302" s="18">
        <v>283</v>
      </c>
      <c r="C302">
        <f t="shared" si="28"/>
        <v>-1</v>
      </c>
      <c r="D302">
        <f t="shared" si="29"/>
        <v>6</v>
      </c>
      <c r="E302">
        <f t="shared" si="30"/>
        <v>0</v>
      </c>
      <c r="F302">
        <f t="shared" si="31"/>
        <v>1</v>
      </c>
      <c r="G302">
        <f t="shared" si="32"/>
        <v>91</v>
      </c>
      <c r="H302">
        <f t="shared" si="33"/>
        <v>0</v>
      </c>
      <c r="I302">
        <f t="shared" si="34"/>
        <v>0</v>
      </c>
    </row>
    <row r="303" spans="1:9" x14ac:dyDescent="0.2">
      <c r="A303" s="22">
        <v>44206</v>
      </c>
      <c r="B303" s="18">
        <v>280</v>
      </c>
      <c r="C303">
        <f t="shared" si="28"/>
        <v>-1</v>
      </c>
      <c r="D303">
        <f t="shared" si="29"/>
        <v>7</v>
      </c>
      <c r="E303">
        <f t="shared" si="30"/>
        <v>0</v>
      </c>
      <c r="F303">
        <f t="shared" si="31"/>
        <v>1</v>
      </c>
      <c r="G303">
        <f t="shared" si="32"/>
        <v>92</v>
      </c>
      <c r="H303">
        <f t="shared" si="33"/>
        <v>0</v>
      </c>
      <c r="I303">
        <f t="shared" si="34"/>
        <v>0</v>
      </c>
    </row>
    <row r="304" spans="1:9" x14ac:dyDescent="0.2">
      <c r="A304" s="22">
        <v>44207</v>
      </c>
      <c r="B304" s="18">
        <v>279</v>
      </c>
      <c r="C304">
        <f t="shared" si="28"/>
        <v>-1</v>
      </c>
      <c r="D304">
        <f t="shared" si="29"/>
        <v>8</v>
      </c>
      <c r="E304">
        <f t="shared" si="30"/>
        <v>0</v>
      </c>
      <c r="F304">
        <f t="shared" si="31"/>
        <v>1</v>
      </c>
      <c r="G304">
        <f t="shared" si="32"/>
        <v>93</v>
      </c>
      <c r="H304">
        <f t="shared" si="33"/>
        <v>0</v>
      </c>
      <c r="I304">
        <f t="shared" si="34"/>
        <v>0</v>
      </c>
    </row>
    <row r="305" spans="1:9" x14ac:dyDescent="0.2">
      <c r="A305" s="22">
        <v>44208</v>
      </c>
      <c r="B305" s="18">
        <v>278</v>
      </c>
      <c r="C305">
        <f t="shared" si="28"/>
        <v>-1</v>
      </c>
      <c r="D305">
        <f t="shared" si="29"/>
        <v>9</v>
      </c>
      <c r="E305">
        <f t="shared" si="30"/>
        <v>1</v>
      </c>
      <c r="F305">
        <f t="shared" si="31"/>
        <v>1</v>
      </c>
      <c r="G305">
        <f t="shared" si="32"/>
        <v>94</v>
      </c>
      <c r="H305">
        <f t="shared" si="33"/>
        <v>0</v>
      </c>
      <c r="I305">
        <f t="shared" si="34"/>
        <v>1</v>
      </c>
    </row>
    <row r="306" spans="1:9" x14ac:dyDescent="0.2">
      <c r="A306" s="22">
        <v>44209</v>
      </c>
      <c r="B306" s="18">
        <v>279</v>
      </c>
      <c r="C306">
        <f t="shared" si="28"/>
        <v>1</v>
      </c>
      <c r="D306">
        <f t="shared" si="29"/>
        <v>1</v>
      </c>
      <c r="E306">
        <f t="shared" si="30"/>
        <v>0</v>
      </c>
      <c r="F306">
        <f t="shared" si="31"/>
        <v>1</v>
      </c>
      <c r="G306">
        <f t="shared" si="32"/>
        <v>95</v>
      </c>
      <c r="H306">
        <f t="shared" si="33"/>
        <v>0</v>
      </c>
      <c r="I306">
        <f t="shared" si="34"/>
        <v>0</v>
      </c>
    </row>
    <row r="307" spans="1:9" x14ac:dyDescent="0.2">
      <c r="A307" s="22">
        <v>44210</v>
      </c>
      <c r="B307" s="18">
        <v>282</v>
      </c>
      <c r="C307">
        <f t="shared" si="28"/>
        <v>1</v>
      </c>
      <c r="D307">
        <f t="shared" si="29"/>
        <v>2</v>
      </c>
      <c r="E307">
        <f t="shared" si="30"/>
        <v>0</v>
      </c>
      <c r="F307">
        <f t="shared" si="31"/>
        <v>1</v>
      </c>
      <c r="G307">
        <f t="shared" si="32"/>
        <v>96</v>
      </c>
      <c r="H307">
        <f t="shared" si="33"/>
        <v>0</v>
      </c>
      <c r="I307">
        <f t="shared" si="34"/>
        <v>0</v>
      </c>
    </row>
    <row r="308" spans="1:9" x14ac:dyDescent="0.2">
      <c r="A308" s="22">
        <v>44211</v>
      </c>
      <c r="B308" s="18">
        <v>283</v>
      </c>
      <c r="C308">
        <f t="shared" si="28"/>
        <v>1</v>
      </c>
      <c r="D308">
        <f t="shared" si="29"/>
        <v>3</v>
      </c>
      <c r="E308">
        <f t="shared" si="30"/>
        <v>0</v>
      </c>
      <c r="F308">
        <f t="shared" si="31"/>
        <v>1</v>
      </c>
      <c r="G308">
        <f t="shared" si="32"/>
        <v>97</v>
      </c>
      <c r="H308">
        <f t="shared" si="33"/>
        <v>0</v>
      </c>
      <c r="I308">
        <f t="shared" si="34"/>
        <v>0</v>
      </c>
    </row>
    <row r="309" spans="1:9" x14ac:dyDescent="0.2">
      <c r="A309" s="22">
        <v>44212</v>
      </c>
      <c r="B309" s="18">
        <v>287</v>
      </c>
      <c r="C309">
        <f t="shared" si="28"/>
        <v>1</v>
      </c>
      <c r="D309">
        <f t="shared" si="29"/>
        <v>4</v>
      </c>
      <c r="E309">
        <f t="shared" si="30"/>
        <v>1</v>
      </c>
      <c r="F309">
        <f t="shared" si="31"/>
        <v>1</v>
      </c>
      <c r="G309">
        <f t="shared" si="32"/>
        <v>98</v>
      </c>
      <c r="H309">
        <f t="shared" si="33"/>
        <v>0</v>
      </c>
      <c r="I309">
        <f t="shared" si="34"/>
        <v>0</v>
      </c>
    </row>
    <row r="310" spans="1:9" x14ac:dyDescent="0.2">
      <c r="A310" s="22">
        <v>44213</v>
      </c>
      <c r="B310" s="18">
        <v>287</v>
      </c>
      <c r="C310">
        <f t="shared" si="28"/>
        <v>-1</v>
      </c>
      <c r="D310">
        <f t="shared" si="29"/>
        <v>1</v>
      </c>
      <c r="E310">
        <f t="shared" si="30"/>
        <v>1</v>
      </c>
      <c r="F310">
        <f t="shared" si="31"/>
        <v>1</v>
      </c>
      <c r="G310">
        <f t="shared" si="32"/>
        <v>99</v>
      </c>
      <c r="H310">
        <f t="shared" si="33"/>
        <v>0</v>
      </c>
      <c r="I310">
        <f t="shared" si="34"/>
        <v>0</v>
      </c>
    </row>
    <row r="311" spans="1:9" x14ac:dyDescent="0.2">
      <c r="A311" s="22">
        <v>44214</v>
      </c>
      <c r="B311" s="18">
        <v>288</v>
      </c>
      <c r="C311">
        <f t="shared" si="28"/>
        <v>1</v>
      </c>
      <c r="D311">
        <f t="shared" si="29"/>
        <v>1</v>
      </c>
      <c r="E311">
        <f t="shared" si="30"/>
        <v>1</v>
      </c>
      <c r="F311">
        <f t="shared" si="31"/>
        <v>1</v>
      </c>
      <c r="G311">
        <f t="shared" si="32"/>
        <v>100</v>
      </c>
      <c r="H311">
        <f t="shared" si="33"/>
        <v>0</v>
      </c>
      <c r="I311">
        <f t="shared" si="34"/>
        <v>1</v>
      </c>
    </row>
    <row r="312" spans="1:9" x14ac:dyDescent="0.2">
      <c r="A312" s="22">
        <v>44215</v>
      </c>
      <c r="B312" s="18">
        <v>286</v>
      </c>
      <c r="C312">
        <f t="shared" si="28"/>
        <v>-1</v>
      </c>
      <c r="D312">
        <f t="shared" si="29"/>
        <v>1</v>
      </c>
      <c r="E312">
        <f t="shared" si="30"/>
        <v>0</v>
      </c>
      <c r="F312">
        <f t="shared" si="31"/>
        <v>1</v>
      </c>
      <c r="G312">
        <f t="shared" si="32"/>
        <v>101</v>
      </c>
      <c r="H312">
        <f t="shared" si="33"/>
        <v>0</v>
      </c>
      <c r="I312">
        <f t="shared" si="34"/>
        <v>0</v>
      </c>
    </row>
    <row r="313" spans="1:9" x14ac:dyDescent="0.2">
      <c r="A313" s="22">
        <v>44216</v>
      </c>
      <c r="B313" s="18">
        <v>285</v>
      </c>
      <c r="C313">
        <f t="shared" si="28"/>
        <v>-1</v>
      </c>
      <c r="D313">
        <f t="shared" si="29"/>
        <v>2</v>
      </c>
      <c r="E313">
        <f t="shared" si="30"/>
        <v>1</v>
      </c>
      <c r="F313">
        <f t="shared" si="31"/>
        <v>1</v>
      </c>
      <c r="G313">
        <f t="shared" si="32"/>
        <v>102</v>
      </c>
      <c r="H313">
        <f t="shared" si="33"/>
        <v>0</v>
      </c>
      <c r="I313">
        <f t="shared" si="34"/>
        <v>1</v>
      </c>
    </row>
    <row r="314" spans="1:9" x14ac:dyDescent="0.2">
      <c r="A314" s="22">
        <v>44217</v>
      </c>
      <c r="B314" s="18">
        <v>287</v>
      </c>
      <c r="C314">
        <f t="shared" si="28"/>
        <v>1</v>
      </c>
      <c r="D314">
        <f t="shared" si="29"/>
        <v>1</v>
      </c>
      <c r="E314">
        <f t="shared" si="30"/>
        <v>1</v>
      </c>
      <c r="F314">
        <f t="shared" si="31"/>
        <v>1</v>
      </c>
      <c r="G314">
        <f t="shared" si="32"/>
        <v>103</v>
      </c>
      <c r="H314">
        <f t="shared" si="33"/>
        <v>0</v>
      </c>
      <c r="I314">
        <f t="shared" si="34"/>
        <v>1</v>
      </c>
    </row>
    <row r="315" spans="1:9" x14ac:dyDescent="0.2">
      <c r="A315" s="22">
        <v>44218</v>
      </c>
      <c r="B315" s="18">
        <v>286</v>
      </c>
      <c r="C315">
        <f t="shared" si="28"/>
        <v>-1</v>
      </c>
      <c r="D315">
        <f t="shared" si="29"/>
        <v>1</v>
      </c>
      <c r="E315">
        <f t="shared" si="30"/>
        <v>0</v>
      </c>
      <c r="F315">
        <f t="shared" si="31"/>
        <v>1</v>
      </c>
      <c r="G315">
        <f t="shared" si="32"/>
        <v>104</v>
      </c>
      <c r="H315">
        <f t="shared" si="33"/>
        <v>0</v>
      </c>
      <c r="I315">
        <f t="shared" si="34"/>
        <v>0</v>
      </c>
    </row>
    <row r="316" spans="1:9" x14ac:dyDescent="0.2">
      <c r="A316" s="22">
        <v>44219</v>
      </c>
      <c r="B316" s="18">
        <v>284</v>
      </c>
      <c r="C316">
        <f t="shared" si="28"/>
        <v>-1</v>
      </c>
      <c r="D316">
        <f t="shared" si="29"/>
        <v>2</v>
      </c>
      <c r="E316">
        <f t="shared" si="30"/>
        <v>1</v>
      </c>
      <c r="F316">
        <f t="shared" si="31"/>
        <v>1</v>
      </c>
      <c r="G316">
        <f t="shared" si="32"/>
        <v>105</v>
      </c>
      <c r="H316">
        <f t="shared" si="33"/>
        <v>0</v>
      </c>
      <c r="I316">
        <f t="shared" si="34"/>
        <v>1</v>
      </c>
    </row>
    <row r="317" spans="1:9" x14ac:dyDescent="0.2">
      <c r="A317" s="22">
        <v>44220</v>
      </c>
      <c r="B317" s="18">
        <v>285</v>
      </c>
      <c r="C317">
        <f t="shared" si="28"/>
        <v>1</v>
      </c>
      <c r="D317">
        <f t="shared" si="29"/>
        <v>1</v>
      </c>
      <c r="E317">
        <f t="shared" si="30"/>
        <v>1</v>
      </c>
      <c r="F317">
        <f t="shared" si="31"/>
        <v>1</v>
      </c>
      <c r="G317">
        <f t="shared" si="32"/>
        <v>106</v>
      </c>
      <c r="H317">
        <f t="shared" si="33"/>
        <v>0</v>
      </c>
      <c r="I317">
        <f t="shared" si="34"/>
        <v>1</v>
      </c>
    </row>
    <row r="318" spans="1:9" x14ac:dyDescent="0.2">
      <c r="A318" s="22">
        <v>44221</v>
      </c>
      <c r="B318" s="18">
        <v>283</v>
      </c>
      <c r="C318">
        <f t="shared" si="28"/>
        <v>-1</v>
      </c>
      <c r="D318">
        <f t="shared" si="29"/>
        <v>1</v>
      </c>
      <c r="E318">
        <f t="shared" si="30"/>
        <v>0</v>
      </c>
      <c r="F318">
        <f t="shared" si="31"/>
        <v>1</v>
      </c>
      <c r="G318">
        <f t="shared" si="32"/>
        <v>107</v>
      </c>
      <c r="H318">
        <f t="shared" si="33"/>
        <v>0</v>
      </c>
      <c r="I318">
        <f t="shared" si="34"/>
        <v>0</v>
      </c>
    </row>
    <row r="319" spans="1:9" x14ac:dyDescent="0.2">
      <c r="A319" s="22">
        <v>44222</v>
      </c>
      <c r="B319" s="18">
        <v>279</v>
      </c>
      <c r="C319">
        <f t="shared" si="28"/>
        <v>-1</v>
      </c>
      <c r="D319">
        <f t="shared" si="29"/>
        <v>2</v>
      </c>
      <c r="E319">
        <f t="shared" si="30"/>
        <v>0</v>
      </c>
      <c r="F319">
        <f t="shared" si="31"/>
        <v>1</v>
      </c>
      <c r="G319">
        <f t="shared" si="32"/>
        <v>108</v>
      </c>
      <c r="H319">
        <f t="shared" si="33"/>
        <v>0</v>
      </c>
      <c r="I319">
        <f t="shared" si="34"/>
        <v>0</v>
      </c>
    </row>
    <row r="320" spans="1:9" x14ac:dyDescent="0.2">
      <c r="A320" s="22">
        <v>44223</v>
      </c>
      <c r="B320" s="18">
        <v>275</v>
      </c>
      <c r="C320">
        <f t="shared" si="28"/>
        <v>-1</v>
      </c>
      <c r="D320">
        <f t="shared" si="29"/>
        <v>3</v>
      </c>
      <c r="E320">
        <f t="shared" si="30"/>
        <v>0</v>
      </c>
      <c r="F320">
        <f t="shared" si="31"/>
        <v>1</v>
      </c>
      <c r="G320">
        <f t="shared" si="32"/>
        <v>109</v>
      </c>
      <c r="H320">
        <f t="shared" si="33"/>
        <v>0</v>
      </c>
      <c r="I320">
        <f t="shared" si="34"/>
        <v>0</v>
      </c>
    </row>
    <row r="321" spans="1:9" x14ac:dyDescent="0.2">
      <c r="A321" s="22">
        <v>44224</v>
      </c>
      <c r="B321" s="18">
        <v>273</v>
      </c>
      <c r="C321">
        <f t="shared" si="28"/>
        <v>-1</v>
      </c>
      <c r="D321">
        <f t="shared" si="29"/>
        <v>4</v>
      </c>
      <c r="E321">
        <f t="shared" si="30"/>
        <v>1</v>
      </c>
      <c r="F321">
        <f t="shared" si="31"/>
        <v>1</v>
      </c>
      <c r="G321">
        <f t="shared" si="32"/>
        <v>110</v>
      </c>
      <c r="H321">
        <f t="shared" si="33"/>
        <v>0</v>
      </c>
      <c r="I321">
        <f t="shared" si="34"/>
        <v>1</v>
      </c>
    </row>
    <row r="322" spans="1:9" x14ac:dyDescent="0.2">
      <c r="A322" s="22">
        <v>44225</v>
      </c>
      <c r="B322" s="18">
        <v>277</v>
      </c>
      <c r="C322">
        <f t="shared" si="28"/>
        <v>1</v>
      </c>
      <c r="D322">
        <f t="shared" si="29"/>
        <v>1</v>
      </c>
      <c r="E322">
        <f t="shared" si="30"/>
        <v>0</v>
      </c>
      <c r="F322">
        <f t="shared" si="31"/>
        <v>1</v>
      </c>
      <c r="G322">
        <f t="shared" si="32"/>
        <v>111</v>
      </c>
      <c r="H322">
        <f t="shared" si="33"/>
        <v>0</v>
      </c>
      <c r="I322">
        <f t="shared" si="34"/>
        <v>0</v>
      </c>
    </row>
    <row r="323" spans="1:9" x14ac:dyDescent="0.2">
      <c r="A323" s="22">
        <v>44226</v>
      </c>
      <c r="B323" s="18">
        <v>305</v>
      </c>
      <c r="C323">
        <f t="shared" si="28"/>
        <v>1</v>
      </c>
      <c r="D323">
        <f t="shared" si="29"/>
        <v>2</v>
      </c>
      <c r="E323">
        <f t="shared" si="30"/>
        <v>0</v>
      </c>
      <c r="F323">
        <f t="shared" si="31"/>
        <v>1</v>
      </c>
      <c r="G323">
        <f t="shared" si="32"/>
        <v>112</v>
      </c>
      <c r="H323">
        <f t="shared" si="33"/>
        <v>0</v>
      </c>
      <c r="I323">
        <f t="shared" si="34"/>
        <v>0</v>
      </c>
    </row>
    <row r="324" spans="1:9" x14ac:dyDescent="0.2">
      <c r="A324" s="22">
        <v>44227</v>
      </c>
      <c r="B324" s="18">
        <v>307</v>
      </c>
      <c r="C324">
        <f t="shared" si="28"/>
        <v>1</v>
      </c>
      <c r="D324">
        <f t="shared" si="29"/>
        <v>3</v>
      </c>
      <c r="E324">
        <f t="shared" si="30"/>
        <v>1</v>
      </c>
      <c r="F324">
        <f t="shared" si="31"/>
        <v>1</v>
      </c>
      <c r="G324">
        <f t="shared" si="32"/>
        <v>113</v>
      </c>
      <c r="H324">
        <f t="shared" si="33"/>
        <v>0</v>
      </c>
      <c r="I324">
        <f t="shared" si="34"/>
        <v>1</v>
      </c>
    </row>
    <row r="325" spans="1:9" x14ac:dyDescent="0.2">
      <c r="A325" s="22">
        <v>44228</v>
      </c>
      <c r="B325" s="18">
        <v>305</v>
      </c>
      <c r="C325">
        <f t="shared" ref="C325:C388" si="35">IF(B325&gt;B324,1,-1)</f>
        <v>-1</v>
      </c>
      <c r="D325">
        <f t="shared" ref="D325:D388" si="36">IF(C325=C324,D324+1,1)</f>
        <v>1</v>
      </c>
      <c r="E325">
        <f t="shared" ref="E325:E388" si="37">IF(D326&lt;=D325,1,0)</f>
        <v>0</v>
      </c>
      <c r="F325">
        <f t="shared" ref="F325:F388" si="38">IF(B324&gt;$M$1,1,IF(B324=$M$1,0,-1))</f>
        <v>1</v>
      </c>
      <c r="G325">
        <f t="shared" ref="G325:G388" si="39">IF(F325=F324,G324+1,1)</f>
        <v>114</v>
      </c>
      <c r="H325">
        <f t="shared" ref="H325:H388" si="40">IF(G325&lt;=G324,1,0)</f>
        <v>0</v>
      </c>
      <c r="I325">
        <f t="shared" ref="I325:I388" si="41">IF(OR(AND(B325&gt;B324,B325&gt;B326),AND(B324&gt;B325,B326&gt;B325)),1,0)</f>
        <v>0</v>
      </c>
    </row>
    <row r="326" spans="1:9" x14ac:dyDescent="0.2">
      <c r="A326" s="22">
        <v>44229</v>
      </c>
      <c r="B326" s="18">
        <v>300</v>
      </c>
      <c r="C326">
        <f t="shared" si="35"/>
        <v>-1</v>
      </c>
      <c r="D326">
        <f t="shared" si="36"/>
        <v>2</v>
      </c>
      <c r="E326">
        <f t="shared" si="37"/>
        <v>1</v>
      </c>
      <c r="F326">
        <f t="shared" si="38"/>
        <v>1</v>
      </c>
      <c r="G326">
        <f t="shared" si="39"/>
        <v>115</v>
      </c>
      <c r="H326">
        <f t="shared" si="40"/>
        <v>0</v>
      </c>
      <c r="I326">
        <f t="shared" si="41"/>
        <v>1</v>
      </c>
    </row>
    <row r="327" spans="1:9" x14ac:dyDescent="0.2">
      <c r="A327" s="22">
        <v>44230</v>
      </c>
      <c r="B327" s="18">
        <v>301</v>
      </c>
      <c r="C327">
        <f t="shared" si="35"/>
        <v>1</v>
      </c>
      <c r="D327">
        <f t="shared" si="36"/>
        <v>1</v>
      </c>
      <c r="E327">
        <f t="shared" si="37"/>
        <v>1</v>
      </c>
      <c r="F327">
        <f t="shared" si="38"/>
        <v>1</v>
      </c>
      <c r="G327">
        <f t="shared" si="39"/>
        <v>116</v>
      </c>
      <c r="H327">
        <f t="shared" si="40"/>
        <v>0</v>
      </c>
      <c r="I327">
        <f t="shared" si="41"/>
        <v>1</v>
      </c>
    </row>
    <row r="328" spans="1:9" x14ac:dyDescent="0.2">
      <c r="A328" s="22">
        <v>44231</v>
      </c>
      <c r="B328" s="18">
        <v>300</v>
      </c>
      <c r="C328">
        <f t="shared" si="35"/>
        <v>-1</v>
      </c>
      <c r="D328">
        <f t="shared" si="36"/>
        <v>1</v>
      </c>
      <c r="E328">
        <f t="shared" si="37"/>
        <v>1</v>
      </c>
      <c r="F328">
        <f t="shared" si="38"/>
        <v>1</v>
      </c>
      <c r="G328">
        <f t="shared" si="39"/>
        <v>117</v>
      </c>
      <c r="H328">
        <f t="shared" si="40"/>
        <v>0</v>
      </c>
      <c r="I328">
        <f t="shared" si="41"/>
        <v>1</v>
      </c>
    </row>
    <row r="329" spans="1:9" x14ac:dyDescent="0.2">
      <c r="A329" s="22">
        <v>44232</v>
      </c>
      <c r="B329" s="18">
        <v>303</v>
      </c>
      <c r="C329">
        <f t="shared" si="35"/>
        <v>1</v>
      </c>
      <c r="D329">
        <f t="shared" si="36"/>
        <v>1</v>
      </c>
      <c r="E329">
        <f t="shared" si="37"/>
        <v>1</v>
      </c>
      <c r="F329">
        <f t="shared" si="38"/>
        <v>1</v>
      </c>
      <c r="G329">
        <f t="shared" si="39"/>
        <v>118</v>
      </c>
      <c r="H329">
        <f t="shared" si="40"/>
        <v>0</v>
      </c>
      <c r="I329">
        <f t="shared" si="41"/>
        <v>1</v>
      </c>
    </row>
    <row r="330" spans="1:9" x14ac:dyDescent="0.2">
      <c r="A330" s="22">
        <v>44233</v>
      </c>
      <c r="B330" s="18">
        <v>302</v>
      </c>
      <c r="C330">
        <f t="shared" si="35"/>
        <v>-1</v>
      </c>
      <c r="D330">
        <f t="shared" si="36"/>
        <v>1</v>
      </c>
      <c r="E330">
        <f t="shared" si="37"/>
        <v>0</v>
      </c>
      <c r="F330">
        <f t="shared" si="38"/>
        <v>1</v>
      </c>
      <c r="G330">
        <f t="shared" si="39"/>
        <v>119</v>
      </c>
      <c r="H330">
        <f t="shared" si="40"/>
        <v>0</v>
      </c>
      <c r="I330">
        <f t="shared" si="41"/>
        <v>0</v>
      </c>
    </row>
    <row r="331" spans="1:9" x14ac:dyDescent="0.2">
      <c r="A331" s="22">
        <v>44234</v>
      </c>
      <c r="B331" s="18">
        <v>301</v>
      </c>
      <c r="C331">
        <f t="shared" si="35"/>
        <v>-1</v>
      </c>
      <c r="D331">
        <f t="shared" si="36"/>
        <v>2</v>
      </c>
      <c r="E331">
        <f t="shared" si="37"/>
        <v>0</v>
      </c>
      <c r="F331">
        <f t="shared" si="38"/>
        <v>1</v>
      </c>
      <c r="G331">
        <f t="shared" si="39"/>
        <v>120</v>
      </c>
      <c r="H331">
        <f t="shared" si="40"/>
        <v>0</v>
      </c>
      <c r="I331">
        <f t="shared" si="41"/>
        <v>0</v>
      </c>
    </row>
    <row r="332" spans="1:9" x14ac:dyDescent="0.2">
      <c r="A332" s="22">
        <v>44235</v>
      </c>
      <c r="B332" s="18">
        <v>300</v>
      </c>
      <c r="C332">
        <f t="shared" si="35"/>
        <v>-1</v>
      </c>
      <c r="D332">
        <f t="shared" si="36"/>
        <v>3</v>
      </c>
      <c r="E332">
        <f t="shared" si="37"/>
        <v>0</v>
      </c>
      <c r="F332">
        <f t="shared" si="38"/>
        <v>1</v>
      </c>
      <c r="G332">
        <f t="shared" si="39"/>
        <v>121</v>
      </c>
      <c r="H332">
        <f t="shared" si="40"/>
        <v>0</v>
      </c>
      <c r="I332">
        <f t="shared" si="41"/>
        <v>0</v>
      </c>
    </row>
    <row r="333" spans="1:9" x14ac:dyDescent="0.2">
      <c r="A333" s="22">
        <v>44236</v>
      </c>
      <c r="B333" s="18">
        <v>300</v>
      </c>
      <c r="C333">
        <f t="shared" si="35"/>
        <v>-1</v>
      </c>
      <c r="D333">
        <f t="shared" si="36"/>
        <v>4</v>
      </c>
      <c r="E333">
        <f t="shared" si="37"/>
        <v>1</v>
      </c>
      <c r="F333">
        <f t="shared" si="38"/>
        <v>1</v>
      </c>
      <c r="G333">
        <f t="shared" si="39"/>
        <v>122</v>
      </c>
      <c r="H333">
        <f t="shared" si="40"/>
        <v>0</v>
      </c>
      <c r="I333">
        <f t="shared" si="41"/>
        <v>0</v>
      </c>
    </row>
    <row r="334" spans="1:9" x14ac:dyDescent="0.2">
      <c r="A334" s="22">
        <v>44237</v>
      </c>
      <c r="B334" s="18">
        <v>302</v>
      </c>
      <c r="C334">
        <f t="shared" si="35"/>
        <v>1</v>
      </c>
      <c r="D334">
        <f t="shared" si="36"/>
        <v>1</v>
      </c>
      <c r="E334">
        <f t="shared" si="37"/>
        <v>1</v>
      </c>
      <c r="F334">
        <f t="shared" si="38"/>
        <v>1</v>
      </c>
      <c r="G334">
        <f t="shared" si="39"/>
        <v>123</v>
      </c>
      <c r="H334">
        <f t="shared" si="40"/>
        <v>0</v>
      </c>
      <c r="I334">
        <f t="shared" si="41"/>
        <v>1</v>
      </c>
    </row>
    <row r="335" spans="1:9" x14ac:dyDescent="0.2">
      <c r="A335" s="22">
        <v>44238</v>
      </c>
      <c r="B335" s="18">
        <v>301</v>
      </c>
      <c r="C335">
        <f t="shared" si="35"/>
        <v>-1</v>
      </c>
      <c r="D335">
        <f t="shared" si="36"/>
        <v>1</v>
      </c>
      <c r="E335">
        <f t="shared" si="37"/>
        <v>0</v>
      </c>
      <c r="F335">
        <f t="shared" si="38"/>
        <v>1</v>
      </c>
      <c r="G335">
        <f t="shared" si="39"/>
        <v>124</v>
      </c>
      <c r="H335">
        <f t="shared" si="40"/>
        <v>0</v>
      </c>
      <c r="I335">
        <f t="shared" si="41"/>
        <v>0</v>
      </c>
    </row>
    <row r="336" spans="1:9" x14ac:dyDescent="0.2">
      <c r="A336" s="22">
        <v>44239</v>
      </c>
      <c r="B336" s="18">
        <v>300</v>
      </c>
      <c r="C336">
        <f t="shared" si="35"/>
        <v>-1</v>
      </c>
      <c r="D336">
        <f t="shared" si="36"/>
        <v>2</v>
      </c>
      <c r="E336">
        <f t="shared" si="37"/>
        <v>0</v>
      </c>
      <c r="F336">
        <f t="shared" si="38"/>
        <v>1</v>
      </c>
      <c r="G336">
        <f t="shared" si="39"/>
        <v>125</v>
      </c>
      <c r="H336">
        <f t="shared" si="40"/>
        <v>0</v>
      </c>
      <c r="I336">
        <f t="shared" si="41"/>
        <v>0</v>
      </c>
    </row>
    <row r="337" spans="1:9" x14ac:dyDescent="0.2">
      <c r="A337" s="22">
        <v>44240</v>
      </c>
      <c r="B337" s="18">
        <v>298</v>
      </c>
      <c r="C337">
        <f t="shared" si="35"/>
        <v>-1</v>
      </c>
      <c r="D337">
        <f t="shared" si="36"/>
        <v>3</v>
      </c>
      <c r="E337">
        <f t="shared" si="37"/>
        <v>1</v>
      </c>
      <c r="F337">
        <f t="shared" si="38"/>
        <v>1</v>
      </c>
      <c r="G337">
        <f t="shared" si="39"/>
        <v>126</v>
      </c>
      <c r="H337">
        <f t="shared" si="40"/>
        <v>0</v>
      </c>
      <c r="I337">
        <f t="shared" si="41"/>
        <v>1</v>
      </c>
    </row>
    <row r="338" spans="1:9" x14ac:dyDescent="0.2">
      <c r="A338" s="22">
        <v>44241</v>
      </c>
      <c r="B338" s="18">
        <v>299</v>
      </c>
      <c r="C338">
        <f t="shared" si="35"/>
        <v>1</v>
      </c>
      <c r="D338">
        <f t="shared" si="36"/>
        <v>1</v>
      </c>
      <c r="E338">
        <f t="shared" si="37"/>
        <v>1</v>
      </c>
      <c r="F338">
        <f t="shared" si="38"/>
        <v>1</v>
      </c>
      <c r="G338">
        <f t="shared" si="39"/>
        <v>127</v>
      </c>
      <c r="H338">
        <f t="shared" si="40"/>
        <v>0</v>
      </c>
      <c r="I338">
        <f t="shared" si="41"/>
        <v>1</v>
      </c>
    </row>
    <row r="339" spans="1:9" x14ac:dyDescent="0.2">
      <c r="A339" s="22">
        <v>44242</v>
      </c>
      <c r="B339" s="18">
        <v>297</v>
      </c>
      <c r="C339">
        <f t="shared" si="35"/>
        <v>-1</v>
      </c>
      <c r="D339">
        <f t="shared" si="36"/>
        <v>1</v>
      </c>
      <c r="E339">
        <f t="shared" si="37"/>
        <v>0</v>
      </c>
      <c r="F339">
        <f t="shared" si="38"/>
        <v>1</v>
      </c>
      <c r="G339">
        <f t="shared" si="39"/>
        <v>128</v>
      </c>
      <c r="H339">
        <f t="shared" si="40"/>
        <v>0</v>
      </c>
      <c r="I339">
        <f t="shared" si="41"/>
        <v>0</v>
      </c>
    </row>
    <row r="340" spans="1:9" x14ac:dyDescent="0.2">
      <c r="A340" s="22">
        <v>44243</v>
      </c>
      <c r="B340" s="18">
        <v>297</v>
      </c>
      <c r="C340">
        <f t="shared" si="35"/>
        <v>-1</v>
      </c>
      <c r="D340">
        <f t="shared" si="36"/>
        <v>2</v>
      </c>
      <c r="E340">
        <f t="shared" si="37"/>
        <v>0</v>
      </c>
      <c r="F340">
        <f t="shared" si="38"/>
        <v>1</v>
      </c>
      <c r="G340">
        <f t="shared" si="39"/>
        <v>129</v>
      </c>
      <c r="H340">
        <f t="shared" si="40"/>
        <v>0</v>
      </c>
      <c r="I340">
        <f t="shared" si="41"/>
        <v>0</v>
      </c>
    </row>
    <row r="341" spans="1:9" x14ac:dyDescent="0.2">
      <c r="A341" s="22">
        <v>44244</v>
      </c>
      <c r="B341" s="18">
        <v>294</v>
      </c>
      <c r="C341">
        <f t="shared" si="35"/>
        <v>-1</v>
      </c>
      <c r="D341">
        <f t="shared" si="36"/>
        <v>3</v>
      </c>
      <c r="E341">
        <f t="shared" si="37"/>
        <v>1</v>
      </c>
      <c r="F341">
        <f t="shared" si="38"/>
        <v>1</v>
      </c>
      <c r="G341">
        <f t="shared" si="39"/>
        <v>130</v>
      </c>
      <c r="H341">
        <f t="shared" si="40"/>
        <v>0</v>
      </c>
      <c r="I341">
        <f t="shared" si="41"/>
        <v>1</v>
      </c>
    </row>
    <row r="342" spans="1:9" x14ac:dyDescent="0.2">
      <c r="A342" s="22">
        <v>44245</v>
      </c>
      <c r="B342" s="18">
        <v>296</v>
      </c>
      <c r="C342">
        <f t="shared" si="35"/>
        <v>1</v>
      </c>
      <c r="D342">
        <f t="shared" si="36"/>
        <v>1</v>
      </c>
      <c r="E342">
        <f t="shared" si="37"/>
        <v>1</v>
      </c>
      <c r="F342">
        <f t="shared" si="38"/>
        <v>1</v>
      </c>
      <c r="G342">
        <f t="shared" si="39"/>
        <v>131</v>
      </c>
      <c r="H342">
        <f t="shared" si="40"/>
        <v>0</v>
      </c>
      <c r="I342">
        <f t="shared" si="41"/>
        <v>1</v>
      </c>
    </row>
    <row r="343" spans="1:9" x14ac:dyDescent="0.2">
      <c r="A343" s="22">
        <v>44246</v>
      </c>
      <c r="B343" s="18">
        <v>292</v>
      </c>
      <c r="C343">
        <f t="shared" si="35"/>
        <v>-1</v>
      </c>
      <c r="D343">
        <f t="shared" si="36"/>
        <v>1</v>
      </c>
      <c r="E343">
        <f t="shared" si="37"/>
        <v>0</v>
      </c>
      <c r="F343">
        <f t="shared" si="38"/>
        <v>1</v>
      </c>
      <c r="G343">
        <f t="shared" si="39"/>
        <v>132</v>
      </c>
      <c r="H343">
        <f t="shared" si="40"/>
        <v>0</v>
      </c>
      <c r="I343">
        <f t="shared" si="41"/>
        <v>0</v>
      </c>
    </row>
    <row r="344" spans="1:9" x14ac:dyDescent="0.2">
      <c r="A344" s="22">
        <v>44247</v>
      </c>
      <c r="B344" s="18">
        <v>290</v>
      </c>
      <c r="C344">
        <f t="shared" si="35"/>
        <v>-1</v>
      </c>
      <c r="D344">
        <f t="shared" si="36"/>
        <v>2</v>
      </c>
      <c r="E344">
        <f t="shared" si="37"/>
        <v>0</v>
      </c>
      <c r="F344">
        <f t="shared" si="38"/>
        <v>1</v>
      </c>
      <c r="G344">
        <f t="shared" si="39"/>
        <v>133</v>
      </c>
      <c r="H344">
        <f t="shared" si="40"/>
        <v>0</v>
      </c>
      <c r="I344">
        <f t="shared" si="41"/>
        <v>0</v>
      </c>
    </row>
    <row r="345" spans="1:9" x14ac:dyDescent="0.2">
      <c r="A345" s="22">
        <v>44248</v>
      </c>
      <c r="B345" s="18">
        <v>287</v>
      </c>
      <c r="C345">
        <f t="shared" si="35"/>
        <v>-1</v>
      </c>
      <c r="D345">
        <f t="shared" si="36"/>
        <v>3</v>
      </c>
      <c r="E345">
        <f t="shared" si="37"/>
        <v>0</v>
      </c>
      <c r="F345">
        <f t="shared" si="38"/>
        <v>1</v>
      </c>
      <c r="G345">
        <f t="shared" si="39"/>
        <v>134</v>
      </c>
      <c r="H345">
        <f t="shared" si="40"/>
        <v>0</v>
      </c>
      <c r="I345">
        <f t="shared" si="41"/>
        <v>0</v>
      </c>
    </row>
    <row r="346" spans="1:9" x14ac:dyDescent="0.2">
      <c r="A346" s="22">
        <v>44249</v>
      </c>
      <c r="B346" s="18">
        <v>285</v>
      </c>
      <c r="C346">
        <f t="shared" si="35"/>
        <v>-1</v>
      </c>
      <c r="D346">
        <f t="shared" si="36"/>
        <v>4</v>
      </c>
      <c r="E346">
        <f t="shared" si="37"/>
        <v>0</v>
      </c>
      <c r="F346">
        <f t="shared" si="38"/>
        <v>1</v>
      </c>
      <c r="G346">
        <f t="shared" si="39"/>
        <v>135</v>
      </c>
      <c r="H346">
        <f t="shared" si="40"/>
        <v>0</v>
      </c>
      <c r="I346">
        <f t="shared" si="41"/>
        <v>0</v>
      </c>
    </row>
    <row r="347" spans="1:9" x14ac:dyDescent="0.2">
      <c r="A347" s="22">
        <v>44250</v>
      </c>
      <c r="B347" s="18">
        <v>283</v>
      </c>
      <c r="C347">
        <f t="shared" si="35"/>
        <v>-1</v>
      </c>
      <c r="D347">
        <f t="shared" si="36"/>
        <v>5</v>
      </c>
      <c r="E347">
        <f t="shared" si="37"/>
        <v>0</v>
      </c>
      <c r="F347">
        <f t="shared" si="38"/>
        <v>1</v>
      </c>
      <c r="G347">
        <f t="shared" si="39"/>
        <v>136</v>
      </c>
      <c r="H347">
        <f t="shared" si="40"/>
        <v>0</v>
      </c>
      <c r="I347">
        <f t="shared" si="41"/>
        <v>0</v>
      </c>
    </row>
    <row r="348" spans="1:9" x14ac:dyDescent="0.2">
      <c r="A348" s="22">
        <v>44251</v>
      </c>
      <c r="B348" s="18">
        <v>280</v>
      </c>
      <c r="C348">
        <f t="shared" si="35"/>
        <v>-1</v>
      </c>
      <c r="D348">
        <f t="shared" si="36"/>
        <v>6</v>
      </c>
      <c r="E348">
        <f t="shared" si="37"/>
        <v>0</v>
      </c>
      <c r="F348">
        <f t="shared" si="38"/>
        <v>1</v>
      </c>
      <c r="G348">
        <f t="shared" si="39"/>
        <v>137</v>
      </c>
      <c r="H348">
        <f t="shared" si="40"/>
        <v>0</v>
      </c>
      <c r="I348">
        <f t="shared" si="41"/>
        <v>0</v>
      </c>
    </row>
    <row r="349" spans="1:9" x14ac:dyDescent="0.2">
      <c r="A349" s="22">
        <v>44252</v>
      </c>
      <c r="B349" s="18">
        <v>278</v>
      </c>
      <c r="C349">
        <f t="shared" si="35"/>
        <v>-1</v>
      </c>
      <c r="D349">
        <f t="shared" si="36"/>
        <v>7</v>
      </c>
      <c r="E349">
        <f t="shared" si="37"/>
        <v>1</v>
      </c>
      <c r="F349">
        <f t="shared" si="38"/>
        <v>1</v>
      </c>
      <c r="G349">
        <f t="shared" si="39"/>
        <v>138</v>
      </c>
      <c r="H349">
        <f t="shared" si="40"/>
        <v>0</v>
      </c>
      <c r="I349">
        <f t="shared" si="41"/>
        <v>1</v>
      </c>
    </row>
    <row r="350" spans="1:9" x14ac:dyDescent="0.2">
      <c r="A350" s="22">
        <v>44253</v>
      </c>
      <c r="B350" s="18">
        <v>279</v>
      </c>
      <c r="C350">
        <f t="shared" si="35"/>
        <v>1</v>
      </c>
      <c r="D350">
        <f t="shared" si="36"/>
        <v>1</v>
      </c>
      <c r="E350">
        <f t="shared" si="37"/>
        <v>0</v>
      </c>
      <c r="F350">
        <f t="shared" si="38"/>
        <v>1</v>
      </c>
      <c r="G350">
        <f t="shared" si="39"/>
        <v>139</v>
      </c>
      <c r="H350">
        <f t="shared" si="40"/>
        <v>0</v>
      </c>
      <c r="I350">
        <f t="shared" si="41"/>
        <v>0</v>
      </c>
    </row>
    <row r="351" spans="1:9" x14ac:dyDescent="0.2">
      <c r="A351" s="22">
        <v>44254</v>
      </c>
      <c r="B351" s="18">
        <v>280</v>
      </c>
      <c r="C351">
        <f t="shared" si="35"/>
        <v>1</v>
      </c>
      <c r="D351">
        <f t="shared" si="36"/>
        <v>2</v>
      </c>
      <c r="E351">
        <f t="shared" si="37"/>
        <v>0</v>
      </c>
      <c r="F351">
        <f t="shared" si="38"/>
        <v>1</v>
      </c>
      <c r="G351">
        <f t="shared" si="39"/>
        <v>140</v>
      </c>
      <c r="H351">
        <f t="shared" si="40"/>
        <v>0</v>
      </c>
      <c r="I351">
        <f t="shared" si="41"/>
        <v>0</v>
      </c>
    </row>
    <row r="352" spans="1:9" x14ac:dyDescent="0.2">
      <c r="A352" s="22">
        <v>44255</v>
      </c>
      <c r="B352" s="18">
        <v>281</v>
      </c>
      <c r="C352">
        <f t="shared" si="35"/>
        <v>1</v>
      </c>
      <c r="D352">
        <f t="shared" si="36"/>
        <v>3</v>
      </c>
      <c r="E352">
        <f t="shared" si="37"/>
        <v>1</v>
      </c>
      <c r="F352">
        <f t="shared" si="38"/>
        <v>1</v>
      </c>
      <c r="G352">
        <f t="shared" si="39"/>
        <v>141</v>
      </c>
      <c r="H352">
        <f t="shared" si="40"/>
        <v>0</v>
      </c>
      <c r="I352">
        <f t="shared" si="41"/>
        <v>1</v>
      </c>
    </row>
    <row r="353" spans="1:9" x14ac:dyDescent="0.2">
      <c r="A353" s="22">
        <v>44256</v>
      </c>
      <c r="B353" s="18">
        <v>278</v>
      </c>
      <c r="C353">
        <f t="shared" si="35"/>
        <v>-1</v>
      </c>
      <c r="D353">
        <f t="shared" si="36"/>
        <v>1</v>
      </c>
      <c r="E353">
        <f t="shared" si="37"/>
        <v>0</v>
      </c>
      <c r="F353">
        <f t="shared" si="38"/>
        <v>1</v>
      </c>
      <c r="G353">
        <f t="shared" si="39"/>
        <v>142</v>
      </c>
      <c r="H353">
        <f t="shared" si="40"/>
        <v>0</v>
      </c>
      <c r="I353">
        <f t="shared" si="41"/>
        <v>0</v>
      </c>
    </row>
    <row r="354" spans="1:9" x14ac:dyDescent="0.2">
      <c r="A354" s="22">
        <v>44257</v>
      </c>
      <c r="B354" s="18">
        <v>275</v>
      </c>
      <c r="C354">
        <f t="shared" si="35"/>
        <v>-1</v>
      </c>
      <c r="D354">
        <f t="shared" si="36"/>
        <v>2</v>
      </c>
      <c r="E354">
        <f t="shared" si="37"/>
        <v>0</v>
      </c>
      <c r="F354">
        <f t="shared" si="38"/>
        <v>1</v>
      </c>
      <c r="G354">
        <f t="shared" si="39"/>
        <v>143</v>
      </c>
      <c r="H354">
        <f t="shared" si="40"/>
        <v>0</v>
      </c>
      <c r="I354">
        <f t="shared" si="41"/>
        <v>0</v>
      </c>
    </row>
    <row r="355" spans="1:9" x14ac:dyDescent="0.2">
      <c r="A355" s="22">
        <v>44258</v>
      </c>
      <c r="B355" s="18">
        <v>273</v>
      </c>
      <c r="C355">
        <f t="shared" si="35"/>
        <v>-1</v>
      </c>
      <c r="D355">
        <f t="shared" si="36"/>
        <v>3</v>
      </c>
      <c r="E355">
        <f t="shared" si="37"/>
        <v>0</v>
      </c>
      <c r="F355">
        <f t="shared" si="38"/>
        <v>1</v>
      </c>
      <c r="G355">
        <f t="shared" si="39"/>
        <v>144</v>
      </c>
      <c r="H355">
        <f t="shared" si="40"/>
        <v>0</v>
      </c>
      <c r="I355">
        <f t="shared" si="41"/>
        <v>0</v>
      </c>
    </row>
    <row r="356" spans="1:9" x14ac:dyDescent="0.2">
      <c r="A356" s="22">
        <v>44259</v>
      </c>
      <c r="B356" s="18">
        <v>271</v>
      </c>
      <c r="C356">
        <f t="shared" si="35"/>
        <v>-1</v>
      </c>
      <c r="D356">
        <f t="shared" si="36"/>
        <v>4</v>
      </c>
      <c r="E356">
        <f t="shared" si="37"/>
        <v>1</v>
      </c>
      <c r="F356">
        <f t="shared" si="38"/>
        <v>1</v>
      </c>
      <c r="G356">
        <f t="shared" si="39"/>
        <v>145</v>
      </c>
      <c r="H356">
        <f t="shared" si="40"/>
        <v>0</v>
      </c>
      <c r="I356">
        <f t="shared" si="41"/>
        <v>1</v>
      </c>
    </row>
    <row r="357" spans="1:9" x14ac:dyDescent="0.2">
      <c r="A357" s="22">
        <v>44260</v>
      </c>
      <c r="B357" s="18">
        <v>273</v>
      </c>
      <c r="C357">
        <f t="shared" si="35"/>
        <v>1</v>
      </c>
      <c r="D357">
        <f t="shared" si="36"/>
        <v>1</v>
      </c>
      <c r="E357">
        <f t="shared" si="37"/>
        <v>1</v>
      </c>
      <c r="F357">
        <f t="shared" si="38"/>
        <v>1</v>
      </c>
      <c r="G357">
        <f t="shared" si="39"/>
        <v>146</v>
      </c>
      <c r="H357">
        <f t="shared" si="40"/>
        <v>0</v>
      </c>
      <c r="I357">
        <f t="shared" si="41"/>
        <v>1</v>
      </c>
    </row>
    <row r="358" spans="1:9" x14ac:dyDescent="0.2">
      <c r="A358" s="22">
        <v>44261</v>
      </c>
      <c r="B358" s="18">
        <v>270</v>
      </c>
      <c r="C358">
        <f t="shared" si="35"/>
        <v>-1</v>
      </c>
      <c r="D358">
        <f t="shared" si="36"/>
        <v>1</v>
      </c>
      <c r="E358">
        <f t="shared" si="37"/>
        <v>0</v>
      </c>
      <c r="F358">
        <f t="shared" si="38"/>
        <v>1</v>
      </c>
      <c r="G358">
        <f t="shared" si="39"/>
        <v>147</v>
      </c>
      <c r="H358">
        <f t="shared" si="40"/>
        <v>0</v>
      </c>
      <c r="I358">
        <f t="shared" si="41"/>
        <v>0</v>
      </c>
    </row>
    <row r="359" spans="1:9" x14ac:dyDescent="0.2">
      <c r="A359" s="22">
        <v>44262</v>
      </c>
      <c r="B359" s="18">
        <v>268</v>
      </c>
      <c r="C359">
        <f t="shared" si="35"/>
        <v>-1</v>
      </c>
      <c r="D359">
        <f t="shared" si="36"/>
        <v>2</v>
      </c>
      <c r="E359">
        <f t="shared" si="37"/>
        <v>0</v>
      </c>
      <c r="F359">
        <f t="shared" si="38"/>
        <v>1</v>
      </c>
      <c r="G359">
        <f t="shared" si="39"/>
        <v>148</v>
      </c>
      <c r="H359">
        <f t="shared" si="40"/>
        <v>0</v>
      </c>
      <c r="I359">
        <f t="shared" si="41"/>
        <v>0</v>
      </c>
    </row>
    <row r="360" spans="1:9" x14ac:dyDescent="0.2">
      <c r="A360" s="22">
        <v>44263</v>
      </c>
      <c r="B360" s="18">
        <v>263</v>
      </c>
      <c r="C360">
        <f t="shared" si="35"/>
        <v>-1</v>
      </c>
      <c r="D360">
        <f t="shared" si="36"/>
        <v>3</v>
      </c>
      <c r="E360">
        <f t="shared" si="37"/>
        <v>0</v>
      </c>
      <c r="F360">
        <f t="shared" si="38"/>
        <v>1</v>
      </c>
      <c r="G360">
        <f t="shared" si="39"/>
        <v>149</v>
      </c>
      <c r="H360">
        <f t="shared" si="40"/>
        <v>0</v>
      </c>
      <c r="I360">
        <f t="shared" si="41"/>
        <v>0</v>
      </c>
    </row>
    <row r="361" spans="1:9" x14ac:dyDescent="0.2">
      <c r="A361" s="22">
        <v>44264</v>
      </c>
      <c r="B361" s="18">
        <v>260</v>
      </c>
      <c r="C361">
        <f t="shared" si="35"/>
        <v>-1</v>
      </c>
      <c r="D361">
        <f t="shared" si="36"/>
        <v>4</v>
      </c>
      <c r="E361">
        <f t="shared" si="37"/>
        <v>0</v>
      </c>
      <c r="F361">
        <f t="shared" si="38"/>
        <v>1</v>
      </c>
      <c r="G361">
        <f t="shared" si="39"/>
        <v>150</v>
      </c>
      <c r="H361">
        <f t="shared" si="40"/>
        <v>0</v>
      </c>
      <c r="I361">
        <f t="shared" si="41"/>
        <v>0</v>
      </c>
    </row>
    <row r="362" spans="1:9" x14ac:dyDescent="0.2">
      <c r="A362" s="22">
        <v>44265</v>
      </c>
      <c r="B362" s="18">
        <v>254</v>
      </c>
      <c r="C362">
        <f t="shared" si="35"/>
        <v>-1</v>
      </c>
      <c r="D362">
        <f t="shared" si="36"/>
        <v>5</v>
      </c>
      <c r="E362">
        <f t="shared" si="37"/>
        <v>0</v>
      </c>
      <c r="F362">
        <f t="shared" si="38"/>
        <v>1</v>
      </c>
      <c r="G362">
        <f t="shared" si="39"/>
        <v>151</v>
      </c>
      <c r="H362">
        <f t="shared" si="40"/>
        <v>0</v>
      </c>
      <c r="I362">
        <f t="shared" si="41"/>
        <v>0</v>
      </c>
    </row>
    <row r="363" spans="1:9" x14ac:dyDescent="0.2">
      <c r="A363" s="22">
        <v>44266</v>
      </c>
      <c r="B363" s="18">
        <v>250</v>
      </c>
      <c r="C363">
        <f t="shared" si="35"/>
        <v>-1</v>
      </c>
      <c r="D363">
        <f t="shared" si="36"/>
        <v>6</v>
      </c>
      <c r="E363">
        <f t="shared" si="37"/>
        <v>1</v>
      </c>
      <c r="F363">
        <f t="shared" si="38"/>
        <v>1</v>
      </c>
      <c r="G363">
        <f t="shared" si="39"/>
        <v>152</v>
      </c>
      <c r="H363">
        <f t="shared" si="40"/>
        <v>0</v>
      </c>
      <c r="I363">
        <f t="shared" si="41"/>
        <v>1</v>
      </c>
    </row>
    <row r="364" spans="1:9" x14ac:dyDescent="0.2">
      <c r="A364" s="22">
        <v>44267</v>
      </c>
      <c r="B364" s="18">
        <v>252</v>
      </c>
      <c r="C364">
        <f t="shared" si="35"/>
        <v>1</v>
      </c>
      <c r="D364">
        <f t="shared" si="36"/>
        <v>1</v>
      </c>
      <c r="E364">
        <f t="shared" si="37"/>
        <v>1</v>
      </c>
      <c r="F364">
        <f t="shared" si="38"/>
        <v>1</v>
      </c>
      <c r="G364">
        <f t="shared" si="39"/>
        <v>153</v>
      </c>
      <c r="H364">
        <f t="shared" si="40"/>
        <v>0</v>
      </c>
      <c r="I364">
        <f t="shared" si="41"/>
        <v>1</v>
      </c>
    </row>
    <row r="365" spans="1:9" x14ac:dyDescent="0.2">
      <c r="A365" s="22">
        <v>44268</v>
      </c>
      <c r="B365" s="18">
        <v>246</v>
      </c>
      <c r="C365">
        <f t="shared" si="35"/>
        <v>-1</v>
      </c>
      <c r="D365">
        <f t="shared" si="36"/>
        <v>1</v>
      </c>
      <c r="E365">
        <f t="shared" si="37"/>
        <v>0</v>
      </c>
      <c r="F365">
        <f t="shared" si="38"/>
        <v>1</v>
      </c>
      <c r="G365">
        <f t="shared" si="39"/>
        <v>154</v>
      </c>
      <c r="H365">
        <f t="shared" si="40"/>
        <v>0</v>
      </c>
      <c r="I365">
        <f t="shared" si="41"/>
        <v>0</v>
      </c>
    </row>
    <row r="366" spans="1:9" x14ac:dyDescent="0.2">
      <c r="A366" s="22">
        <v>44269</v>
      </c>
      <c r="B366" s="18">
        <v>240</v>
      </c>
      <c r="C366">
        <f t="shared" si="35"/>
        <v>-1</v>
      </c>
      <c r="D366">
        <f t="shared" si="36"/>
        <v>2</v>
      </c>
      <c r="E366">
        <f t="shared" si="37"/>
        <v>0</v>
      </c>
      <c r="F366">
        <f t="shared" si="38"/>
        <v>1</v>
      </c>
      <c r="G366">
        <f t="shared" si="39"/>
        <v>155</v>
      </c>
      <c r="H366">
        <f t="shared" si="40"/>
        <v>0</v>
      </c>
      <c r="I366">
        <f t="shared" si="41"/>
        <v>0</v>
      </c>
    </row>
    <row r="367" spans="1:9" x14ac:dyDescent="0.2">
      <c r="A367" s="22">
        <v>44270</v>
      </c>
      <c r="B367" s="18">
        <v>235</v>
      </c>
      <c r="C367">
        <f t="shared" si="35"/>
        <v>-1</v>
      </c>
      <c r="D367">
        <f t="shared" si="36"/>
        <v>3</v>
      </c>
      <c r="E367">
        <f t="shared" si="37"/>
        <v>0</v>
      </c>
      <c r="F367">
        <f t="shared" si="38"/>
        <v>1</v>
      </c>
      <c r="G367">
        <f t="shared" si="39"/>
        <v>156</v>
      </c>
      <c r="H367">
        <f t="shared" si="40"/>
        <v>0</v>
      </c>
      <c r="I367">
        <f t="shared" si="41"/>
        <v>0</v>
      </c>
    </row>
    <row r="368" spans="1:9" x14ac:dyDescent="0.2">
      <c r="A368" s="22">
        <v>44271</v>
      </c>
      <c r="B368" s="18">
        <v>227</v>
      </c>
      <c r="C368">
        <f t="shared" si="35"/>
        <v>-1</v>
      </c>
      <c r="D368">
        <f t="shared" si="36"/>
        <v>4</v>
      </c>
      <c r="E368">
        <f t="shared" si="37"/>
        <v>0</v>
      </c>
      <c r="F368">
        <f t="shared" si="38"/>
        <v>1</v>
      </c>
      <c r="G368">
        <f t="shared" si="39"/>
        <v>157</v>
      </c>
      <c r="H368">
        <f t="shared" si="40"/>
        <v>0</v>
      </c>
      <c r="I368">
        <f t="shared" si="41"/>
        <v>0</v>
      </c>
    </row>
    <row r="369" spans="1:9" x14ac:dyDescent="0.2">
      <c r="A369" s="22">
        <v>44272</v>
      </c>
      <c r="B369" s="18">
        <v>223</v>
      </c>
      <c r="C369">
        <f t="shared" si="35"/>
        <v>-1</v>
      </c>
      <c r="D369">
        <f t="shared" si="36"/>
        <v>5</v>
      </c>
      <c r="E369">
        <f t="shared" si="37"/>
        <v>0</v>
      </c>
      <c r="F369">
        <f t="shared" si="38"/>
        <v>1</v>
      </c>
      <c r="G369">
        <f t="shared" si="39"/>
        <v>158</v>
      </c>
      <c r="H369">
        <f t="shared" si="40"/>
        <v>0</v>
      </c>
      <c r="I369">
        <f t="shared" si="41"/>
        <v>0</v>
      </c>
    </row>
    <row r="370" spans="1:9" x14ac:dyDescent="0.2">
      <c r="A370" s="22">
        <v>44273</v>
      </c>
      <c r="B370" s="18">
        <v>219</v>
      </c>
      <c r="C370">
        <f t="shared" si="35"/>
        <v>-1</v>
      </c>
      <c r="D370">
        <f t="shared" si="36"/>
        <v>6</v>
      </c>
      <c r="E370">
        <f t="shared" si="37"/>
        <v>0</v>
      </c>
      <c r="F370">
        <f t="shared" si="38"/>
        <v>1</v>
      </c>
      <c r="G370">
        <f t="shared" si="39"/>
        <v>159</v>
      </c>
      <c r="H370">
        <f t="shared" si="40"/>
        <v>0</v>
      </c>
      <c r="I370">
        <f t="shared" si="41"/>
        <v>0</v>
      </c>
    </row>
    <row r="371" spans="1:9" x14ac:dyDescent="0.2">
      <c r="A371" s="22">
        <v>44274</v>
      </c>
      <c r="B371" s="18">
        <v>214</v>
      </c>
      <c r="C371">
        <f t="shared" si="35"/>
        <v>-1</v>
      </c>
      <c r="D371">
        <f t="shared" si="36"/>
        <v>7</v>
      </c>
      <c r="E371">
        <f t="shared" si="37"/>
        <v>0</v>
      </c>
      <c r="F371">
        <f t="shared" si="38"/>
        <v>1</v>
      </c>
      <c r="G371">
        <f t="shared" si="39"/>
        <v>160</v>
      </c>
      <c r="H371">
        <f t="shared" si="40"/>
        <v>0</v>
      </c>
      <c r="I371">
        <f t="shared" si="41"/>
        <v>0</v>
      </c>
    </row>
    <row r="372" spans="1:9" x14ac:dyDescent="0.2">
      <c r="A372" s="22">
        <v>44275</v>
      </c>
      <c r="B372" s="18">
        <v>211</v>
      </c>
      <c r="C372">
        <f t="shared" si="35"/>
        <v>-1</v>
      </c>
      <c r="D372">
        <f t="shared" si="36"/>
        <v>8</v>
      </c>
      <c r="E372">
        <f t="shared" si="37"/>
        <v>0</v>
      </c>
      <c r="F372">
        <f t="shared" si="38"/>
        <v>1</v>
      </c>
      <c r="G372">
        <f t="shared" si="39"/>
        <v>161</v>
      </c>
      <c r="H372">
        <f t="shared" si="40"/>
        <v>0</v>
      </c>
      <c r="I372">
        <f t="shared" si="41"/>
        <v>0</v>
      </c>
    </row>
    <row r="373" spans="1:9" x14ac:dyDescent="0.2">
      <c r="A373" s="22">
        <v>44276</v>
      </c>
      <c r="B373" s="18">
        <v>205</v>
      </c>
      <c r="C373">
        <f t="shared" si="35"/>
        <v>-1</v>
      </c>
      <c r="D373">
        <f t="shared" si="36"/>
        <v>9</v>
      </c>
      <c r="E373">
        <f t="shared" si="37"/>
        <v>0</v>
      </c>
      <c r="F373">
        <f t="shared" si="38"/>
        <v>1</v>
      </c>
      <c r="G373">
        <f t="shared" si="39"/>
        <v>162</v>
      </c>
      <c r="H373">
        <f t="shared" si="40"/>
        <v>0</v>
      </c>
      <c r="I373">
        <f t="shared" si="41"/>
        <v>0</v>
      </c>
    </row>
    <row r="374" spans="1:9" x14ac:dyDescent="0.2">
      <c r="A374" s="22">
        <v>44277</v>
      </c>
      <c r="B374" s="18">
        <v>203</v>
      </c>
      <c r="C374">
        <f t="shared" si="35"/>
        <v>-1</v>
      </c>
      <c r="D374">
        <f t="shared" si="36"/>
        <v>10</v>
      </c>
      <c r="E374">
        <f t="shared" si="37"/>
        <v>0</v>
      </c>
      <c r="F374">
        <f t="shared" si="38"/>
        <v>1</v>
      </c>
      <c r="G374">
        <f t="shared" si="39"/>
        <v>163</v>
      </c>
      <c r="H374">
        <f t="shared" si="40"/>
        <v>0</v>
      </c>
      <c r="I374">
        <f t="shared" si="41"/>
        <v>0</v>
      </c>
    </row>
    <row r="375" spans="1:9" x14ac:dyDescent="0.2">
      <c r="A375" s="22">
        <v>44278</v>
      </c>
      <c r="B375" s="18">
        <v>200</v>
      </c>
      <c r="C375">
        <f t="shared" si="35"/>
        <v>-1</v>
      </c>
      <c r="D375">
        <f t="shared" si="36"/>
        <v>11</v>
      </c>
      <c r="E375">
        <f t="shared" si="37"/>
        <v>0</v>
      </c>
      <c r="F375">
        <f t="shared" si="38"/>
        <v>1</v>
      </c>
      <c r="G375">
        <f t="shared" si="39"/>
        <v>164</v>
      </c>
      <c r="H375">
        <f t="shared" si="40"/>
        <v>0</v>
      </c>
      <c r="I375">
        <f t="shared" si="41"/>
        <v>0</v>
      </c>
    </row>
    <row r="376" spans="1:9" x14ac:dyDescent="0.2">
      <c r="A376" s="22">
        <v>44279</v>
      </c>
      <c r="B376" s="18">
        <v>199</v>
      </c>
      <c r="C376">
        <f t="shared" si="35"/>
        <v>-1</v>
      </c>
      <c r="D376">
        <f t="shared" si="36"/>
        <v>12</v>
      </c>
      <c r="E376">
        <f t="shared" si="37"/>
        <v>1</v>
      </c>
      <c r="F376">
        <f t="shared" si="38"/>
        <v>1</v>
      </c>
      <c r="G376">
        <f t="shared" si="39"/>
        <v>165</v>
      </c>
      <c r="H376">
        <f t="shared" si="40"/>
        <v>0</v>
      </c>
      <c r="I376">
        <f t="shared" si="41"/>
        <v>1</v>
      </c>
    </row>
    <row r="377" spans="1:9" x14ac:dyDescent="0.2">
      <c r="A377" s="22">
        <v>44280</v>
      </c>
      <c r="B377" s="18">
        <v>200</v>
      </c>
      <c r="C377">
        <f t="shared" si="35"/>
        <v>1</v>
      </c>
      <c r="D377">
        <f t="shared" si="36"/>
        <v>1</v>
      </c>
      <c r="E377">
        <f t="shared" si="37"/>
        <v>1</v>
      </c>
      <c r="F377">
        <f t="shared" si="38"/>
        <v>1</v>
      </c>
      <c r="G377">
        <f t="shared" si="39"/>
        <v>166</v>
      </c>
      <c r="H377">
        <f t="shared" si="40"/>
        <v>0</v>
      </c>
      <c r="I377">
        <f t="shared" si="41"/>
        <v>1</v>
      </c>
    </row>
    <row r="378" spans="1:9" x14ac:dyDescent="0.2">
      <c r="A378" s="22">
        <v>44281</v>
      </c>
      <c r="B378" s="18">
        <v>198</v>
      </c>
      <c r="C378">
        <f t="shared" si="35"/>
        <v>-1</v>
      </c>
      <c r="D378">
        <f t="shared" si="36"/>
        <v>1</v>
      </c>
      <c r="E378">
        <f t="shared" si="37"/>
        <v>1</v>
      </c>
      <c r="F378">
        <f t="shared" si="38"/>
        <v>1</v>
      </c>
      <c r="G378">
        <f t="shared" si="39"/>
        <v>167</v>
      </c>
      <c r="H378">
        <f t="shared" si="40"/>
        <v>0</v>
      </c>
      <c r="I378">
        <f t="shared" si="41"/>
        <v>1</v>
      </c>
    </row>
    <row r="379" spans="1:9" x14ac:dyDescent="0.2">
      <c r="A379" s="22">
        <v>44282</v>
      </c>
      <c r="B379" s="18">
        <v>201</v>
      </c>
      <c r="C379">
        <f t="shared" si="35"/>
        <v>1</v>
      </c>
      <c r="D379">
        <f t="shared" si="36"/>
        <v>1</v>
      </c>
      <c r="E379">
        <f t="shared" si="37"/>
        <v>1</v>
      </c>
      <c r="F379">
        <f t="shared" si="38"/>
        <v>1</v>
      </c>
      <c r="G379">
        <f t="shared" si="39"/>
        <v>168</v>
      </c>
      <c r="H379">
        <f t="shared" si="40"/>
        <v>0</v>
      </c>
      <c r="I379">
        <f t="shared" si="41"/>
        <v>1</v>
      </c>
    </row>
    <row r="380" spans="1:9" x14ac:dyDescent="0.2">
      <c r="A380" s="22">
        <v>44283</v>
      </c>
      <c r="B380" s="18">
        <v>199</v>
      </c>
      <c r="C380">
        <f t="shared" si="35"/>
        <v>-1</v>
      </c>
      <c r="D380">
        <f t="shared" si="36"/>
        <v>1</v>
      </c>
      <c r="E380">
        <f t="shared" si="37"/>
        <v>1</v>
      </c>
      <c r="F380">
        <f t="shared" si="38"/>
        <v>1</v>
      </c>
      <c r="G380">
        <f t="shared" si="39"/>
        <v>169</v>
      </c>
      <c r="H380">
        <f t="shared" si="40"/>
        <v>0</v>
      </c>
      <c r="I380">
        <f t="shared" si="41"/>
        <v>1</v>
      </c>
    </row>
    <row r="381" spans="1:9" x14ac:dyDescent="0.2">
      <c r="A381" s="22">
        <v>44284</v>
      </c>
      <c r="B381" s="18">
        <v>200</v>
      </c>
      <c r="C381">
        <f t="shared" si="35"/>
        <v>1</v>
      </c>
      <c r="D381">
        <f t="shared" si="36"/>
        <v>1</v>
      </c>
      <c r="E381">
        <f t="shared" si="37"/>
        <v>1</v>
      </c>
      <c r="F381">
        <f t="shared" si="38"/>
        <v>1</v>
      </c>
      <c r="G381">
        <f t="shared" si="39"/>
        <v>170</v>
      </c>
      <c r="H381">
        <f t="shared" si="40"/>
        <v>0</v>
      </c>
      <c r="I381">
        <f t="shared" si="41"/>
        <v>1</v>
      </c>
    </row>
    <row r="382" spans="1:9" x14ac:dyDescent="0.2">
      <c r="A382" s="22">
        <v>44285</v>
      </c>
      <c r="B382" s="18">
        <v>198</v>
      </c>
      <c r="C382">
        <f t="shared" si="35"/>
        <v>-1</v>
      </c>
      <c r="D382">
        <f t="shared" si="36"/>
        <v>1</v>
      </c>
      <c r="E382">
        <f t="shared" si="37"/>
        <v>0</v>
      </c>
      <c r="F382">
        <f t="shared" si="38"/>
        <v>1</v>
      </c>
      <c r="G382">
        <f t="shared" si="39"/>
        <v>171</v>
      </c>
      <c r="H382">
        <f t="shared" si="40"/>
        <v>0</v>
      </c>
      <c r="I382">
        <f t="shared" si="41"/>
        <v>0</v>
      </c>
    </row>
    <row r="383" spans="1:9" x14ac:dyDescent="0.2">
      <c r="A383" s="22">
        <v>44286</v>
      </c>
      <c r="B383" s="18">
        <v>197</v>
      </c>
      <c r="C383">
        <f t="shared" si="35"/>
        <v>-1</v>
      </c>
      <c r="D383">
        <f t="shared" si="36"/>
        <v>2</v>
      </c>
      <c r="E383">
        <f t="shared" si="37"/>
        <v>1</v>
      </c>
      <c r="F383">
        <f t="shared" si="38"/>
        <v>1</v>
      </c>
      <c r="G383">
        <f t="shared" si="39"/>
        <v>172</v>
      </c>
      <c r="H383">
        <f t="shared" si="40"/>
        <v>0</v>
      </c>
      <c r="I383">
        <f t="shared" si="41"/>
        <v>1</v>
      </c>
    </row>
    <row r="384" spans="1:9" x14ac:dyDescent="0.2">
      <c r="A384" s="22">
        <v>44287</v>
      </c>
      <c r="B384" s="18">
        <v>199</v>
      </c>
      <c r="C384">
        <f t="shared" si="35"/>
        <v>1</v>
      </c>
      <c r="D384">
        <f t="shared" si="36"/>
        <v>1</v>
      </c>
      <c r="E384">
        <f t="shared" si="37"/>
        <v>0</v>
      </c>
      <c r="F384">
        <f t="shared" si="38"/>
        <v>1</v>
      </c>
      <c r="G384">
        <f t="shared" si="39"/>
        <v>173</v>
      </c>
      <c r="H384">
        <f t="shared" si="40"/>
        <v>0</v>
      </c>
      <c r="I384">
        <f t="shared" si="41"/>
        <v>0</v>
      </c>
    </row>
    <row r="385" spans="1:9" x14ac:dyDescent="0.2">
      <c r="A385" s="22">
        <v>44288</v>
      </c>
      <c r="B385" s="18">
        <v>202</v>
      </c>
      <c r="C385">
        <f t="shared" si="35"/>
        <v>1</v>
      </c>
      <c r="D385">
        <f t="shared" si="36"/>
        <v>2</v>
      </c>
      <c r="E385">
        <f t="shared" si="37"/>
        <v>1</v>
      </c>
      <c r="F385">
        <f t="shared" si="38"/>
        <v>1</v>
      </c>
      <c r="G385">
        <f t="shared" si="39"/>
        <v>174</v>
      </c>
      <c r="H385">
        <f t="shared" si="40"/>
        <v>0</v>
      </c>
      <c r="I385">
        <f t="shared" si="41"/>
        <v>1</v>
      </c>
    </row>
    <row r="386" spans="1:9" x14ac:dyDescent="0.2">
      <c r="A386" s="22">
        <v>44289</v>
      </c>
      <c r="B386" s="18">
        <v>201</v>
      </c>
      <c r="C386">
        <f t="shared" si="35"/>
        <v>-1</v>
      </c>
      <c r="D386">
        <f t="shared" si="36"/>
        <v>1</v>
      </c>
      <c r="E386">
        <f t="shared" si="37"/>
        <v>0</v>
      </c>
      <c r="F386">
        <f t="shared" si="38"/>
        <v>1</v>
      </c>
      <c r="G386">
        <f t="shared" si="39"/>
        <v>175</v>
      </c>
      <c r="H386">
        <f t="shared" si="40"/>
        <v>0</v>
      </c>
      <c r="I386">
        <f t="shared" si="41"/>
        <v>0</v>
      </c>
    </row>
    <row r="387" spans="1:9" x14ac:dyDescent="0.2">
      <c r="A387" s="22">
        <v>44290</v>
      </c>
      <c r="B387" s="18">
        <v>200</v>
      </c>
      <c r="C387">
        <f t="shared" si="35"/>
        <v>-1</v>
      </c>
      <c r="D387">
        <f t="shared" si="36"/>
        <v>2</v>
      </c>
      <c r="E387">
        <f t="shared" si="37"/>
        <v>0</v>
      </c>
      <c r="F387">
        <f t="shared" si="38"/>
        <v>1</v>
      </c>
      <c r="G387">
        <f t="shared" si="39"/>
        <v>176</v>
      </c>
      <c r="H387">
        <f t="shared" si="40"/>
        <v>0</v>
      </c>
      <c r="I387">
        <f t="shared" si="41"/>
        <v>0</v>
      </c>
    </row>
    <row r="388" spans="1:9" x14ac:dyDescent="0.2">
      <c r="A388" s="22">
        <v>44291</v>
      </c>
      <c r="B388" s="18">
        <v>199</v>
      </c>
      <c r="C388">
        <f t="shared" si="35"/>
        <v>-1</v>
      </c>
      <c r="D388">
        <f t="shared" si="36"/>
        <v>3</v>
      </c>
      <c r="E388">
        <f t="shared" si="37"/>
        <v>1</v>
      </c>
      <c r="F388">
        <f t="shared" si="38"/>
        <v>1</v>
      </c>
      <c r="G388">
        <f t="shared" si="39"/>
        <v>177</v>
      </c>
      <c r="H388">
        <f t="shared" si="40"/>
        <v>0</v>
      </c>
      <c r="I388">
        <f t="shared" si="41"/>
        <v>1</v>
      </c>
    </row>
    <row r="389" spans="1:9" x14ac:dyDescent="0.2">
      <c r="A389" s="22">
        <v>44292</v>
      </c>
      <c r="B389" s="18">
        <v>201</v>
      </c>
      <c r="C389">
        <f t="shared" ref="C389:C436" si="42">IF(B389&gt;B388,1,-1)</f>
        <v>1</v>
      </c>
      <c r="D389">
        <f t="shared" ref="D389:D436" si="43">IF(C389=C388,D388+1,1)</f>
        <v>1</v>
      </c>
      <c r="E389">
        <f t="shared" ref="E389:E435" si="44">IF(D390&lt;=D389,1,0)</f>
        <v>1</v>
      </c>
      <c r="F389">
        <f t="shared" ref="F389:F436" si="45">IF(B388&gt;$M$1,1,IF(B388=$M$1,0,-1))</f>
        <v>1</v>
      </c>
      <c r="G389">
        <f t="shared" ref="G389:G436" si="46">IF(F389=F388,G388+1,1)</f>
        <v>178</v>
      </c>
      <c r="H389">
        <f t="shared" ref="H389:H436" si="47">IF(G389&lt;=G388,1,0)</f>
        <v>0</v>
      </c>
      <c r="I389">
        <f t="shared" ref="I389:I435" si="48">IF(OR(AND(B389&gt;B388,B389&gt;B390),AND(B388&gt;B389,B390&gt;B389)),1,0)</f>
        <v>1</v>
      </c>
    </row>
    <row r="390" spans="1:9" x14ac:dyDescent="0.2">
      <c r="A390" s="22">
        <v>44293</v>
      </c>
      <c r="B390" s="18">
        <v>198</v>
      </c>
      <c r="C390">
        <f t="shared" si="42"/>
        <v>-1</v>
      </c>
      <c r="D390">
        <f t="shared" si="43"/>
        <v>1</v>
      </c>
      <c r="E390">
        <f t="shared" si="44"/>
        <v>0</v>
      </c>
      <c r="F390">
        <f t="shared" si="45"/>
        <v>1</v>
      </c>
      <c r="G390">
        <f t="shared" si="46"/>
        <v>179</v>
      </c>
      <c r="H390">
        <f t="shared" si="47"/>
        <v>0</v>
      </c>
      <c r="I390">
        <f t="shared" si="48"/>
        <v>0</v>
      </c>
    </row>
    <row r="391" spans="1:9" x14ac:dyDescent="0.2">
      <c r="A391" s="22">
        <v>44294</v>
      </c>
      <c r="B391" s="18">
        <v>197</v>
      </c>
      <c r="C391">
        <f t="shared" si="42"/>
        <v>-1</v>
      </c>
      <c r="D391">
        <f t="shared" si="43"/>
        <v>2</v>
      </c>
      <c r="E391">
        <f t="shared" si="44"/>
        <v>1</v>
      </c>
      <c r="F391">
        <f t="shared" si="45"/>
        <v>1</v>
      </c>
      <c r="G391">
        <f t="shared" si="46"/>
        <v>180</v>
      </c>
      <c r="H391">
        <f t="shared" si="47"/>
        <v>0</v>
      </c>
      <c r="I391">
        <f t="shared" si="48"/>
        <v>1</v>
      </c>
    </row>
    <row r="392" spans="1:9" x14ac:dyDescent="0.2">
      <c r="A392" s="22">
        <v>44295</v>
      </c>
      <c r="B392" s="18">
        <v>200</v>
      </c>
      <c r="C392">
        <f t="shared" si="42"/>
        <v>1</v>
      </c>
      <c r="D392">
        <f t="shared" si="43"/>
        <v>1</v>
      </c>
      <c r="E392">
        <f t="shared" si="44"/>
        <v>0</v>
      </c>
      <c r="F392">
        <f t="shared" si="45"/>
        <v>1</v>
      </c>
      <c r="G392">
        <f t="shared" si="46"/>
        <v>181</v>
      </c>
      <c r="H392">
        <f t="shared" si="47"/>
        <v>0</v>
      </c>
      <c r="I392">
        <f t="shared" si="48"/>
        <v>0</v>
      </c>
    </row>
    <row r="393" spans="1:9" x14ac:dyDescent="0.2">
      <c r="A393" s="22">
        <v>44296</v>
      </c>
      <c r="B393" s="18">
        <v>201</v>
      </c>
      <c r="C393">
        <f t="shared" si="42"/>
        <v>1</v>
      </c>
      <c r="D393">
        <f t="shared" si="43"/>
        <v>2</v>
      </c>
      <c r="E393">
        <f t="shared" si="44"/>
        <v>1</v>
      </c>
      <c r="F393">
        <f t="shared" si="45"/>
        <v>1</v>
      </c>
      <c r="G393">
        <f t="shared" si="46"/>
        <v>182</v>
      </c>
      <c r="H393">
        <f t="shared" si="47"/>
        <v>0</v>
      </c>
      <c r="I393">
        <f t="shared" si="48"/>
        <v>1</v>
      </c>
    </row>
    <row r="394" spans="1:9" x14ac:dyDescent="0.2">
      <c r="A394" s="22">
        <v>44297</v>
      </c>
      <c r="B394" s="18">
        <v>198</v>
      </c>
      <c r="C394">
        <f t="shared" si="42"/>
        <v>-1</v>
      </c>
      <c r="D394">
        <f t="shared" si="43"/>
        <v>1</v>
      </c>
      <c r="E394">
        <f t="shared" si="44"/>
        <v>0</v>
      </c>
      <c r="F394">
        <f t="shared" si="45"/>
        <v>1</v>
      </c>
      <c r="G394">
        <f t="shared" si="46"/>
        <v>183</v>
      </c>
      <c r="H394">
        <f t="shared" si="47"/>
        <v>0</v>
      </c>
      <c r="I394">
        <f t="shared" si="48"/>
        <v>0</v>
      </c>
    </row>
    <row r="395" spans="1:9" x14ac:dyDescent="0.2">
      <c r="A395" s="22">
        <v>44298</v>
      </c>
      <c r="B395" s="18">
        <v>197</v>
      </c>
      <c r="C395">
        <f t="shared" si="42"/>
        <v>-1</v>
      </c>
      <c r="D395">
        <f t="shared" si="43"/>
        <v>2</v>
      </c>
      <c r="E395">
        <f t="shared" si="44"/>
        <v>0</v>
      </c>
      <c r="F395">
        <f t="shared" si="45"/>
        <v>1</v>
      </c>
      <c r="G395">
        <f t="shared" si="46"/>
        <v>184</v>
      </c>
      <c r="H395">
        <f t="shared" si="47"/>
        <v>0</v>
      </c>
      <c r="I395">
        <f t="shared" si="48"/>
        <v>0</v>
      </c>
    </row>
    <row r="396" spans="1:9" x14ac:dyDescent="0.2">
      <c r="A396" s="22">
        <v>44299</v>
      </c>
      <c r="B396" s="18">
        <v>194</v>
      </c>
      <c r="C396">
        <f t="shared" si="42"/>
        <v>-1</v>
      </c>
      <c r="D396">
        <f t="shared" si="43"/>
        <v>3</v>
      </c>
      <c r="E396">
        <f t="shared" si="44"/>
        <v>1</v>
      </c>
      <c r="F396">
        <f t="shared" si="45"/>
        <v>1</v>
      </c>
      <c r="G396">
        <f t="shared" si="46"/>
        <v>185</v>
      </c>
      <c r="H396">
        <f t="shared" si="47"/>
        <v>0</v>
      </c>
      <c r="I396">
        <f t="shared" si="48"/>
        <v>1</v>
      </c>
    </row>
    <row r="397" spans="1:9" x14ac:dyDescent="0.2">
      <c r="A397" s="22">
        <v>44300</v>
      </c>
      <c r="B397" s="18">
        <v>195</v>
      </c>
      <c r="C397">
        <f t="shared" si="42"/>
        <v>1</v>
      </c>
      <c r="D397">
        <f t="shared" si="43"/>
        <v>1</v>
      </c>
      <c r="E397">
        <f t="shared" si="44"/>
        <v>0</v>
      </c>
      <c r="F397">
        <f t="shared" si="45"/>
        <v>1</v>
      </c>
      <c r="G397">
        <f t="shared" si="46"/>
        <v>186</v>
      </c>
      <c r="H397">
        <f t="shared" si="47"/>
        <v>0</v>
      </c>
      <c r="I397">
        <f t="shared" si="48"/>
        <v>0</v>
      </c>
    </row>
    <row r="398" spans="1:9" x14ac:dyDescent="0.2">
      <c r="A398" s="22">
        <v>44301</v>
      </c>
      <c r="B398" s="18">
        <v>196</v>
      </c>
      <c r="C398">
        <f t="shared" si="42"/>
        <v>1</v>
      </c>
      <c r="D398">
        <f t="shared" si="43"/>
        <v>2</v>
      </c>
      <c r="E398">
        <f t="shared" si="44"/>
        <v>1</v>
      </c>
      <c r="F398">
        <f t="shared" si="45"/>
        <v>1</v>
      </c>
      <c r="G398">
        <f t="shared" si="46"/>
        <v>187</v>
      </c>
      <c r="H398">
        <f t="shared" si="47"/>
        <v>0</v>
      </c>
      <c r="I398">
        <f t="shared" si="48"/>
        <v>1</v>
      </c>
    </row>
    <row r="399" spans="1:9" x14ac:dyDescent="0.2">
      <c r="A399" s="22">
        <v>44302</v>
      </c>
      <c r="B399" s="18">
        <v>194</v>
      </c>
      <c r="C399">
        <f t="shared" si="42"/>
        <v>-1</v>
      </c>
      <c r="D399">
        <f t="shared" si="43"/>
        <v>1</v>
      </c>
      <c r="E399">
        <f t="shared" si="44"/>
        <v>1</v>
      </c>
      <c r="F399">
        <f t="shared" si="45"/>
        <v>1</v>
      </c>
      <c r="G399">
        <f t="shared" si="46"/>
        <v>188</v>
      </c>
      <c r="H399">
        <f t="shared" si="47"/>
        <v>0</v>
      </c>
      <c r="I399">
        <f t="shared" si="48"/>
        <v>1</v>
      </c>
    </row>
    <row r="400" spans="1:9" x14ac:dyDescent="0.2">
      <c r="A400" s="22">
        <v>44303</v>
      </c>
      <c r="B400" s="18">
        <v>196</v>
      </c>
      <c r="C400">
        <f t="shared" si="42"/>
        <v>1</v>
      </c>
      <c r="D400">
        <f t="shared" si="43"/>
        <v>1</v>
      </c>
      <c r="E400">
        <f t="shared" si="44"/>
        <v>1</v>
      </c>
      <c r="F400">
        <f t="shared" si="45"/>
        <v>1</v>
      </c>
      <c r="G400">
        <f t="shared" si="46"/>
        <v>189</v>
      </c>
      <c r="H400">
        <f t="shared" si="47"/>
        <v>0</v>
      </c>
      <c r="I400">
        <f t="shared" si="48"/>
        <v>1</v>
      </c>
    </row>
    <row r="401" spans="1:9" x14ac:dyDescent="0.2">
      <c r="A401" s="22">
        <v>44304</v>
      </c>
      <c r="B401" s="18">
        <v>193</v>
      </c>
      <c r="C401">
        <f t="shared" si="42"/>
        <v>-1</v>
      </c>
      <c r="D401">
        <f t="shared" si="43"/>
        <v>1</v>
      </c>
      <c r="E401">
        <f t="shared" si="44"/>
        <v>0</v>
      </c>
      <c r="F401">
        <f t="shared" si="45"/>
        <v>1</v>
      </c>
      <c r="G401">
        <f t="shared" si="46"/>
        <v>190</v>
      </c>
      <c r="H401">
        <f t="shared" si="47"/>
        <v>0</v>
      </c>
      <c r="I401">
        <f t="shared" si="48"/>
        <v>0</v>
      </c>
    </row>
    <row r="402" spans="1:9" x14ac:dyDescent="0.2">
      <c r="A402" s="22">
        <v>44305</v>
      </c>
      <c r="B402" s="18">
        <v>192</v>
      </c>
      <c r="C402">
        <f t="shared" si="42"/>
        <v>-1</v>
      </c>
      <c r="D402">
        <f t="shared" si="43"/>
        <v>2</v>
      </c>
      <c r="E402">
        <f t="shared" si="44"/>
        <v>0</v>
      </c>
      <c r="F402">
        <f t="shared" si="45"/>
        <v>1</v>
      </c>
      <c r="G402">
        <f t="shared" si="46"/>
        <v>191</v>
      </c>
      <c r="H402">
        <f t="shared" si="47"/>
        <v>0</v>
      </c>
      <c r="I402">
        <f t="shared" si="48"/>
        <v>0</v>
      </c>
    </row>
    <row r="403" spans="1:9" x14ac:dyDescent="0.2">
      <c r="A403" s="22">
        <v>44306</v>
      </c>
      <c r="B403" s="18">
        <v>190</v>
      </c>
      <c r="C403">
        <f t="shared" si="42"/>
        <v>-1</v>
      </c>
      <c r="D403">
        <f t="shared" si="43"/>
        <v>3</v>
      </c>
      <c r="E403">
        <f t="shared" si="44"/>
        <v>0</v>
      </c>
      <c r="F403">
        <f t="shared" si="45"/>
        <v>1</v>
      </c>
      <c r="G403">
        <f t="shared" si="46"/>
        <v>192</v>
      </c>
      <c r="H403">
        <f t="shared" si="47"/>
        <v>0</v>
      </c>
      <c r="I403">
        <f t="shared" si="48"/>
        <v>0</v>
      </c>
    </row>
    <row r="404" spans="1:9" x14ac:dyDescent="0.2">
      <c r="A404" s="22">
        <v>44307</v>
      </c>
      <c r="B404" s="18">
        <v>189</v>
      </c>
      <c r="C404">
        <f t="shared" si="42"/>
        <v>-1</v>
      </c>
      <c r="D404">
        <f t="shared" si="43"/>
        <v>4</v>
      </c>
      <c r="E404">
        <f t="shared" si="44"/>
        <v>1</v>
      </c>
      <c r="F404">
        <f t="shared" si="45"/>
        <v>1</v>
      </c>
      <c r="G404">
        <f t="shared" si="46"/>
        <v>193</v>
      </c>
      <c r="H404">
        <f t="shared" si="47"/>
        <v>0</v>
      </c>
      <c r="I404">
        <f t="shared" si="48"/>
        <v>1</v>
      </c>
    </row>
    <row r="405" spans="1:9" x14ac:dyDescent="0.2">
      <c r="A405" s="22">
        <v>44308</v>
      </c>
      <c r="B405" s="18">
        <v>190</v>
      </c>
      <c r="C405">
        <f t="shared" si="42"/>
        <v>1</v>
      </c>
      <c r="D405">
        <f t="shared" si="43"/>
        <v>1</v>
      </c>
      <c r="E405">
        <f t="shared" si="44"/>
        <v>0</v>
      </c>
      <c r="F405">
        <f t="shared" si="45"/>
        <v>1</v>
      </c>
      <c r="G405">
        <f t="shared" si="46"/>
        <v>194</v>
      </c>
      <c r="H405">
        <f t="shared" si="47"/>
        <v>0</v>
      </c>
      <c r="I405">
        <f t="shared" si="48"/>
        <v>0</v>
      </c>
    </row>
    <row r="406" spans="1:9" x14ac:dyDescent="0.2">
      <c r="A406" s="22">
        <v>44309</v>
      </c>
      <c r="B406" s="18">
        <v>191</v>
      </c>
      <c r="C406">
        <f t="shared" si="42"/>
        <v>1</v>
      </c>
      <c r="D406">
        <f t="shared" si="43"/>
        <v>2</v>
      </c>
      <c r="E406">
        <f t="shared" si="44"/>
        <v>1</v>
      </c>
      <c r="F406">
        <f t="shared" si="45"/>
        <v>1</v>
      </c>
      <c r="G406">
        <f t="shared" si="46"/>
        <v>195</v>
      </c>
      <c r="H406">
        <f t="shared" si="47"/>
        <v>0</v>
      </c>
      <c r="I406">
        <f t="shared" si="48"/>
        <v>1</v>
      </c>
    </row>
    <row r="407" spans="1:9" x14ac:dyDescent="0.2">
      <c r="A407" s="22">
        <v>44310</v>
      </c>
      <c r="B407" s="18">
        <v>189</v>
      </c>
      <c r="C407">
        <f t="shared" si="42"/>
        <v>-1</v>
      </c>
      <c r="D407">
        <f t="shared" si="43"/>
        <v>1</v>
      </c>
      <c r="E407">
        <f t="shared" si="44"/>
        <v>0</v>
      </c>
      <c r="F407">
        <f t="shared" si="45"/>
        <v>1</v>
      </c>
      <c r="G407">
        <f t="shared" si="46"/>
        <v>196</v>
      </c>
      <c r="H407">
        <f t="shared" si="47"/>
        <v>0</v>
      </c>
      <c r="I407">
        <f t="shared" si="48"/>
        <v>0</v>
      </c>
    </row>
    <row r="408" spans="1:9" x14ac:dyDescent="0.2">
      <c r="A408" s="22">
        <v>44311</v>
      </c>
      <c r="B408" s="18">
        <v>188</v>
      </c>
      <c r="C408">
        <f t="shared" si="42"/>
        <v>-1</v>
      </c>
      <c r="D408">
        <f t="shared" si="43"/>
        <v>2</v>
      </c>
      <c r="E408">
        <f t="shared" si="44"/>
        <v>0</v>
      </c>
      <c r="F408">
        <f t="shared" si="45"/>
        <v>1</v>
      </c>
      <c r="G408">
        <f t="shared" si="46"/>
        <v>197</v>
      </c>
      <c r="H408">
        <f t="shared" si="47"/>
        <v>0</v>
      </c>
      <c r="I408">
        <f t="shared" si="48"/>
        <v>0</v>
      </c>
    </row>
    <row r="409" spans="1:9" x14ac:dyDescent="0.2">
      <c r="A409" s="22">
        <v>44312</v>
      </c>
      <c r="B409" s="18">
        <v>184</v>
      </c>
      <c r="C409">
        <f t="shared" si="42"/>
        <v>-1</v>
      </c>
      <c r="D409">
        <f t="shared" si="43"/>
        <v>3</v>
      </c>
      <c r="E409">
        <f t="shared" si="44"/>
        <v>0</v>
      </c>
      <c r="F409">
        <f t="shared" si="45"/>
        <v>1</v>
      </c>
      <c r="G409">
        <f t="shared" si="46"/>
        <v>198</v>
      </c>
      <c r="H409">
        <f t="shared" si="47"/>
        <v>0</v>
      </c>
      <c r="I409">
        <f t="shared" si="48"/>
        <v>0</v>
      </c>
    </row>
    <row r="410" spans="1:9" x14ac:dyDescent="0.2">
      <c r="A410" s="22">
        <v>44313</v>
      </c>
      <c r="B410" s="18">
        <v>183</v>
      </c>
      <c r="C410">
        <f t="shared" si="42"/>
        <v>-1</v>
      </c>
      <c r="D410">
        <f t="shared" si="43"/>
        <v>4</v>
      </c>
      <c r="E410">
        <f t="shared" si="44"/>
        <v>0</v>
      </c>
      <c r="F410">
        <f t="shared" si="45"/>
        <v>1</v>
      </c>
      <c r="G410">
        <f t="shared" si="46"/>
        <v>199</v>
      </c>
      <c r="H410">
        <f t="shared" si="47"/>
        <v>0</v>
      </c>
      <c r="I410">
        <f t="shared" si="48"/>
        <v>0</v>
      </c>
    </row>
    <row r="411" spans="1:9" x14ac:dyDescent="0.2">
      <c r="A411" s="22">
        <v>44314</v>
      </c>
      <c r="B411" s="18">
        <v>179</v>
      </c>
      <c r="C411">
        <f t="shared" si="42"/>
        <v>-1</v>
      </c>
      <c r="D411">
        <f t="shared" si="43"/>
        <v>5</v>
      </c>
      <c r="E411">
        <f t="shared" si="44"/>
        <v>0</v>
      </c>
      <c r="F411">
        <f t="shared" si="45"/>
        <v>1</v>
      </c>
      <c r="G411">
        <f t="shared" si="46"/>
        <v>200</v>
      </c>
      <c r="H411">
        <f t="shared" si="47"/>
        <v>0</v>
      </c>
      <c r="I411">
        <f t="shared" si="48"/>
        <v>0</v>
      </c>
    </row>
    <row r="412" spans="1:9" x14ac:dyDescent="0.2">
      <c r="A412" s="22">
        <v>44315</v>
      </c>
      <c r="B412" s="18">
        <v>176</v>
      </c>
      <c r="C412">
        <f t="shared" si="42"/>
        <v>-1</v>
      </c>
      <c r="D412">
        <f t="shared" si="43"/>
        <v>6</v>
      </c>
      <c r="E412">
        <f t="shared" si="44"/>
        <v>0</v>
      </c>
      <c r="F412">
        <f t="shared" si="45"/>
        <v>1</v>
      </c>
      <c r="G412">
        <f t="shared" si="46"/>
        <v>201</v>
      </c>
      <c r="H412">
        <f t="shared" si="47"/>
        <v>0</v>
      </c>
      <c r="I412">
        <f t="shared" si="48"/>
        <v>0</v>
      </c>
    </row>
    <row r="413" spans="1:9" x14ac:dyDescent="0.2">
      <c r="A413" s="22">
        <v>44316</v>
      </c>
      <c r="B413" s="18">
        <v>170</v>
      </c>
      <c r="C413">
        <f t="shared" si="42"/>
        <v>-1</v>
      </c>
      <c r="D413">
        <f t="shared" si="43"/>
        <v>7</v>
      </c>
      <c r="E413">
        <f t="shared" si="44"/>
        <v>0</v>
      </c>
      <c r="F413">
        <f t="shared" si="45"/>
        <v>1</v>
      </c>
      <c r="G413">
        <f t="shared" si="46"/>
        <v>202</v>
      </c>
      <c r="H413">
        <f t="shared" si="47"/>
        <v>0</v>
      </c>
      <c r="I413">
        <f t="shared" si="48"/>
        <v>0</v>
      </c>
    </row>
    <row r="414" spans="1:9" x14ac:dyDescent="0.2">
      <c r="A414" s="22">
        <v>44317</v>
      </c>
      <c r="B414" s="18">
        <v>160</v>
      </c>
      <c r="C414">
        <f t="shared" si="42"/>
        <v>-1</v>
      </c>
      <c r="D414">
        <f t="shared" si="43"/>
        <v>8</v>
      </c>
      <c r="E414">
        <f t="shared" si="44"/>
        <v>0</v>
      </c>
      <c r="F414">
        <f t="shared" si="45"/>
        <v>1</v>
      </c>
      <c r="G414">
        <f t="shared" si="46"/>
        <v>203</v>
      </c>
      <c r="H414">
        <f t="shared" si="47"/>
        <v>0</v>
      </c>
      <c r="I414">
        <f t="shared" si="48"/>
        <v>0</v>
      </c>
    </row>
    <row r="415" spans="1:9" x14ac:dyDescent="0.2">
      <c r="A415" s="22">
        <v>44318</v>
      </c>
      <c r="B415" s="18">
        <v>150</v>
      </c>
      <c r="C415">
        <f t="shared" si="42"/>
        <v>-1</v>
      </c>
      <c r="D415">
        <f t="shared" si="43"/>
        <v>9</v>
      </c>
      <c r="E415">
        <f t="shared" si="44"/>
        <v>0</v>
      </c>
      <c r="F415">
        <f t="shared" si="45"/>
        <v>1</v>
      </c>
      <c r="G415">
        <f t="shared" si="46"/>
        <v>204</v>
      </c>
      <c r="H415">
        <f t="shared" si="47"/>
        <v>0</v>
      </c>
      <c r="I415">
        <f t="shared" si="48"/>
        <v>0</v>
      </c>
    </row>
    <row r="416" spans="1:9" x14ac:dyDescent="0.2">
      <c r="A416" s="22">
        <v>44319</v>
      </c>
      <c r="B416" s="18">
        <v>141</v>
      </c>
      <c r="C416">
        <f t="shared" si="42"/>
        <v>-1</v>
      </c>
      <c r="D416">
        <f t="shared" si="43"/>
        <v>10</v>
      </c>
      <c r="E416">
        <f t="shared" si="44"/>
        <v>0</v>
      </c>
      <c r="F416">
        <f t="shared" si="45"/>
        <v>1</v>
      </c>
      <c r="G416">
        <f t="shared" si="46"/>
        <v>205</v>
      </c>
      <c r="H416">
        <f t="shared" si="47"/>
        <v>0</v>
      </c>
      <c r="I416">
        <f t="shared" si="48"/>
        <v>0</v>
      </c>
    </row>
    <row r="417" spans="1:9" x14ac:dyDescent="0.2">
      <c r="A417" s="22">
        <v>44320</v>
      </c>
      <c r="B417" s="18">
        <v>139</v>
      </c>
      <c r="C417">
        <f t="shared" si="42"/>
        <v>-1</v>
      </c>
      <c r="D417">
        <f t="shared" si="43"/>
        <v>11</v>
      </c>
      <c r="E417">
        <f t="shared" si="44"/>
        <v>0</v>
      </c>
      <c r="F417">
        <f t="shared" si="45"/>
        <v>1</v>
      </c>
      <c r="G417">
        <f t="shared" si="46"/>
        <v>206</v>
      </c>
      <c r="H417">
        <f t="shared" si="47"/>
        <v>0</v>
      </c>
      <c r="I417">
        <f t="shared" si="48"/>
        <v>0</v>
      </c>
    </row>
    <row r="418" spans="1:9" x14ac:dyDescent="0.2">
      <c r="A418" s="22">
        <v>44321</v>
      </c>
      <c r="B418" s="18">
        <v>95</v>
      </c>
      <c r="C418">
        <f t="shared" si="42"/>
        <v>-1</v>
      </c>
      <c r="D418">
        <f t="shared" si="43"/>
        <v>12</v>
      </c>
      <c r="E418">
        <f t="shared" si="44"/>
        <v>1</v>
      </c>
      <c r="F418">
        <f t="shared" si="45"/>
        <v>1</v>
      </c>
      <c r="G418">
        <f t="shared" si="46"/>
        <v>207</v>
      </c>
      <c r="H418">
        <f t="shared" si="47"/>
        <v>0</v>
      </c>
      <c r="I418">
        <f t="shared" si="48"/>
        <v>1</v>
      </c>
    </row>
    <row r="419" spans="1:9" x14ac:dyDescent="0.2">
      <c r="A419" s="22">
        <v>44322</v>
      </c>
      <c r="B419" s="18">
        <v>97</v>
      </c>
      <c r="C419">
        <f t="shared" si="42"/>
        <v>1</v>
      </c>
      <c r="D419">
        <f t="shared" si="43"/>
        <v>1</v>
      </c>
      <c r="E419">
        <f t="shared" si="44"/>
        <v>1</v>
      </c>
      <c r="F419">
        <f t="shared" si="45"/>
        <v>-1</v>
      </c>
      <c r="G419">
        <f t="shared" si="46"/>
        <v>1</v>
      </c>
      <c r="H419">
        <f t="shared" si="47"/>
        <v>1</v>
      </c>
      <c r="I419">
        <f t="shared" si="48"/>
        <v>1</v>
      </c>
    </row>
    <row r="420" spans="1:9" x14ac:dyDescent="0.2">
      <c r="A420" s="22">
        <v>44323</v>
      </c>
      <c r="B420" s="18">
        <v>96</v>
      </c>
      <c r="C420">
        <f t="shared" si="42"/>
        <v>-1</v>
      </c>
      <c r="D420">
        <f t="shared" si="43"/>
        <v>1</v>
      </c>
      <c r="E420">
        <f t="shared" si="44"/>
        <v>0</v>
      </c>
      <c r="F420">
        <f t="shared" si="45"/>
        <v>-1</v>
      </c>
      <c r="G420">
        <f t="shared" si="46"/>
        <v>2</v>
      </c>
      <c r="H420">
        <f t="shared" si="47"/>
        <v>0</v>
      </c>
      <c r="I420">
        <f t="shared" si="48"/>
        <v>0</v>
      </c>
    </row>
    <row r="421" spans="1:9" x14ac:dyDescent="0.2">
      <c r="A421" s="22">
        <v>44324</v>
      </c>
      <c r="B421" s="18">
        <v>94</v>
      </c>
      <c r="C421">
        <f t="shared" si="42"/>
        <v>-1</v>
      </c>
      <c r="D421">
        <f t="shared" si="43"/>
        <v>2</v>
      </c>
      <c r="E421">
        <f t="shared" si="44"/>
        <v>0</v>
      </c>
      <c r="F421">
        <f t="shared" si="45"/>
        <v>-1</v>
      </c>
      <c r="G421">
        <f t="shared" si="46"/>
        <v>3</v>
      </c>
      <c r="H421">
        <f t="shared" si="47"/>
        <v>0</v>
      </c>
      <c r="I421">
        <f t="shared" si="48"/>
        <v>0</v>
      </c>
    </row>
    <row r="422" spans="1:9" x14ac:dyDescent="0.2">
      <c r="A422" s="22">
        <v>44325</v>
      </c>
      <c r="B422" s="18">
        <v>94</v>
      </c>
      <c r="C422">
        <f t="shared" si="42"/>
        <v>-1</v>
      </c>
      <c r="D422">
        <f t="shared" si="43"/>
        <v>3</v>
      </c>
      <c r="E422">
        <f t="shared" si="44"/>
        <v>1</v>
      </c>
      <c r="F422">
        <f t="shared" si="45"/>
        <v>-1</v>
      </c>
      <c r="G422">
        <f t="shared" si="46"/>
        <v>4</v>
      </c>
      <c r="H422">
        <f t="shared" si="47"/>
        <v>0</v>
      </c>
      <c r="I422">
        <f t="shared" si="48"/>
        <v>0</v>
      </c>
    </row>
    <row r="423" spans="1:9" x14ac:dyDescent="0.2">
      <c r="A423" s="22">
        <v>44326</v>
      </c>
      <c r="B423" s="18">
        <v>98</v>
      </c>
      <c r="C423">
        <f t="shared" si="42"/>
        <v>1</v>
      </c>
      <c r="D423">
        <f t="shared" si="43"/>
        <v>1</v>
      </c>
      <c r="E423">
        <f t="shared" si="44"/>
        <v>1</v>
      </c>
      <c r="F423">
        <f t="shared" si="45"/>
        <v>-1</v>
      </c>
      <c r="G423">
        <f t="shared" si="46"/>
        <v>5</v>
      </c>
      <c r="H423">
        <f t="shared" si="47"/>
        <v>0</v>
      </c>
      <c r="I423">
        <f t="shared" si="48"/>
        <v>1</v>
      </c>
    </row>
    <row r="424" spans="1:9" x14ac:dyDescent="0.2">
      <c r="A424" s="22">
        <v>44327</v>
      </c>
      <c r="B424" s="18">
        <v>96</v>
      </c>
      <c r="C424">
        <f t="shared" si="42"/>
        <v>-1</v>
      </c>
      <c r="D424">
        <f t="shared" si="43"/>
        <v>1</v>
      </c>
      <c r="E424">
        <f t="shared" si="44"/>
        <v>1</v>
      </c>
      <c r="F424">
        <f t="shared" si="45"/>
        <v>-1</v>
      </c>
      <c r="G424">
        <f t="shared" si="46"/>
        <v>6</v>
      </c>
      <c r="H424">
        <f t="shared" si="47"/>
        <v>0</v>
      </c>
      <c r="I424">
        <f t="shared" si="48"/>
        <v>1</v>
      </c>
    </row>
    <row r="425" spans="1:9" x14ac:dyDescent="0.2">
      <c r="A425" s="22">
        <v>44328</v>
      </c>
      <c r="B425" s="18">
        <v>97</v>
      </c>
      <c r="C425">
        <f t="shared" si="42"/>
        <v>1</v>
      </c>
      <c r="D425">
        <f t="shared" si="43"/>
        <v>1</v>
      </c>
      <c r="E425">
        <f t="shared" si="44"/>
        <v>0</v>
      </c>
      <c r="F425">
        <f t="shared" si="45"/>
        <v>-1</v>
      </c>
      <c r="G425">
        <f t="shared" si="46"/>
        <v>7</v>
      </c>
      <c r="H425">
        <f t="shared" si="47"/>
        <v>0</v>
      </c>
      <c r="I425">
        <f t="shared" si="48"/>
        <v>0</v>
      </c>
    </row>
    <row r="426" spans="1:9" x14ac:dyDescent="0.2">
      <c r="A426" s="22">
        <v>44329</v>
      </c>
      <c r="B426" s="18">
        <v>107</v>
      </c>
      <c r="C426">
        <f t="shared" si="42"/>
        <v>1</v>
      </c>
      <c r="D426">
        <f t="shared" si="43"/>
        <v>2</v>
      </c>
      <c r="E426">
        <f t="shared" si="44"/>
        <v>1</v>
      </c>
      <c r="F426">
        <f t="shared" si="45"/>
        <v>-1</v>
      </c>
      <c r="G426">
        <f t="shared" si="46"/>
        <v>8</v>
      </c>
      <c r="H426">
        <f t="shared" si="47"/>
        <v>0</v>
      </c>
      <c r="I426">
        <f t="shared" si="48"/>
        <v>1</v>
      </c>
    </row>
    <row r="427" spans="1:9" x14ac:dyDescent="0.2">
      <c r="A427" s="22">
        <v>44330</v>
      </c>
      <c r="B427" s="18">
        <v>103</v>
      </c>
      <c r="C427">
        <f t="shared" si="42"/>
        <v>-1</v>
      </c>
      <c r="D427">
        <f t="shared" si="43"/>
        <v>1</v>
      </c>
      <c r="E427">
        <f t="shared" si="44"/>
        <v>0</v>
      </c>
      <c r="F427">
        <f t="shared" si="45"/>
        <v>-1</v>
      </c>
      <c r="G427">
        <f t="shared" si="46"/>
        <v>9</v>
      </c>
      <c r="H427">
        <f t="shared" si="47"/>
        <v>0</v>
      </c>
      <c r="I427">
        <f t="shared" si="48"/>
        <v>0</v>
      </c>
    </row>
    <row r="428" spans="1:9" x14ac:dyDescent="0.2">
      <c r="A428" s="22">
        <v>44331</v>
      </c>
      <c r="B428" s="18">
        <v>95</v>
      </c>
      <c r="C428">
        <f t="shared" si="42"/>
        <v>-1</v>
      </c>
      <c r="D428">
        <f t="shared" si="43"/>
        <v>2</v>
      </c>
      <c r="E428">
        <f t="shared" si="44"/>
        <v>1</v>
      </c>
      <c r="F428">
        <f t="shared" si="45"/>
        <v>-1</v>
      </c>
      <c r="G428">
        <f t="shared" si="46"/>
        <v>10</v>
      </c>
      <c r="H428">
        <f t="shared" si="47"/>
        <v>0</v>
      </c>
      <c r="I428">
        <f t="shared" si="48"/>
        <v>1</v>
      </c>
    </row>
    <row r="429" spans="1:9" x14ac:dyDescent="0.2">
      <c r="A429" s="22">
        <v>44332</v>
      </c>
      <c r="B429" s="18">
        <v>121</v>
      </c>
      <c r="C429">
        <f t="shared" si="42"/>
        <v>1</v>
      </c>
      <c r="D429">
        <f t="shared" si="43"/>
        <v>1</v>
      </c>
      <c r="E429">
        <f t="shared" si="44"/>
        <v>1</v>
      </c>
      <c r="F429">
        <f t="shared" si="45"/>
        <v>-1</v>
      </c>
      <c r="G429">
        <f t="shared" si="46"/>
        <v>11</v>
      </c>
      <c r="H429">
        <f t="shared" si="47"/>
        <v>0</v>
      </c>
      <c r="I429">
        <f t="shared" si="48"/>
        <v>1</v>
      </c>
    </row>
    <row r="430" spans="1:9" x14ac:dyDescent="0.2">
      <c r="A430" s="22">
        <v>44333</v>
      </c>
      <c r="B430" s="18">
        <v>117</v>
      </c>
      <c r="C430">
        <f t="shared" si="42"/>
        <v>-1</v>
      </c>
      <c r="D430">
        <f t="shared" si="43"/>
        <v>1</v>
      </c>
      <c r="E430">
        <f t="shared" si="44"/>
        <v>0</v>
      </c>
      <c r="F430">
        <f t="shared" si="45"/>
        <v>-1</v>
      </c>
      <c r="G430">
        <f t="shared" si="46"/>
        <v>12</v>
      </c>
      <c r="H430">
        <f t="shared" si="47"/>
        <v>0</v>
      </c>
      <c r="I430">
        <f t="shared" si="48"/>
        <v>0</v>
      </c>
    </row>
    <row r="431" spans="1:9" x14ac:dyDescent="0.2">
      <c r="A431" s="22">
        <v>44334</v>
      </c>
      <c r="B431" s="18">
        <v>113</v>
      </c>
      <c r="C431">
        <f t="shared" si="42"/>
        <v>-1</v>
      </c>
      <c r="D431">
        <f t="shared" si="43"/>
        <v>2</v>
      </c>
      <c r="E431">
        <f t="shared" si="44"/>
        <v>1</v>
      </c>
      <c r="F431">
        <f t="shared" si="45"/>
        <v>-1</v>
      </c>
      <c r="G431">
        <f t="shared" si="46"/>
        <v>13</v>
      </c>
      <c r="H431">
        <f t="shared" si="47"/>
        <v>0</v>
      </c>
      <c r="I431">
        <f t="shared" si="48"/>
        <v>1</v>
      </c>
    </row>
    <row r="432" spans="1:9" x14ac:dyDescent="0.2">
      <c r="A432" s="22">
        <v>44335</v>
      </c>
      <c r="B432" s="18">
        <v>131</v>
      </c>
      <c r="C432">
        <f t="shared" si="42"/>
        <v>1</v>
      </c>
      <c r="D432">
        <f t="shared" si="43"/>
        <v>1</v>
      </c>
      <c r="E432">
        <f t="shared" si="44"/>
        <v>0</v>
      </c>
      <c r="F432">
        <f t="shared" si="45"/>
        <v>-1</v>
      </c>
      <c r="G432">
        <f t="shared" si="46"/>
        <v>14</v>
      </c>
      <c r="H432">
        <f t="shared" si="47"/>
        <v>0</v>
      </c>
      <c r="I432">
        <f t="shared" si="48"/>
        <v>0</v>
      </c>
    </row>
    <row r="433" spans="1:11" x14ac:dyDescent="0.2">
      <c r="A433" s="22">
        <v>44336</v>
      </c>
      <c r="B433" s="18">
        <v>132</v>
      </c>
      <c r="C433">
        <f t="shared" si="42"/>
        <v>1</v>
      </c>
      <c r="D433">
        <f t="shared" si="43"/>
        <v>2</v>
      </c>
      <c r="E433">
        <f t="shared" si="44"/>
        <v>1</v>
      </c>
      <c r="F433">
        <f t="shared" si="45"/>
        <v>1</v>
      </c>
      <c r="G433">
        <f t="shared" si="46"/>
        <v>1</v>
      </c>
      <c r="H433">
        <f t="shared" si="47"/>
        <v>1</v>
      </c>
      <c r="I433">
        <f t="shared" si="48"/>
        <v>1</v>
      </c>
    </row>
    <row r="434" spans="1:11" x14ac:dyDescent="0.2">
      <c r="A434" s="22">
        <v>44337</v>
      </c>
      <c r="B434" s="18">
        <v>129</v>
      </c>
      <c r="C434">
        <f t="shared" si="42"/>
        <v>-1</v>
      </c>
      <c r="D434">
        <f t="shared" si="43"/>
        <v>1</v>
      </c>
      <c r="E434">
        <f t="shared" si="44"/>
        <v>0</v>
      </c>
      <c r="F434">
        <f t="shared" si="45"/>
        <v>1</v>
      </c>
      <c r="G434">
        <f t="shared" si="46"/>
        <v>2</v>
      </c>
      <c r="H434">
        <f t="shared" si="47"/>
        <v>0</v>
      </c>
      <c r="I434">
        <f t="shared" si="48"/>
        <v>0</v>
      </c>
    </row>
    <row r="435" spans="1:11" x14ac:dyDescent="0.2">
      <c r="A435" s="22">
        <v>44338</v>
      </c>
      <c r="B435" s="18">
        <v>118</v>
      </c>
      <c r="C435">
        <f t="shared" si="42"/>
        <v>-1</v>
      </c>
      <c r="D435">
        <f t="shared" si="43"/>
        <v>2</v>
      </c>
      <c r="E435">
        <f t="shared" si="44"/>
        <v>0</v>
      </c>
      <c r="F435">
        <f t="shared" si="45"/>
        <v>1</v>
      </c>
      <c r="G435">
        <f t="shared" si="46"/>
        <v>3</v>
      </c>
      <c r="H435">
        <f t="shared" si="47"/>
        <v>0</v>
      </c>
      <c r="I435">
        <f t="shared" si="48"/>
        <v>0</v>
      </c>
    </row>
    <row r="436" spans="1:11" x14ac:dyDescent="0.2">
      <c r="A436" s="22">
        <v>44339</v>
      </c>
      <c r="B436" s="18">
        <v>107</v>
      </c>
      <c r="C436">
        <f t="shared" si="42"/>
        <v>-1</v>
      </c>
      <c r="D436">
        <f t="shared" si="43"/>
        <v>3</v>
      </c>
      <c r="E436">
        <v>0</v>
      </c>
      <c r="F436">
        <f t="shared" si="45"/>
        <v>-1</v>
      </c>
      <c r="G436">
        <f t="shared" si="46"/>
        <v>1</v>
      </c>
      <c r="H436">
        <f t="shared" si="47"/>
        <v>1</v>
      </c>
      <c r="I436">
        <v>0</v>
      </c>
    </row>
    <row r="437" spans="1:11" x14ac:dyDescent="0.2">
      <c r="A437" s="8" t="s">
        <v>62</v>
      </c>
      <c r="B437" s="8">
        <f>AVERAGE(B3:B436)</f>
        <v>147.79493087557603</v>
      </c>
      <c r="D437" s="8">
        <f>MAX(D4:D436)</f>
        <v>14</v>
      </c>
      <c r="E437" s="8">
        <f>SUM(E4:E436)</f>
        <v>190</v>
      </c>
      <c r="G437" s="8">
        <f>MAX(G4:G436)</f>
        <v>207</v>
      </c>
      <c r="H437" s="8">
        <f>SUM(H4:H436)</f>
        <v>14</v>
      </c>
      <c r="I437" s="8">
        <f>SUM(I4:I436)</f>
        <v>164</v>
      </c>
    </row>
    <row r="438" spans="1:11" x14ac:dyDescent="0.2">
      <c r="A438" s="9" t="s">
        <v>63</v>
      </c>
      <c r="B438">
        <f>_xlfn.VAR.S(B3:B436)</f>
        <v>9702.5375262076814</v>
      </c>
    </row>
    <row r="439" spans="1:11" x14ac:dyDescent="0.2">
      <c r="A439" s="9" t="s">
        <v>65</v>
      </c>
      <c r="B439">
        <f>SQRT(B438)</f>
        <v>98.501459513083773</v>
      </c>
    </row>
    <row r="440" spans="1:11" x14ac:dyDescent="0.2">
      <c r="A440" s="9" t="s">
        <v>64</v>
      </c>
      <c r="B440">
        <f>MAX(B3:B436)-MIN(B3:B436)</f>
        <v>311</v>
      </c>
    </row>
    <row r="441" spans="1:11" x14ac:dyDescent="0.2">
      <c r="B441" s="15" t="s">
        <v>84</v>
      </c>
      <c r="C441" s="16"/>
      <c r="D441" s="17"/>
      <c r="F441" s="15" t="s">
        <v>87</v>
      </c>
      <c r="G441" s="16"/>
      <c r="H441" s="17"/>
      <c r="J441" s="27" t="s">
        <v>88</v>
      </c>
      <c r="K441" s="27"/>
    </row>
    <row r="442" spans="1:11" x14ac:dyDescent="0.2">
      <c r="B442" t="s">
        <v>92</v>
      </c>
      <c r="C442">
        <f>IF(E437 &gt; 1 / 3 * (2*M2 - 1) - C444 * SQRT((16*M2 - 29) / 90), 1, 0)</f>
        <v>0</v>
      </c>
      <c r="F442" t="s">
        <v>95</v>
      </c>
      <c r="G442">
        <f>IF(H437 &gt; 0.5 * (M2+1) - C444 * SQRT(M2 - 1), 1, 0)</f>
        <v>0</v>
      </c>
      <c r="J442" t="s">
        <v>96</v>
      </c>
      <c r="K442">
        <f>(3 * I437- 2 * M2  + 4) / SQRT(16*M2 - 29) * SQRT(10)</f>
        <v>-14.146429763520899</v>
      </c>
    </row>
    <row r="443" spans="1:11" x14ac:dyDescent="0.2">
      <c r="B443" t="s">
        <v>83</v>
      </c>
      <c r="C443">
        <f>IF(D437 &lt;= 7, 1, 0)</f>
        <v>0</v>
      </c>
      <c r="F443" t="s">
        <v>83</v>
      </c>
      <c r="G443">
        <f>IF(G437&lt;= 3.3*LN(M2 + 1), 1, 0)</f>
        <v>0</v>
      </c>
      <c r="J443" t="s">
        <v>97</v>
      </c>
      <c r="K443">
        <f>_xlfn.NORM.S.INV(0.05/2)</f>
        <v>-1.9599639845400538</v>
      </c>
    </row>
    <row r="444" spans="1:11" x14ac:dyDescent="0.2">
      <c r="B444" t="s">
        <v>93</v>
      </c>
      <c r="C444">
        <f>_xlfn.NORM.INV(0.975,0,1)</f>
        <v>1.9599639845400536</v>
      </c>
      <c r="F444" s="14" t="s">
        <v>94</v>
      </c>
      <c r="G444" s="14"/>
      <c r="H444" s="14"/>
      <c r="J444" s="12" t="s">
        <v>94</v>
      </c>
      <c r="K444" s="12"/>
    </row>
    <row r="445" spans="1:11" x14ac:dyDescent="0.2">
      <c r="B445" s="14" t="s">
        <v>94</v>
      </c>
      <c r="C445" s="14"/>
      <c r="D445" s="14"/>
    </row>
    <row r="446" spans="1:11" ht="18" x14ac:dyDescent="0.2">
      <c r="B446" s="11"/>
    </row>
    <row r="459" spans="12:12" x14ac:dyDescent="0.2">
      <c r="L459" s="12"/>
    </row>
  </sheetData>
  <mergeCells count="7">
    <mergeCell ref="J441:K441"/>
    <mergeCell ref="C1:E1"/>
    <mergeCell ref="F1:H1"/>
    <mergeCell ref="B441:D441"/>
    <mergeCell ref="B445:D445"/>
    <mergeCell ref="F441:H441"/>
    <mergeCell ref="F444:H4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AD3C-56A0-8741-8575-C7E09B6CFA33}">
  <dimension ref="A1:H440"/>
  <sheetViews>
    <sheetView topLeftCell="C9" zoomScale="150" zoomScaleNormal="107" workbookViewId="0">
      <selection activeCell="E365" sqref="E365"/>
    </sheetView>
  </sheetViews>
  <sheetFormatPr baseColWidth="10" defaultRowHeight="16" x14ac:dyDescent="0.2"/>
  <cols>
    <col min="2" max="2" width="13.5" customWidth="1"/>
  </cols>
  <sheetData>
    <row r="1" spans="1:8" x14ac:dyDescent="0.2">
      <c r="A1" t="s">
        <v>85</v>
      </c>
      <c r="C1" s="14" t="s">
        <v>98</v>
      </c>
      <c r="D1" s="14"/>
      <c r="E1" s="14"/>
      <c r="F1" s="14" t="s">
        <v>99</v>
      </c>
      <c r="G1" s="14"/>
      <c r="H1" s="14"/>
    </row>
    <row r="2" spans="1:8" x14ac:dyDescent="0.2">
      <c r="A2" s="1" t="s">
        <v>52</v>
      </c>
      <c r="B2" s="1" t="s">
        <v>53</v>
      </c>
      <c r="C2" t="s">
        <v>100</v>
      </c>
      <c r="D2" t="s">
        <v>101</v>
      </c>
      <c r="E2" t="s">
        <v>102</v>
      </c>
      <c r="F2" t="s">
        <v>100</v>
      </c>
      <c r="G2" t="s">
        <v>101</v>
      </c>
      <c r="H2" t="s">
        <v>102</v>
      </c>
    </row>
    <row r="3" spans="1:8" x14ac:dyDescent="0.2">
      <c r="A3" s="22">
        <v>43906</v>
      </c>
      <c r="B3" s="18">
        <v>3</v>
      </c>
    </row>
    <row r="4" spans="1:8" x14ac:dyDescent="0.2">
      <c r="A4" s="22">
        <v>43907</v>
      </c>
      <c r="B4" s="18">
        <v>2</v>
      </c>
      <c r="C4">
        <f>AVERAGE(B3:B5)</f>
        <v>1.6666666666666667</v>
      </c>
      <c r="F4">
        <f>MEDIAN(B3:B5)</f>
        <v>2</v>
      </c>
    </row>
    <row r="5" spans="1:8" x14ac:dyDescent="0.2">
      <c r="A5" s="22">
        <v>43908</v>
      </c>
      <c r="B5" s="18">
        <v>0</v>
      </c>
      <c r="C5">
        <f t="shared" ref="C5:C68" si="0">AVERAGE(B4:B6)</f>
        <v>0.66666666666666663</v>
      </c>
      <c r="D5">
        <f>AVERAGE(B3:B7)</f>
        <v>1.8</v>
      </c>
      <c r="F5">
        <f t="shared" ref="F5:F68" si="1">MEDIAN(B4:B6)</f>
        <v>0</v>
      </c>
      <c r="G5">
        <f>MEDIAN(B3:B7)</f>
        <v>2</v>
      </c>
    </row>
    <row r="6" spans="1:8" x14ac:dyDescent="0.2">
      <c r="A6" s="22">
        <v>43909</v>
      </c>
      <c r="B6" s="18">
        <v>0</v>
      </c>
      <c r="C6">
        <f t="shared" si="0"/>
        <v>1.3333333333333333</v>
      </c>
      <c r="D6">
        <f t="shared" ref="D6:D69" si="2">AVERAGE(B4:B8)</f>
        <v>1.2</v>
      </c>
      <c r="E6">
        <f>AVERAGE(B3:B9)</f>
        <v>1.2857142857142858</v>
      </c>
      <c r="F6">
        <f t="shared" si="1"/>
        <v>0</v>
      </c>
      <c r="G6">
        <f t="shared" ref="G6:G69" si="3">MEDIAN(B4:B8)</f>
        <v>0</v>
      </c>
      <c r="H6">
        <f>MEDIAN(B3:B9)</f>
        <v>0</v>
      </c>
    </row>
    <row r="7" spans="1:8" x14ac:dyDescent="0.2">
      <c r="A7" s="22">
        <v>43910</v>
      </c>
      <c r="B7" s="18">
        <v>4</v>
      </c>
      <c r="C7">
        <f t="shared" si="0"/>
        <v>1.3333333333333333</v>
      </c>
      <c r="D7">
        <f t="shared" si="2"/>
        <v>0.8</v>
      </c>
      <c r="E7">
        <f t="shared" ref="E7:E70" si="4">AVERAGE(B4:B10)</f>
        <v>0.8571428571428571</v>
      </c>
      <c r="F7">
        <f t="shared" si="1"/>
        <v>0</v>
      </c>
      <c r="G7">
        <f t="shared" si="3"/>
        <v>0</v>
      </c>
      <c r="H7">
        <f t="shared" ref="H7:H70" si="5">MEDIAN(B4:B10)</f>
        <v>0</v>
      </c>
    </row>
    <row r="8" spans="1:8" x14ac:dyDescent="0.2">
      <c r="A8" s="22">
        <v>43911</v>
      </c>
      <c r="B8" s="18">
        <v>0</v>
      </c>
      <c r="C8">
        <f t="shared" si="0"/>
        <v>1.3333333333333333</v>
      </c>
      <c r="D8">
        <f t="shared" si="2"/>
        <v>0.8</v>
      </c>
      <c r="E8">
        <f t="shared" si="4"/>
        <v>0.7142857142857143</v>
      </c>
      <c r="F8">
        <f t="shared" si="1"/>
        <v>0</v>
      </c>
      <c r="G8">
        <f t="shared" si="3"/>
        <v>0</v>
      </c>
      <c r="H8">
        <f t="shared" si="5"/>
        <v>0</v>
      </c>
    </row>
    <row r="9" spans="1:8" x14ac:dyDescent="0.2">
      <c r="A9" s="22">
        <v>43912</v>
      </c>
      <c r="B9" s="18">
        <v>0</v>
      </c>
      <c r="C9">
        <f t="shared" si="0"/>
        <v>0</v>
      </c>
      <c r="D9">
        <f t="shared" si="2"/>
        <v>1</v>
      </c>
      <c r="E9">
        <f t="shared" si="4"/>
        <v>0.7142857142857143</v>
      </c>
      <c r="F9">
        <f t="shared" si="1"/>
        <v>0</v>
      </c>
      <c r="G9">
        <f t="shared" si="3"/>
        <v>0</v>
      </c>
      <c r="H9">
        <f t="shared" si="5"/>
        <v>0</v>
      </c>
    </row>
    <row r="10" spans="1:8" x14ac:dyDescent="0.2">
      <c r="A10" s="22">
        <v>43913</v>
      </c>
      <c r="B10" s="18">
        <v>0</v>
      </c>
      <c r="C10">
        <f t="shared" si="0"/>
        <v>0.33333333333333331</v>
      </c>
      <c r="D10">
        <f t="shared" si="2"/>
        <v>0.2</v>
      </c>
      <c r="E10">
        <f t="shared" si="4"/>
        <v>1</v>
      </c>
      <c r="F10">
        <f t="shared" si="1"/>
        <v>0</v>
      </c>
      <c r="G10">
        <f t="shared" si="3"/>
        <v>0</v>
      </c>
      <c r="H10">
        <f t="shared" si="5"/>
        <v>0</v>
      </c>
    </row>
    <row r="11" spans="1:8" x14ac:dyDescent="0.2">
      <c r="A11" s="22">
        <v>43914</v>
      </c>
      <c r="B11" s="18">
        <v>1</v>
      </c>
      <c r="C11">
        <f t="shared" si="0"/>
        <v>0.33333333333333331</v>
      </c>
      <c r="D11">
        <f t="shared" si="2"/>
        <v>0.6</v>
      </c>
      <c r="E11">
        <f t="shared" si="4"/>
        <v>0.7142857142857143</v>
      </c>
      <c r="F11">
        <f t="shared" si="1"/>
        <v>0</v>
      </c>
      <c r="G11">
        <f t="shared" si="3"/>
        <v>0</v>
      </c>
      <c r="H11">
        <f t="shared" si="5"/>
        <v>0</v>
      </c>
    </row>
    <row r="12" spans="1:8" x14ac:dyDescent="0.2">
      <c r="A12" s="22">
        <v>43915</v>
      </c>
      <c r="B12" s="18">
        <v>0</v>
      </c>
      <c r="C12">
        <f t="shared" si="0"/>
        <v>1</v>
      </c>
      <c r="D12">
        <f t="shared" si="2"/>
        <v>1</v>
      </c>
      <c r="E12">
        <f t="shared" si="4"/>
        <v>0.7142857142857143</v>
      </c>
      <c r="F12">
        <f t="shared" si="1"/>
        <v>1</v>
      </c>
      <c r="G12">
        <f t="shared" si="3"/>
        <v>1</v>
      </c>
      <c r="H12">
        <f t="shared" si="5"/>
        <v>0</v>
      </c>
    </row>
    <row r="13" spans="1:8" x14ac:dyDescent="0.2">
      <c r="A13" s="22">
        <v>43916</v>
      </c>
      <c r="B13" s="18">
        <v>2</v>
      </c>
      <c r="C13">
        <f t="shared" si="0"/>
        <v>1.3333333333333333</v>
      </c>
      <c r="D13">
        <f t="shared" si="2"/>
        <v>1</v>
      </c>
      <c r="E13">
        <f t="shared" si="4"/>
        <v>0.7142857142857143</v>
      </c>
      <c r="F13">
        <f t="shared" si="1"/>
        <v>2</v>
      </c>
      <c r="G13">
        <f t="shared" si="3"/>
        <v>1</v>
      </c>
      <c r="H13">
        <f t="shared" si="5"/>
        <v>0</v>
      </c>
    </row>
    <row r="14" spans="1:8" x14ac:dyDescent="0.2">
      <c r="A14" s="22">
        <v>43917</v>
      </c>
      <c r="B14" s="18">
        <v>2</v>
      </c>
      <c r="C14">
        <f t="shared" si="0"/>
        <v>1.3333333333333333</v>
      </c>
      <c r="D14">
        <f t="shared" si="2"/>
        <v>0.8</v>
      </c>
      <c r="E14">
        <f t="shared" si="4"/>
        <v>0.7142857142857143</v>
      </c>
      <c r="F14">
        <f t="shared" si="1"/>
        <v>2</v>
      </c>
      <c r="G14">
        <f t="shared" si="3"/>
        <v>0</v>
      </c>
      <c r="H14">
        <f t="shared" si="5"/>
        <v>0</v>
      </c>
    </row>
    <row r="15" spans="1:8" x14ac:dyDescent="0.2">
      <c r="A15" s="22">
        <v>43918</v>
      </c>
      <c r="B15" s="18">
        <v>0</v>
      </c>
      <c r="C15">
        <f t="shared" si="0"/>
        <v>0.66666666666666663</v>
      </c>
      <c r="D15">
        <f t="shared" si="2"/>
        <v>0.8</v>
      </c>
      <c r="E15">
        <f t="shared" si="4"/>
        <v>0.7142857142857143</v>
      </c>
      <c r="F15">
        <f t="shared" si="1"/>
        <v>0</v>
      </c>
      <c r="G15">
        <f t="shared" si="3"/>
        <v>0</v>
      </c>
      <c r="H15">
        <f t="shared" si="5"/>
        <v>0</v>
      </c>
    </row>
    <row r="16" spans="1:8" x14ac:dyDescent="0.2">
      <c r="A16" s="22">
        <v>43919</v>
      </c>
      <c r="B16" s="18">
        <v>0</v>
      </c>
      <c r="C16">
        <f t="shared" si="0"/>
        <v>0</v>
      </c>
      <c r="D16">
        <f t="shared" si="2"/>
        <v>0.6</v>
      </c>
      <c r="E16">
        <f t="shared" si="4"/>
        <v>0.7142857142857143</v>
      </c>
      <c r="F16">
        <f t="shared" si="1"/>
        <v>0</v>
      </c>
      <c r="G16">
        <f t="shared" si="3"/>
        <v>0</v>
      </c>
      <c r="H16">
        <f t="shared" si="5"/>
        <v>0</v>
      </c>
    </row>
    <row r="17" spans="1:8" x14ac:dyDescent="0.2">
      <c r="A17" s="22">
        <v>43920</v>
      </c>
      <c r="B17" s="18">
        <v>0</v>
      </c>
      <c r="C17">
        <f t="shared" si="0"/>
        <v>0.33333333333333331</v>
      </c>
      <c r="D17">
        <f t="shared" si="2"/>
        <v>0.2</v>
      </c>
      <c r="E17">
        <f t="shared" si="4"/>
        <v>0.7142857142857143</v>
      </c>
      <c r="F17">
        <f t="shared" si="1"/>
        <v>0</v>
      </c>
      <c r="G17">
        <f t="shared" si="3"/>
        <v>0</v>
      </c>
      <c r="H17">
        <f t="shared" si="5"/>
        <v>0</v>
      </c>
    </row>
    <row r="18" spans="1:8" x14ac:dyDescent="0.2">
      <c r="A18" s="22">
        <v>43921</v>
      </c>
      <c r="B18" s="18">
        <v>1</v>
      </c>
      <c r="C18">
        <f t="shared" si="0"/>
        <v>0.33333333333333331</v>
      </c>
      <c r="D18">
        <f t="shared" si="2"/>
        <v>0.6</v>
      </c>
      <c r="E18">
        <f t="shared" si="4"/>
        <v>0.42857142857142855</v>
      </c>
      <c r="F18">
        <f t="shared" si="1"/>
        <v>0</v>
      </c>
      <c r="G18">
        <f t="shared" si="3"/>
        <v>0</v>
      </c>
      <c r="H18">
        <f t="shared" si="5"/>
        <v>0</v>
      </c>
    </row>
    <row r="19" spans="1:8" x14ac:dyDescent="0.2">
      <c r="A19" s="22">
        <v>43922</v>
      </c>
      <c r="B19" s="18">
        <v>0</v>
      </c>
      <c r="C19">
        <f t="shared" si="0"/>
        <v>1</v>
      </c>
      <c r="D19">
        <f t="shared" si="2"/>
        <v>0.6</v>
      </c>
      <c r="E19">
        <f t="shared" si="4"/>
        <v>0.42857142857142855</v>
      </c>
      <c r="F19">
        <f t="shared" si="1"/>
        <v>1</v>
      </c>
      <c r="G19">
        <f t="shared" si="3"/>
        <v>0</v>
      </c>
      <c r="H19">
        <f t="shared" si="5"/>
        <v>0</v>
      </c>
    </row>
    <row r="20" spans="1:8" x14ac:dyDescent="0.2">
      <c r="A20" s="22">
        <v>43923</v>
      </c>
      <c r="B20" s="18">
        <v>2</v>
      </c>
      <c r="C20">
        <f t="shared" si="0"/>
        <v>0.66666666666666663</v>
      </c>
      <c r="D20">
        <f t="shared" si="2"/>
        <v>0.6</v>
      </c>
      <c r="E20">
        <f t="shared" si="4"/>
        <v>0.42857142857142855</v>
      </c>
      <c r="F20">
        <f t="shared" si="1"/>
        <v>0</v>
      </c>
      <c r="G20">
        <f t="shared" si="3"/>
        <v>0</v>
      </c>
      <c r="H20">
        <f t="shared" si="5"/>
        <v>0</v>
      </c>
    </row>
    <row r="21" spans="1:8" x14ac:dyDescent="0.2">
      <c r="A21" s="22">
        <v>43924</v>
      </c>
      <c r="B21" s="18">
        <v>0</v>
      </c>
      <c r="C21">
        <f t="shared" si="0"/>
        <v>0.66666666666666663</v>
      </c>
      <c r="D21">
        <f t="shared" si="2"/>
        <v>0.4</v>
      </c>
      <c r="E21">
        <f t="shared" si="4"/>
        <v>0.42857142857142855</v>
      </c>
      <c r="F21">
        <f t="shared" si="1"/>
        <v>0</v>
      </c>
      <c r="G21">
        <f t="shared" si="3"/>
        <v>0</v>
      </c>
      <c r="H21">
        <f t="shared" si="5"/>
        <v>0</v>
      </c>
    </row>
    <row r="22" spans="1:8" x14ac:dyDescent="0.2">
      <c r="A22" s="22">
        <v>43925</v>
      </c>
      <c r="B22" s="18">
        <v>0</v>
      </c>
      <c r="C22">
        <f t="shared" si="0"/>
        <v>0</v>
      </c>
      <c r="D22">
        <f t="shared" si="2"/>
        <v>0.4</v>
      </c>
      <c r="E22">
        <f t="shared" si="4"/>
        <v>0.2857142857142857</v>
      </c>
      <c r="F22">
        <f t="shared" si="1"/>
        <v>0</v>
      </c>
      <c r="G22">
        <f t="shared" si="3"/>
        <v>0</v>
      </c>
      <c r="H22">
        <f t="shared" si="5"/>
        <v>0</v>
      </c>
    </row>
    <row r="23" spans="1:8" x14ac:dyDescent="0.2">
      <c r="A23" s="22">
        <v>43926</v>
      </c>
      <c r="B23" s="18">
        <v>0</v>
      </c>
      <c r="C23">
        <f t="shared" si="0"/>
        <v>0</v>
      </c>
      <c r="D23">
        <f t="shared" si="2"/>
        <v>0</v>
      </c>
      <c r="E23">
        <f t="shared" si="4"/>
        <v>0.42857142857142855</v>
      </c>
      <c r="F23">
        <f t="shared" si="1"/>
        <v>0</v>
      </c>
      <c r="G23">
        <f t="shared" si="3"/>
        <v>0</v>
      </c>
      <c r="H23">
        <f t="shared" si="5"/>
        <v>0</v>
      </c>
    </row>
    <row r="24" spans="1:8" x14ac:dyDescent="0.2">
      <c r="A24" s="22">
        <v>43927</v>
      </c>
      <c r="B24" s="18">
        <v>0</v>
      </c>
      <c r="C24">
        <f t="shared" si="0"/>
        <v>0</v>
      </c>
      <c r="D24">
        <f t="shared" si="2"/>
        <v>0.2</v>
      </c>
      <c r="E24">
        <f t="shared" si="4"/>
        <v>0.14285714285714285</v>
      </c>
      <c r="F24">
        <f t="shared" si="1"/>
        <v>0</v>
      </c>
      <c r="G24">
        <f t="shared" si="3"/>
        <v>0</v>
      </c>
      <c r="H24">
        <f t="shared" si="5"/>
        <v>0</v>
      </c>
    </row>
    <row r="25" spans="1:8" x14ac:dyDescent="0.2">
      <c r="A25" s="22">
        <v>43928</v>
      </c>
      <c r="B25" s="18">
        <v>0</v>
      </c>
      <c r="C25">
        <f t="shared" si="0"/>
        <v>0.33333333333333331</v>
      </c>
      <c r="D25">
        <f t="shared" si="2"/>
        <v>0.2</v>
      </c>
      <c r="E25">
        <f t="shared" si="4"/>
        <v>0.42857142857142855</v>
      </c>
      <c r="F25">
        <f t="shared" si="1"/>
        <v>0</v>
      </c>
      <c r="G25">
        <f t="shared" si="3"/>
        <v>0</v>
      </c>
      <c r="H25">
        <f t="shared" si="5"/>
        <v>0</v>
      </c>
    </row>
    <row r="26" spans="1:8" x14ac:dyDescent="0.2">
      <c r="A26" s="22">
        <v>43929</v>
      </c>
      <c r="B26" s="18">
        <v>1</v>
      </c>
      <c r="C26">
        <f t="shared" si="0"/>
        <v>0.33333333333333331</v>
      </c>
      <c r="D26">
        <f t="shared" si="2"/>
        <v>0.6</v>
      </c>
      <c r="E26">
        <f t="shared" si="4"/>
        <v>0.5714285714285714</v>
      </c>
      <c r="F26">
        <f t="shared" si="1"/>
        <v>0</v>
      </c>
      <c r="G26">
        <f t="shared" si="3"/>
        <v>0</v>
      </c>
      <c r="H26">
        <f t="shared" si="5"/>
        <v>0</v>
      </c>
    </row>
    <row r="27" spans="1:8" x14ac:dyDescent="0.2">
      <c r="A27" s="22">
        <v>43930</v>
      </c>
      <c r="B27" s="18">
        <v>0</v>
      </c>
      <c r="C27">
        <f t="shared" si="0"/>
        <v>1</v>
      </c>
      <c r="D27">
        <f t="shared" si="2"/>
        <v>0.8</v>
      </c>
      <c r="E27">
        <f t="shared" si="4"/>
        <v>1</v>
      </c>
      <c r="F27">
        <f t="shared" si="1"/>
        <v>1</v>
      </c>
      <c r="G27">
        <f t="shared" si="3"/>
        <v>1</v>
      </c>
      <c r="H27">
        <f t="shared" si="5"/>
        <v>1</v>
      </c>
    </row>
    <row r="28" spans="1:8" x14ac:dyDescent="0.2">
      <c r="A28" s="22">
        <v>43931</v>
      </c>
      <c r="B28" s="18">
        <v>2</v>
      </c>
      <c r="C28">
        <f t="shared" si="0"/>
        <v>1</v>
      </c>
      <c r="D28">
        <f t="shared" si="2"/>
        <v>1.4</v>
      </c>
      <c r="E28">
        <f t="shared" si="4"/>
        <v>1.7142857142857142</v>
      </c>
      <c r="F28">
        <f t="shared" si="1"/>
        <v>1</v>
      </c>
      <c r="G28">
        <f t="shared" si="3"/>
        <v>1</v>
      </c>
      <c r="H28">
        <f t="shared" si="5"/>
        <v>1</v>
      </c>
    </row>
    <row r="29" spans="1:8" x14ac:dyDescent="0.2">
      <c r="A29" s="22">
        <v>43932</v>
      </c>
      <c r="B29" s="18">
        <v>1</v>
      </c>
      <c r="C29">
        <f t="shared" si="0"/>
        <v>2</v>
      </c>
      <c r="D29">
        <f t="shared" si="2"/>
        <v>2.2000000000000002</v>
      </c>
      <c r="E29">
        <f t="shared" si="4"/>
        <v>3.2857142857142856</v>
      </c>
      <c r="F29">
        <f t="shared" si="1"/>
        <v>2</v>
      </c>
      <c r="G29">
        <f t="shared" si="3"/>
        <v>2</v>
      </c>
      <c r="H29">
        <f t="shared" si="5"/>
        <v>2</v>
      </c>
    </row>
    <row r="30" spans="1:8" x14ac:dyDescent="0.2">
      <c r="A30" s="22">
        <v>43933</v>
      </c>
      <c r="B30" s="18">
        <v>3</v>
      </c>
      <c r="C30">
        <f t="shared" si="0"/>
        <v>3</v>
      </c>
      <c r="D30">
        <f t="shared" si="2"/>
        <v>4.4000000000000004</v>
      </c>
      <c r="E30">
        <f t="shared" si="4"/>
        <v>3.1428571428571428</v>
      </c>
      <c r="F30">
        <f t="shared" si="1"/>
        <v>3</v>
      </c>
      <c r="G30">
        <f t="shared" si="3"/>
        <v>3</v>
      </c>
      <c r="H30">
        <f t="shared" si="5"/>
        <v>2</v>
      </c>
    </row>
    <row r="31" spans="1:8" x14ac:dyDescent="0.2">
      <c r="A31" s="22">
        <v>43934</v>
      </c>
      <c r="B31" s="18">
        <v>5</v>
      </c>
      <c r="C31">
        <f t="shared" si="0"/>
        <v>6.333333333333333</v>
      </c>
      <c r="D31">
        <f t="shared" si="2"/>
        <v>4</v>
      </c>
      <c r="E31">
        <f t="shared" si="4"/>
        <v>4.5714285714285712</v>
      </c>
      <c r="F31">
        <f t="shared" si="1"/>
        <v>5</v>
      </c>
      <c r="G31">
        <f t="shared" si="3"/>
        <v>3</v>
      </c>
      <c r="H31">
        <f t="shared" si="5"/>
        <v>3</v>
      </c>
    </row>
    <row r="32" spans="1:8" x14ac:dyDescent="0.2">
      <c r="A32" s="22">
        <v>43935</v>
      </c>
      <c r="B32" s="18">
        <v>11</v>
      </c>
      <c r="C32">
        <f t="shared" si="0"/>
        <v>5.333333333333333</v>
      </c>
      <c r="D32">
        <f t="shared" si="2"/>
        <v>5.8</v>
      </c>
      <c r="E32">
        <f t="shared" si="4"/>
        <v>6.1428571428571432</v>
      </c>
      <c r="F32">
        <f t="shared" si="1"/>
        <v>5</v>
      </c>
      <c r="G32">
        <f t="shared" si="3"/>
        <v>5</v>
      </c>
      <c r="H32">
        <f t="shared" si="5"/>
        <v>5</v>
      </c>
    </row>
    <row r="33" spans="1:8" x14ac:dyDescent="0.2">
      <c r="A33" s="22">
        <v>43936</v>
      </c>
      <c r="B33" s="18">
        <v>0</v>
      </c>
      <c r="C33">
        <f t="shared" si="0"/>
        <v>7</v>
      </c>
      <c r="D33">
        <f t="shared" si="2"/>
        <v>7.8</v>
      </c>
      <c r="E33">
        <f t="shared" si="4"/>
        <v>6.1428571428571432</v>
      </c>
      <c r="F33">
        <f t="shared" si="1"/>
        <v>10</v>
      </c>
      <c r="G33">
        <f t="shared" si="3"/>
        <v>10</v>
      </c>
      <c r="H33">
        <f t="shared" si="5"/>
        <v>5</v>
      </c>
    </row>
    <row r="34" spans="1:8" x14ac:dyDescent="0.2">
      <c r="A34" s="22">
        <v>43937</v>
      </c>
      <c r="B34" s="18">
        <v>10</v>
      </c>
      <c r="C34">
        <f t="shared" si="0"/>
        <v>7.666666666666667</v>
      </c>
      <c r="D34">
        <f t="shared" si="2"/>
        <v>7</v>
      </c>
      <c r="E34">
        <f t="shared" si="4"/>
        <v>7.8571428571428568</v>
      </c>
      <c r="F34">
        <f t="shared" si="1"/>
        <v>10</v>
      </c>
      <c r="G34">
        <f t="shared" si="3"/>
        <v>10</v>
      </c>
      <c r="H34">
        <f t="shared" si="5"/>
        <v>10</v>
      </c>
    </row>
    <row r="35" spans="1:8" x14ac:dyDescent="0.2">
      <c r="A35" s="22">
        <v>43938</v>
      </c>
      <c r="B35" s="18">
        <v>13</v>
      </c>
      <c r="C35">
        <f t="shared" si="0"/>
        <v>8</v>
      </c>
      <c r="D35">
        <f t="shared" si="2"/>
        <v>7.8</v>
      </c>
      <c r="E35">
        <f t="shared" si="4"/>
        <v>9.4285714285714288</v>
      </c>
      <c r="F35">
        <f t="shared" si="1"/>
        <v>10</v>
      </c>
      <c r="G35">
        <f t="shared" si="3"/>
        <v>10</v>
      </c>
      <c r="H35">
        <f t="shared" si="5"/>
        <v>11</v>
      </c>
    </row>
    <row r="36" spans="1:8" x14ac:dyDescent="0.2">
      <c r="A36" s="22">
        <v>43939</v>
      </c>
      <c r="B36" s="18">
        <v>1</v>
      </c>
      <c r="C36">
        <f t="shared" si="0"/>
        <v>9.6666666666666661</v>
      </c>
      <c r="D36">
        <f t="shared" si="2"/>
        <v>11</v>
      </c>
      <c r="E36">
        <f t="shared" si="4"/>
        <v>9</v>
      </c>
      <c r="F36">
        <f t="shared" si="1"/>
        <v>13</v>
      </c>
      <c r="G36">
        <f t="shared" si="3"/>
        <v>13</v>
      </c>
      <c r="H36">
        <f t="shared" si="5"/>
        <v>10</v>
      </c>
    </row>
    <row r="37" spans="1:8" x14ac:dyDescent="0.2">
      <c r="A37" s="22">
        <v>43940</v>
      </c>
      <c r="B37" s="18">
        <v>15</v>
      </c>
      <c r="C37">
        <f t="shared" si="0"/>
        <v>10.666666666666666</v>
      </c>
      <c r="D37">
        <f t="shared" si="2"/>
        <v>10.6</v>
      </c>
      <c r="E37">
        <f t="shared" si="4"/>
        <v>10.714285714285714</v>
      </c>
      <c r="F37">
        <f t="shared" si="1"/>
        <v>15</v>
      </c>
      <c r="G37">
        <f t="shared" si="3"/>
        <v>13</v>
      </c>
      <c r="H37">
        <f t="shared" si="5"/>
        <v>12</v>
      </c>
    </row>
    <row r="38" spans="1:8" x14ac:dyDescent="0.2">
      <c r="A38" s="22">
        <v>43941</v>
      </c>
      <c r="B38" s="18">
        <v>16</v>
      </c>
      <c r="C38">
        <f t="shared" si="0"/>
        <v>13</v>
      </c>
      <c r="D38">
        <f t="shared" si="2"/>
        <v>10.4</v>
      </c>
      <c r="E38">
        <f t="shared" si="4"/>
        <v>13</v>
      </c>
      <c r="F38">
        <f t="shared" si="1"/>
        <v>15</v>
      </c>
      <c r="G38">
        <f t="shared" si="3"/>
        <v>12</v>
      </c>
      <c r="H38">
        <f t="shared" si="5"/>
        <v>13</v>
      </c>
    </row>
    <row r="39" spans="1:8" x14ac:dyDescent="0.2">
      <c r="A39" s="22">
        <v>43942</v>
      </c>
      <c r="B39" s="18">
        <v>8</v>
      </c>
      <c r="C39">
        <f t="shared" si="0"/>
        <v>12</v>
      </c>
      <c r="D39">
        <f t="shared" si="2"/>
        <v>15.4</v>
      </c>
      <c r="E39">
        <f t="shared" si="4"/>
        <v>17.428571428571427</v>
      </c>
      <c r="F39">
        <f t="shared" si="1"/>
        <v>12</v>
      </c>
      <c r="G39">
        <f t="shared" si="3"/>
        <v>15</v>
      </c>
      <c r="H39">
        <f t="shared" si="5"/>
        <v>15</v>
      </c>
    </row>
    <row r="40" spans="1:8" x14ac:dyDescent="0.2">
      <c r="A40" s="22">
        <v>43943</v>
      </c>
      <c r="B40" s="18">
        <v>12</v>
      </c>
      <c r="C40">
        <f t="shared" si="0"/>
        <v>15.333333333333334</v>
      </c>
      <c r="D40">
        <f t="shared" si="2"/>
        <v>21.2</v>
      </c>
      <c r="E40">
        <f t="shared" si="4"/>
        <v>20.714285714285715</v>
      </c>
      <c r="F40">
        <f t="shared" si="1"/>
        <v>12</v>
      </c>
      <c r="G40">
        <f t="shared" si="3"/>
        <v>16</v>
      </c>
      <c r="H40">
        <f t="shared" si="5"/>
        <v>16</v>
      </c>
    </row>
    <row r="41" spans="1:8" x14ac:dyDescent="0.2">
      <c r="A41" s="22">
        <v>43944</v>
      </c>
      <c r="B41" s="18">
        <v>26</v>
      </c>
      <c r="C41">
        <f t="shared" si="0"/>
        <v>27.333333333333332</v>
      </c>
      <c r="D41">
        <f t="shared" si="2"/>
        <v>22.8</v>
      </c>
      <c r="E41">
        <f t="shared" si="4"/>
        <v>21.428571428571427</v>
      </c>
      <c r="F41">
        <f t="shared" si="1"/>
        <v>26</v>
      </c>
      <c r="G41">
        <f t="shared" si="3"/>
        <v>24</v>
      </c>
      <c r="H41">
        <f t="shared" si="5"/>
        <v>20</v>
      </c>
    </row>
    <row r="42" spans="1:8" x14ac:dyDescent="0.2">
      <c r="A42" s="22">
        <v>43945</v>
      </c>
      <c r="B42" s="18">
        <v>44</v>
      </c>
      <c r="C42">
        <f t="shared" si="0"/>
        <v>31.333333333333332</v>
      </c>
      <c r="D42">
        <f t="shared" si="2"/>
        <v>25.2</v>
      </c>
      <c r="E42">
        <f t="shared" si="4"/>
        <v>24.142857142857142</v>
      </c>
      <c r="F42">
        <f t="shared" si="1"/>
        <v>26</v>
      </c>
      <c r="G42">
        <f t="shared" si="3"/>
        <v>24</v>
      </c>
      <c r="H42">
        <f t="shared" si="5"/>
        <v>24</v>
      </c>
    </row>
    <row r="43" spans="1:8" x14ac:dyDescent="0.2">
      <c r="A43" s="22">
        <v>43946</v>
      </c>
      <c r="B43" s="18">
        <v>24</v>
      </c>
      <c r="C43">
        <f t="shared" si="0"/>
        <v>29.333333333333332</v>
      </c>
      <c r="D43">
        <f t="shared" si="2"/>
        <v>29.8</v>
      </c>
      <c r="E43">
        <f t="shared" si="4"/>
        <v>24.142857142857142</v>
      </c>
      <c r="F43">
        <f t="shared" si="1"/>
        <v>24</v>
      </c>
      <c r="G43">
        <f t="shared" si="3"/>
        <v>26</v>
      </c>
      <c r="H43">
        <f t="shared" si="5"/>
        <v>24</v>
      </c>
    </row>
    <row r="44" spans="1:8" x14ac:dyDescent="0.2">
      <c r="A44" s="22">
        <v>43947</v>
      </c>
      <c r="B44" s="18">
        <v>20</v>
      </c>
      <c r="C44">
        <f t="shared" si="0"/>
        <v>26.333333333333332</v>
      </c>
      <c r="D44">
        <f t="shared" si="2"/>
        <v>26.2</v>
      </c>
      <c r="E44">
        <f t="shared" si="4"/>
        <v>30.285714285714285</v>
      </c>
      <c r="F44">
        <f t="shared" si="1"/>
        <v>24</v>
      </c>
      <c r="G44">
        <f t="shared" si="3"/>
        <v>24</v>
      </c>
      <c r="H44">
        <f t="shared" si="5"/>
        <v>26</v>
      </c>
    </row>
    <row r="45" spans="1:8" x14ac:dyDescent="0.2">
      <c r="A45" s="22">
        <v>43948</v>
      </c>
      <c r="B45" s="18">
        <v>35</v>
      </c>
      <c r="C45">
        <f t="shared" si="0"/>
        <v>21</v>
      </c>
      <c r="D45">
        <f t="shared" si="2"/>
        <v>28.4</v>
      </c>
      <c r="E45">
        <f t="shared" si="4"/>
        <v>32.285714285714285</v>
      </c>
      <c r="F45">
        <f t="shared" si="1"/>
        <v>20</v>
      </c>
      <c r="G45">
        <f t="shared" si="3"/>
        <v>24</v>
      </c>
      <c r="H45">
        <f t="shared" si="5"/>
        <v>35</v>
      </c>
    </row>
    <row r="46" spans="1:8" x14ac:dyDescent="0.2">
      <c r="A46" s="22">
        <v>43949</v>
      </c>
      <c r="B46" s="18">
        <v>8</v>
      </c>
      <c r="C46">
        <f t="shared" si="0"/>
        <v>32.666666666666664</v>
      </c>
      <c r="D46">
        <f t="shared" si="2"/>
        <v>31.6</v>
      </c>
      <c r="E46">
        <f t="shared" si="4"/>
        <v>29.571428571428573</v>
      </c>
      <c r="F46">
        <f t="shared" si="1"/>
        <v>35</v>
      </c>
      <c r="G46">
        <f t="shared" si="3"/>
        <v>35</v>
      </c>
      <c r="H46">
        <f t="shared" si="5"/>
        <v>25</v>
      </c>
    </row>
    <row r="47" spans="1:8" x14ac:dyDescent="0.2">
      <c r="A47" s="22">
        <v>43950</v>
      </c>
      <c r="B47" s="18">
        <v>55</v>
      </c>
      <c r="C47">
        <f t="shared" si="0"/>
        <v>34.333333333333336</v>
      </c>
      <c r="D47">
        <f t="shared" si="2"/>
        <v>32.6</v>
      </c>
      <c r="E47">
        <f t="shared" si="4"/>
        <v>32</v>
      </c>
      <c r="F47">
        <f t="shared" si="1"/>
        <v>40</v>
      </c>
      <c r="G47">
        <f t="shared" si="3"/>
        <v>35</v>
      </c>
      <c r="H47">
        <f t="shared" si="5"/>
        <v>35</v>
      </c>
    </row>
    <row r="48" spans="1:8" x14ac:dyDescent="0.2">
      <c r="A48" s="22">
        <v>43951</v>
      </c>
      <c r="B48" s="18">
        <v>40</v>
      </c>
      <c r="C48">
        <f t="shared" si="0"/>
        <v>40</v>
      </c>
      <c r="D48">
        <f t="shared" si="2"/>
        <v>33.799999999999997</v>
      </c>
      <c r="E48">
        <f t="shared" si="4"/>
        <v>41.285714285714285</v>
      </c>
      <c r="F48">
        <f t="shared" si="1"/>
        <v>40</v>
      </c>
      <c r="G48">
        <f t="shared" si="3"/>
        <v>40</v>
      </c>
      <c r="H48">
        <f t="shared" si="5"/>
        <v>40</v>
      </c>
    </row>
    <row r="49" spans="1:8" x14ac:dyDescent="0.2">
      <c r="A49" s="22">
        <v>43952</v>
      </c>
      <c r="B49" s="18">
        <v>25</v>
      </c>
      <c r="C49">
        <f t="shared" si="0"/>
        <v>35.333333333333336</v>
      </c>
      <c r="D49">
        <f t="shared" si="2"/>
        <v>49.2</v>
      </c>
      <c r="E49">
        <f t="shared" si="4"/>
        <v>44.857142857142854</v>
      </c>
      <c r="F49">
        <f t="shared" si="1"/>
        <v>40</v>
      </c>
      <c r="G49">
        <f t="shared" si="3"/>
        <v>41</v>
      </c>
      <c r="H49">
        <f t="shared" si="5"/>
        <v>41</v>
      </c>
    </row>
    <row r="50" spans="1:8" x14ac:dyDescent="0.2">
      <c r="A50" s="22">
        <v>43953</v>
      </c>
      <c r="B50" s="18">
        <v>41</v>
      </c>
      <c r="C50">
        <f t="shared" si="0"/>
        <v>50.333333333333336</v>
      </c>
      <c r="D50">
        <f t="shared" si="2"/>
        <v>50.2</v>
      </c>
      <c r="E50">
        <f t="shared" si="4"/>
        <v>46.142857142857146</v>
      </c>
      <c r="F50">
        <f t="shared" si="1"/>
        <v>41</v>
      </c>
      <c r="G50">
        <f t="shared" si="3"/>
        <v>41</v>
      </c>
      <c r="H50">
        <f t="shared" si="5"/>
        <v>41</v>
      </c>
    </row>
    <row r="51" spans="1:8" x14ac:dyDescent="0.2">
      <c r="A51" s="22">
        <v>43954</v>
      </c>
      <c r="B51" s="18">
        <v>85</v>
      </c>
      <c r="C51">
        <f t="shared" si="0"/>
        <v>62</v>
      </c>
      <c r="D51">
        <f t="shared" si="2"/>
        <v>45.6</v>
      </c>
      <c r="E51">
        <f t="shared" si="4"/>
        <v>49.857142857142854</v>
      </c>
      <c r="F51">
        <f t="shared" si="1"/>
        <v>60</v>
      </c>
      <c r="G51">
        <f t="shared" si="3"/>
        <v>41</v>
      </c>
      <c r="H51">
        <f t="shared" si="5"/>
        <v>41</v>
      </c>
    </row>
    <row r="52" spans="1:8" x14ac:dyDescent="0.2">
      <c r="A52" s="22">
        <v>43955</v>
      </c>
      <c r="B52" s="18">
        <v>60</v>
      </c>
      <c r="C52">
        <f t="shared" si="0"/>
        <v>54</v>
      </c>
      <c r="D52">
        <f t="shared" si="2"/>
        <v>56.8</v>
      </c>
      <c r="E52">
        <f t="shared" si="4"/>
        <v>53.714285714285715</v>
      </c>
      <c r="F52">
        <f t="shared" si="1"/>
        <v>60</v>
      </c>
      <c r="G52">
        <f t="shared" si="3"/>
        <v>60</v>
      </c>
      <c r="H52">
        <f t="shared" si="5"/>
        <v>60</v>
      </c>
    </row>
    <row r="53" spans="1:8" x14ac:dyDescent="0.2">
      <c r="A53" s="22">
        <v>43956</v>
      </c>
      <c r="B53" s="18">
        <v>17</v>
      </c>
      <c r="C53">
        <f t="shared" si="0"/>
        <v>52.666666666666664</v>
      </c>
      <c r="D53">
        <f t="shared" si="2"/>
        <v>62</v>
      </c>
      <c r="E53">
        <f t="shared" si="4"/>
        <v>58.571428571428569</v>
      </c>
      <c r="F53">
        <f t="shared" si="1"/>
        <v>60</v>
      </c>
      <c r="G53">
        <f t="shared" si="3"/>
        <v>67</v>
      </c>
      <c r="H53">
        <f t="shared" si="5"/>
        <v>60</v>
      </c>
    </row>
    <row r="54" spans="1:8" x14ac:dyDescent="0.2">
      <c r="A54" s="22">
        <v>43957</v>
      </c>
      <c r="B54" s="18">
        <v>81</v>
      </c>
      <c r="C54">
        <f t="shared" si="0"/>
        <v>55</v>
      </c>
      <c r="D54">
        <f t="shared" si="2"/>
        <v>56.8</v>
      </c>
      <c r="E54">
        <f t="shared" si="4"/>
        <v>63.428571428571431</v>
      </c>
      <c r="F54">
        <f t="shared" si="1"/>
        <v>67</v>
      </c>
      <c r="G54">
        <f t="shared" si="3"/>
        <v>60</v>
      </c>
      <c r="H54">
        <f t="shared" si="5"/>
        <v>67</v>
      </c>
    </row>
    <row r="55" spans="1:8" x14ac:dyDescent="0.2">
      <c r="A55" s="22">
        <v>43958</v>
      </c>
      <c r="B55" s="18">
        <v>67</v>
      </c>
      <c r="C55">
        <f t="shared" si="0"/>
        <v>69</v>
      </c>
      <c r="D55">
        <f t="shared" si="2"/>
        <v>59.8</v>
      </c>
      <c r="E55">
        <f t="shared" si="4"/>
        <v>61.857142857142854</v>
      </c>
      <c r="F55">
        <f t="shared" si="1"/>
        <v>67</v>
      </c>
      <c r="G55">
        <f t="shared" si="3"/>
        <v>67</v>
      </c>
      <c r="H55">
        <f t="shared" si="5"/>
        <v>67</v>
      </c>
    </row>
    <row r="56" spans="1:8" x14ac:dyDescent="0.2">
      <c r="A56" s="22">
        <v>43959</v>
      </c>
      <c r="B56" s="18">
        <v>59</v>
      </c>
      <c r="C56">
        <f t="shared" si="0"/>
        <v>67</v>
      </c>
      <c r="D56">
        <f t="shared" si="2"/>
        <v>71.2</v>
      </c>
      <c r="E56">
        <f t="shared" si="4"/>
        <v>62.714285714285715</v>
      </c>
      <c r="F56">
        <f t="shared" si="1"/>
        <v>67</v>
      </c>
      <c r="G56">
        <f t="shared" si="3"/>
        <v>74</v>
      </c>
      <c r="H56">
        <f t="shared" si="5"/>
        <v>67</v>
      </c>
    </row>
    <row r="57" spans="1:8" x14ac:dyDescent="0.2">
      <c r="A57" s="22">
        <v>43960</v>
      </c>
      <c r="B57" s="18">
        <v>75</v>
      </c>
      <c r="C57">
        <f t="shared" si="0"/>
        <v>69.333333333333329</v>
      </c>
      <c r="D57">
        <f t="shared" si="2"/>
        <v>68.2</v>
      </c>
      <c r="E57">
        <f t="shared" si="4"/>
        <v>69.714285714285708</v>
      </c>
      <c r="F57">
        <f t="shared" si="1"/>
        <v>74</v>
      </c>
      <c r="G57">
        <f t="shared" si="3"/>
        <v>67</v>
      </c>
      <c r="H57">
        <f t="shared" si="5"/>
        <v>67</v>
      </c>
    </row>
    <row r="58" spans="1:8" x14ac:dyDescent="0.2">
      <c r="A58" s="22">
        <v>43961</v>
      </c>
      <c r="B58" s="18">
        <v>74</v>
      </c>
      <c r="C58">
        <f t="shared" si="0"/>
        <v>71.666666666666671</v>
      </c>
      <c r="D58">
        <f t="shared" si="2"/>
        <v>68</v>
      </c>
      <c r="E58">
        <f t="shared" si="4"/>
        <v>69.428571428571431</v>
      </c>
      <c r="F58">
        <f t="shared" si="1"/>
        <v>74</v>
      </c>
      <c r="G58">
        <f t="shared" si="3"/>
        <v>66</v>
      </c>
      <c r="H58">
        <f t="shared" si="5"/>
        <v>67</v>
      </c>
    </row>
    <row r="59" spans="1:8" x14ac:dyDescent="0.2">
      <c r="A59" s="22">
        <v>43962</v>
      </c>
      <c r="B59" s="18">
        <v>66</v>
      </c>
      <c r="C59">
        <f t="shared" si="0"/>
        <v>68.666666666666671</v>
      </c>
      <c r="D59">
        <f t="shared" si="2"/>
        <v>72</v>
      </c>
      <c r="E59">
        <f t="shared" si="4"/>
        <v>71.857142857142861</v>
      </c>
      <c r="F59">
        <f t="shared" si="1"/>
        <v>66</v>
      </c>
      <c r="G59">
        <f t="shared" si="3"/>
        <v>74</v>
      </c>
      <c r="H59">
        <f t="shared" si="5"/>
        <v>74</v>
      </c>
    </row>
    <row r="60" spans="1:8" x14ac:dyDescent="0.2">
      <c r="A60" s="22">
        <v>43963</v>
      </c>
      <c r="B60" s="18">
        <v>66</v>
      </c>
      <c r="C60">
        <f t="shared" si="0"/>
        <v>70.333333333333329</v>
      </c>
      <c r="D60">
        <f t="shared" si="2"/>
        <v>73.8</v>
      </c>
      <c r="E60">
        <f t="shared" si="4"/>
        <v>71.428571428571431</v>
      </c>
      <c r="F60">
        <f t="shared" si="1"/>
        <v>66</v>
      </c>
      <c r="G60">
        <f t="shared" si="3"/>
        <v>74</v>
      </c>
      <c r="H60">
        <f t="shared" si="5"/>
        <v>74</v>
      </c>
    </row>
    <row r="61" spans="1:8" x14ac:dyDescent="0.2">
      <c r="A61" s="22">
        <v>43964</v>
      </c>
      <c r="B61" s="18">
        <v>79</v>
      </c>
      <c r="C61">
        <f t="shared" si="0"/>
        <v>76.333333333333329</v>
      </c>
      <c r="D61">
        <f t="shared" si="2"/>
        <v>70.2</v>
      </c>
      <c r="E61">
        <f t="shared" si="4"/>
        <v>70.714285714285708</v>
      </c>
      <c r="F61">
        <f t="shared" si="1"/>
        <v>79</v>
      </c>
      <c r="G61">
        <f t="shared" si="3"/>
        <v>66</v>
      </c>
      <c r="H61">
        <f t="shared" si="5"/>
        <v>70</v>
      </c>
    </row>
    <row r="62" spans="1:8" x14ac:dyDescent="0.2">
      <c r="A62" s="22">
        <v>43965</v>
      </c>
      <c r="B62" s="18">
        <v>84</v>
      </c>
      <c r="C62">
        <f t="shared" si="0"/>
        <v>73</v>
      </c>
      <c r="D62">
        <f t="shared" si="2"/>
        <v>71</v>
      </c>
      <c r="E62">
        <f t="shared" si="4"/>
        <v>69.428571428571431</v>
      </c>
      <c r="F62">
        <f t="shared" si="1"/>
        <v>79</v>
      </c>
      <c r="G62">
        <f t="shared" si="3"/>
        <v>70</v>
      </c>
      <c r="H62">
        <f t="shared" si="5"/>
        <v>66</v>
      </c>
    </row>
    <row r="63" spans="1:8" x14ac:dyDescent="0.2">
      <c r="A63" s="22">
        <v>43966</v>
      </c>
      <c r="B63" s="18">
        <v>56</v>
      </c>
      <c r="C63">
        <f t="shared" si="0"/>
        <v>70</v>
      </c>
      <c r="D63">
        <f t="shared" si="2"/>
        <v>70.8</v>
      </c>
      <c r="E63">
        <f t="shared" si="4"/>
        <v>69.428571428571431</v>
      </c>
      <c r="F63">
        <f t="shared" si="1"/>
        <v>70</v>
      </c>
      <c r="G63">
        <f t="shared" si="3"/>
        <v>70</v>
      </c>
      <c r="H63">
        <f t="shared" si="5"/>
        <v>66</v>
      </c>
    </row>
    <row r="64" spans="1:8" x14ac:dyDescent="0.2">
      <c r="A64" s="22">
        <v>43967</v>
      </c>
      <c r="B64" s="18">
        <v>70</v>
      </c>
      <c r="C64">
        <f t="shared" si="0"/>
        <v>63.666666666666664</v>
      </c>
      <c r="D64">
        <f t="shared" si="2"/>
        <v>68.2</v>
      </c>
      <c r="E64">
        <f t="shared" si="4"/>
        <v>69.285714285714292</v>
      </c>
      <c r="F64">
        <f t="shared" si="1"/>
        <v>65</v>
      </c>
      <c r="G64">
        <f t="shared" si="3"/>
        <v>66</v>
      </c>
      <c r="H64">
        <f t="shared" si="5"/>
        <v>66</v>
      </c>
    </row>
    <row r="65" spans="1:8" x14ac:dyDescent="0.2">
      <c r="A65" s="22">
        <v>43968</v>
      </c>
      <c r="B65" s="18">
        <v>65</v>
      </c>
      <c r="C65">
        <f t="shared" si="0"/>
        <v>67</v>
      </c>
      <c r="D65">
        <f t="shared" si="2"/>
        <v>64.400000000000006</v>
      </c>
      <c r="E65">
        <f t="shared" si="4"/>
        <v>72</v>
      </c>
      <c r="F65">
        <f t="shared" si="1"/>
        <v>66</v>
      </c>
      <c r="G65">
        <f t="shared" si="3"/>
        <v>65</v>
      </c>
      <c r="H65">
        <f t="shared" si="5"/>
        <v>66</v>
      </c>
    </row>
    <row r="66" spans="1:8" x14ac:dyDescent="0.2">
      <c r="A66" s="22">
        <v>43969</v>
      </c>
      <c r="B66" s="18">
        <v>66</v>
      </c>
      <c r="C66">
        <f t="shared" si="0"/>
        <v>65.333333333333329</v>
      </c>
      <c r="D66">
        <f t="shared" si="2"/>
        <v>72.8</v>
      </c>
      <c r="E66">
        <f t="shared" si="4"/>
        <v>70.571428571428569</v>
      </c>
      <c r="F66">
        <f t="shared" si="1"/>
        <v>65</v>
      </c>
      <c r="G66">
        <f t="shared" si="3"/>
        <v>66</v>
      </c>
      <c r="H66">
        <f t="shared" si="5"/>
        <v>66</v>
      </c>
    </row>
    <row r="67" spans="1:8" x14ac:dyDescent="0.2">
      <c r="A67" s="22">
        <v>43970</v>
      </c>
      <c r="B67" s="18">
        <v>65</v>
      </c>
      <c r="C67">
        <f t="shared" si="0"/>
        <v>76.333333333333329</v>
      </c>
      <c r="D67">
        <f t="shared" si="2"/>
        <v>73.599999999999994</v>
      </c>
      <c r="E67">
        <f t="shared" si="4"/>
        <v>73.142857142857139</v>
      </c>
      <c r="F67">
        <f t="shared" si="1"/>
        <v>66</v>
      </c>
      <c r="G67">
        <f t="shared" si="3"/>
        <v>66</v>
      </c>
      <c r="H67">
        <f t="shared" si="5"/>
        <v>70</v>
      </c>
    </row>
    <row r="68" spans="1:8" x14ac:dyDescent="0.2">
      <c r="A68" s="22">
        <v>43971</v>
      </c>
      <c r="B68" s="18">
        <v>98</v>
      </c>
      <c r="C68">
        <f t="shared" si="0"/>
        <v>79</v>
      </c>
      <c r="D68">
        <f t="shared" si="2"/>
        <v>75.400000000000006</v>
      </c>
      <c r="E68">
        <f t="shared" si="4"/>
        <v>75.428571428571431</v>
      </c>
      <c r="F68">
        <f t="shared" si="1"/>
        <v>74</v>
      </c>
      <c r="G68">
        <f t="shared" si="3"/>
        <v>74</v>
      </c>
      <c r="H68">
        <f t="shared" si="5"/>
        <v>74</v>
      </c>
    </row>
    <row r="69" spans="1:8" x14ac:dyDescent="0.2">
      <c r="A69" s="22">
        <v>43972</v>
      </c>
      <c r="B69" s="18">
        <v>74</v>
      </c>
      <c r="C69">
        <f t="shared" ref="C69:C132" si="6">AVERAGE(B68:B70)</f>
        <v>82</v>
      </c>
      <c r="D69">
        <f t="shared" si="2"/>
        <v>79.400000000000006</v>
      </c>
      <c r="E69">
        <f t="shared" si="4"/>
        <v>83.428571428571431</v>
      </c>
      <c r="F69">
        <f t="shared" ref="F69:F132" si="7">MEDIAN(B68:B70)</f>
        <v>74</v>
      </c>
      <c r="G69">
        <f t="shared" si="3"/>
        <v>74</v>
      </c>
      <c r="H69">
        <f t="shared" si="5"/>
        <v>74</v>
      </c>
    </row>
    <row r="70" spans="1:8" x14ac:dyDescent="0.2">
      <c r="A70" s="22">
        <v>43973</v>
      </c>
      <c r="B70" s="18">
        <v>74</v>
      </c>
      <c r="C70">
        <f t="shared" si="6"/>
        <v>78</v>
      </c>
      <c r="D70">
        <f t="shared" ref="D70:D133" si="8">AVERAGE(B68:B72)</f>
        <v>90.6</v>
      </c>
      <c r="E70">
        <f t="shared" si="4"/>
        <v>87.857142857142861</v>
      </c>
      <c r="F70">
        <f t="shared" si="7"/>
        <v>74</v>
      </c>
      <c r="G70">
        <f t="shared" ref="G70:G133" si="9">MEDIAN(B68:B72)</f>
        <v>86</v>
      </c>
      <c r="H70">
        <f t="shared" si="5"/>
        <v>86</v>
      </c>
    </row>
    <row r="71" spans="1:8" x14ac:dyDescent="0.2">
      <c r="A71" s="22">
        <v>43974</v>
      </c>
      <c r="B71" s="18">
        <v>86</v>
      </c>
      <c r="C71">
        <f t="shared" si="6"/>
        <v>93.666666666666671</v>
      </c>
      <c r="D71">
        <f t="shared" si="8"/>
        <v>90.4</v>
      </c>
      <c r="E71">
        <f t="shared" ref="E71:E134" si="10">AVERAGE(B68:B74)</f>
        <v>91</v>
      </c>
      <c r="F71">
        <f t="shared" si="7"/>
        <v>86</v>
      </c>
      <c r="G71">
        <f t="shared" si="9"/>
        <v>86</v>
      </c>
      <c r="H71">
        <f t="shared" ref="H71:H134" si="11">MEDIAN(B68:B74)</f>
        <v>87</v>
      </c>
    </row>
    <row r="72" spans="1:8" x14ac:dyDescent="0.2">
      <c r="A72" s="22">
        <v>43975</v>
      </c>
      <c r="B72" s="18">
        <v>121</v>
      </c>
      <c r="C72">
        <f t="shared" si="6"/>
        <v>101.33333333333333</v>
      </c>
      <c r="D72">
        <f t="shared" si="8"/>
        <v>93</v>
      </c>
      <c r="E72">
        <f t="shared" si="10"/>
        <v>96.285714285714292</v>
      </c>
      <c r="F72">
        <f t="shared" si="7"/>
        <v>97</v>
      </c>
      <c r="G72">
        <f t="shared" si="9"/>
        <v>87</v>
      </c>
      <c r="H72">
        <f t="shared" si="11"/>
        <v>87</v>
      </c>
    </row>
    <row r="73" spans="1:8" x14ac:dyDescent="0.2">
      <c r="A73" s="22">
        <v>43976</v>
      </c>
      <c r="B73" s="18">
        <v>97</v>
      </c>
      <c r="C73">
        <f t="shared" si="6"/>
        <v>101.66666666666667</v>
      </c>
      <c r="D73">
        <f t="shared" si="8"/>
        <v>105.2</v>
      </c>
      <c r="E73">
        <f t="shared" si="10"/>
        <v>99.571428571428569</v>
      </c>
      <c r="F73">
        <f t="shared" si="7"/>
        <v>97</v>
      </c>
      <c r="G73">
        <f t="shared" si="9"/>
        <v>97</v>
      </c>
      <c r="H73">
        <f t="shared" si="11"/>
        <v>97</v>
      </c>
    </row>
    <row r="74" spans="1:8" x14ac:dyDescent="0.2">
      <c r="A74" s="22">
        <v>43977</v>
      </c>
      <c r="B74" s="18">
        <v>87</v>
      </c>
      <c r="C74">
        <f t="shared" si="6"/>
        <v>106.33333333333333</v>
      </c>
      <c r="D74">
        <f t="shared" si="8"/>
        <v>107.4</v>
      </c>
      <c r="E74">
        <f t="shared" si="10"/>
        <v>95.857142857142861</v>
      </c>
      <c r="F74">
        <f t="shared" si="7"/>
        <v>97</v>
      </c>
      <c r="G74">
        <f t="shared" si="9"/>
        <v>97</v>
      </c>
      <c r="H74">
        <f t="shared" si="11"/>
        <v>97</v>
      </c>
    </row>
    <row r="75" spans="1:8" x14ac:dyDescent="0.2">
      <c r="A75" s="22">
        <v>43978</v>
      </c>
      <c r="B75" s="18">
        <v>135</v>
      </c>
      <c r="C75">
        <f t="shared" si="6"/>
        <v>106.33333333333333</v>
      </c>
      <c r="D75">
        <f t="shared" si="8"/>
        <v>92.8</v>
      </c>
      <c r="E75">
        <f t="shared" si="10"/>
        <v>89.571428571428569</v>
      </c>
      <c r="F75">
        <f t="shared" si="7"/>
        <v>97</v>
      </c>
      <c r="G75">
        <f t="shared" si="9"/>
        <v>97</v>
      </c>
      <c r="H75">
        <f t="shared" si="11"/>
        <v>97</v>
      </c>
    </row>
    <row r="76" spans="1:8" x14ac:dyDescent="0.2">
      <c r="A76" s="22">
        <v>43979</v>
      </c>
      <c r="B76" s="18">
        <v>97</v>
      </c>
      <c r="C76">
        <f t="shared" si="6"/>
        <v>93.333333333333329</v>
      </c>
      <c r="D76">
        <f t="shared" si="8"/>
        <v>81.8</v>
      </c>
      <c r="E76">
        <f t="shared" si="10"/>
        <v>84.428571428571431</v>
      </c>
      <c r="F76">
        <f t="shared" si="7"/>
        <v>97</v>
      </c>
      <c r="G76">
        <f t="shared" si="9"/>
        <v>87</v>
      </c>
      <c r="H76">
        <f t="shared" si="11"/>
        <v>87</v>
      </c>
    </row>
    <row r="77" spans="1:8" x14ac:dyDescent="0.2">
      <c r="A77" s="22">
        <v>43980</v>
      </c>
      <c r="B77" s="18">
        <v>48</v>
      </c>
      <c r="C77">
        <f t="shared" si="6"/>
        <v>62.333333333333336</v>
      </c>
      <c r="D77">
        <f t="shared" si="8"/>
        <v>81.400000000000006</v>
      </c>
      <c r="E77">
        <f t="shared" si="10"/>
        <v>75.714285714285708</v>
      </c>
      <c r="F77">
        <f t="shared" si="7"/>
        <v>48</v>
      </c>
      <c r="G77">
        <f t="shared" si="9"/>
        <v>85</v>
      </c>
      <c r="H77">
        <f t="shared" si="11"/>
        <v>85</v>
      </c>
    </row>
    <row r="78" spans="1:8" x14ac:dyDescent="0.2">
      <c r="A78" s="22">
        <v>43981</v>
      </c>
      <c r="B78" s="18">
        <v>42</v>
      </c>
      <c r="C78">
        <f t="shared" si="6"/>
        <v>58.333333333333336</v>
      </c>
      <c r="D78">
        <f t="shared" si="8"/>
        <v>61.6</v>
      </c>
      <c r="E78">
        <f t="shared" si="10"/>
        <v>74.142857142857139</v>
      </c>
      <c r="F78">
        <f t="shared" si="7"/>
        <v>48</v>
      </c>
      <c r="G78">
        <f t="shared" si="9"/>
        <v>48</v>
      </c>
      <c r="H78">
        <f t="shared" si="11"/>
        <v>76</v>
      </c>
    </row>
    <row r="79" spans="1:8" x14ac:dyDescent="0.2">
      <c r="A79" s="22">
        <v>43982</v>
      </c>
      <c r="B79" s="18">
        <v>85</v>
      </c>
      <c r="C79">
        <f t="shared" si="6"/>
        <v>54.333333333333336</v>
      </c>
      <c r="D79">
        <f t="shared" si="8"/>
        <v>57.4</v>
      </c>
      <c r="E79">
        <f t="shared" si="10"/>
        <v>61.428571428571431</v>
      </c>
      <c r="F79">
        <f t="shared" si="7"/>
        <v>42</v>
      </c>
      <c r="G79">
        <f t="shared" si="9"/>
        <v>48</v>
      </c>
      <c r="H79">
        <f t="shared" si="11"/>
        <v>48</v>
      </c>
    </row>
    <row r="80" spans="1:8" x14ac:dyDescent="0.2">
      <c r="A80" s="22">
        <v>43983</v>
      </c>
      <c r="B80" s="18">
        <v>36</v>
      </c>
      <c r="C80">
        <f t="shared" si="6"/>
        <v>65.666666666666671</v>
      </c>
      <c r="D80">
        <f t="shared" si="8"/>
        <v>57</v>
      </c>
      <c r="E80">
        <f t="shared" si="10"/>
        <v>56.571428571428569</v>
      </c>
      <c r="F80">
        <f t="shared" si="7"/>
        <v>76</v>
      </c>
      <c r="G80">
        <f t="shared" si="9"/>
        <v>46</v>
      </c>
      <c r="H80">
        <f t="shared" si="11"/>
        <v>48</v>
      </c>
    </row>
    <row r="81" spans="1:8" x14ac:dyDescent="0.2">
      <c r="A81" s="22">
        <v>43984</v>
      </c>
      <c r="B81" s="18">
        <v>76</v>
      </c>
      <c r="C81">
        <f t="shared" si="6"/>
        <v>52.666666666666664</v>
      </c>
      <c r="D81">
        <f t="shared" si="8"/>
        <v>61.2</v>
      </c>
      <c r="E81">
        <f t="shared" si="10"/>
        <v>62.428571428571431</v>
      </c>
      <c r="F81">
        <f t="shared" si="7"/>
        <v>46</v>
      </c>
      <c r="G81">
        <f t="shared" si="9"/>
        <v>63</v>
      </c>
      <c r="H81">
        <f t="shared" si="11"/>
        <v>63</v>
      </c>
    </row>
    <row r="82" spans="1:8" x14ac:dyDescent="0.2">
      <c r="A82" s="22">
        <v>43985</v>
      </c>
      <c r="B82" s="18">
        <v>46</v>
      </c>
      <c r="C82">
        <f t="shared" si="6"/>
        <v>61.666666666666664</v>
      </c>
      <c r="D82">
        <f t="shared" si="8"/>
        <v>62</v>
      </c>
      <c r="E82">
        <f t="shared" si="10"/>
        <v>71.285714285714292</v>
      </c>
      <c r="F82">
        <f t="shared" si="7"/>
        <v>63</v>
      </c>
      <c r="G82">
        <f t="shared" si="9"/>
        <v>63</v>
      </c>
      <c r="H82">
        <f t="shared" si="11"/>
        <v>76</v>
      </c>
    </row>
    <row r="83" spans="1:8" x14ac:dyDescent="0.2">
      <c r="A83" s="22">
        <v>43986</v>
      </c>
      <c r="B83" s="18">
        <v>63</v>
      </c>
      <c r="C83">
        <f t="shared" si="6"/>
        <v>66</v>
      </c>
      <c r="D83">
        <f t="shared" si="8"/>
        <v>75.599999999999994</v>
      </c>
      <c r="E83">
        <f t="shared" si="10"/>
        <v>71.714285714285708</v>
      </c>
      <c r="F83">
        <f t="shared" si="7"/>
        <v>63</v>
      </c>
      <c r="G83">
        <f t="shared" si="9"/>
        <v>76</v>
      </c>
      <c r="H83">
        <f t="shared" si="11"/>
        <v>76</v>
      </c>
    </row>
    <row r="84" spans="1:8" x14ac:dyDescent="0.2">
      <c r="A84" s="22">
        <v>43987</v>
      </c>
      <c r="B84" s="18">
        <v>89</v>
      </c>
      <c r="C84">
        <f t="shared" si="6"/>
        <v>85.333333333333329</v>
      </c>
      <c r="D84">
        <f t="shared" si="8"/>
        <v>78</v>
      </c>
      <c r="E84">
        <f t="shared" si="10"/>
        <v>78.857142857142861</v>
      </c>
      <c r="F84">
        <f t="shared" si="7"/>
        <v>89</v>
      </c>
      <c r="G84">
        <f t="shared" si="9"/>
        <v>88</v>
      </c>
      <c r="H84">
        <f t="shared" si="11"/>
        <v>86</v>
      </c>
    </row>
    <row r="85" spans="1:8" x14ac:dyDescent="0.2">
      <c r="A85" s="22">
        <v>43988</v>
      </c>
      <c r="B85" s="18">
        <v>104</v>
      </c>
      <c r="C85">
        <f t="shared" si="6"/>
        <v>93.666666666666671</v>
      </c>
      <c r="D85">
        <f t="shared" si="8"/>
        <v>86</v>
      </c>
      <c r="E85">
        <f t="shared" si="10"/>
        <v>74.571428571428569</v>
      </c>
      <c r="F85">
        <f t="shared" si="7"/>
        <v>89</v>
      </c>
      <c r="G85">
        <f t="shared" si="9"/>
        <v>88</v>
      </c>
      <c r="H85">
        <f t="shared" si="11"/>
        <v>86</v>
      </c>
    </row>
    <row r="86" spans="1:8" x14ac:dyDescent="0.2">
      <c r="A86" s="22">
        <v>43989</v>
      </c>
      <c r="B86" s="18">
        <v>88</v>
      </c>
      <c r="C86">
        <f t="shared" si="6"/>
        <v>92.666666666666671</v>
      </c>
      <c r="D86">
        <f t="shared" si="8"/>
        <v>82.6</v>
      </c>
      <c r="E86">
        <f t="shared" si="10"/>
        <v>84.142857142857139</v>
      </c>
      <c r="F86">
        <f t="shared" si="7"/>
        <v>88</v>
      </c>
      <c r="G86">
        <f t="shared" si="9"/>
        <v>88</v>
      </c>
      <c r="H86">
        <f t="shared" si="11"/>
        <v>88</v>
      </c>
    </row>
    <row r="87" spans="1:8" x14ac:dyDescent="0.2">
      <c r="A87" s="22">
        <v>43990</v>
      </c>
      <c r="B87" s="18">
        <v>86</v>
      </c>
      <c r="C87">
        <f t="shared" si="6"/>
        <v>73.333333333333329</v>
      </c>
      <c r="D87">
        <f t="shared" si="8"/>
        <v>87.4</v>
      </c>
      <c r="E87">
        <f t="shared" si="10"/>
        <v>91</v>
      </c>
      <c r="F87">
        <f t="shared" si="7"/>
        <v>86</v>
      </c>
      <c r="G87">
        <f t="shared" si="9"/>
        <v>88</v>
      </c>
      <c r="H87">
        <f t="shared" si="11"/>
        <v>89</v>
      </c>
    </row>
    <row r="88" spans="1:8" x14ac:dyDescent="0.2">
      <c r="A88" s="22">
        <v>43991</v>
      </c>
      <c r="B88" s="18">
        <v>46</v>
      </c>
      <c r="C88">
        <f t="shared" si="6"/>
        <v>81.666666666666671</v>
      </c>
      <c r="D88">
        <f t="shared" si="8"/>
        <v>88.8</v>
      </c>
      <c r="E88">
        <f t="shared" si="10"/>
        <v>89.428571428571431</v>
      </c>
      <c r="F88">
        <f t="shared" si="7"/>
        <v>86</v>
      </c>
      <c r="G88">
        <f t="shared" si="9"/>
        <v>88</v>
      </c>
      <c r="H88">
        <f t="shared" si="11"/>
        <v>88</v>
      </c>
    </row>
    <row r="89" spans="1:8" x14ac:dyDescent="0.2">
      <c r="A89" s="22">
        <v>43992</v>
      </c>
      <c r="B89" s="18">
        <v>113</v>
      </c>
      <c r="C89">
        <f t="shared" si="6"/>
        <v>90</v>
      </c>
      <c r="D89">
        <f t="shared" si="8"/>
        <v>86.8</v>
      </c>
      <c r="E89">
        <f t="shared" si="10"/>
        <v>95.428571428571431</v>
      </c>
      <c r="F89">
        <f t="shared" si="7"/>
        <v>111</v>
      </c>
      <c r="G89">
        <f t="shared" si="9"/>
        <v>86</v>
      </c>
      <c r="H89">
        <f t="shared" si="11"/>
        <v>88</v>
      </c>
    </row>
    <row r="90" spans="1:8" x14ac:dyDescent="0.2">
      <c r="A90" s="22">
        <v>43993</v>
      </c>
      <c r="B90" s="18">
        <v>111</v>
      </c>
      <c r="C90">
        <f t="shared" si="6"/>
        <v>100.66666666666667</v>
      </c>
      <c r="D90">
        <f t="shared" si="8"/>
        <v>98.8</v>
      </c>
      <c r="E90">
        <f t="shared" si="10"/>
        <v>98.571428571428569</v>
      </c>
      <c r="F90">
        <f t="shared" si="7"/>
        <v>111</v>
      </c>
      <c r="G90">
        <f t="shared" si="9"/>
        <v>111</v>
      </c>
      <c r="H90">
        <f t="shared" si="11"/>
        <v>110</v>
      </c>
    </row>
    <row r="91" spans="1:8" x14ac:dyDescent="0.2">
      <c r="A91" s="22">
        <v>43994</v>
      </c>
      <c r="B91" s="18">
        <v>78</v>
      </c>
      <c r="C91">
        <f t="shared" si="6"/>
        <v>111.66666666666667</v>
      </c>
      <c r="D91">
        <f t="shared" si="8"/>
        <v>111.6</v>
      </c>
      <c r="E91">
        <f t="shared" si="10"/>
        <v>101.42857142857143</v>
      </c>
      <c r="F91">
        <f t="shared" si="7"/>
        <v>111</v>
      </c>
      <c r="G91">
        <f t="shared" si="9"/>
        <v>111</v>
      </c>
      <c r="H91">
        <f t="shared" si="11"/>
        <v>110</v>
      </c>
    </row>
    <row r="92" spans="1:8" x14ac:dyDescent="0.2">
      <c r="A92" s="22">
        <v>43995</v>
      </c>
      <c r="B92" s="18">
        <v>146</v>
      </c>
      <c r="C92">
        <f t="shared" si="6"/>
        <v>111.33333333333333</v>
      </c>
      <c r="D92">
        <f t="shared" si="8"/>
        <v>110.2</v>
      </c>
      <c r="E92">
        <f t="shared" si="10"/>
        <v>104.85714285714286</v>
      </c>
      <c r="F92">
        <f t="shared" si="7"/>
        <v>110</v>
      </c>
      <c r="G92">
        <f t="shared" si="9"/>
        <v>110</v>
      </c>
      <c r="H92">
        <f t="shared" si="11"/>
        <v>110</v>
      </c>
    </row>
    <row r="93" spans="1:8" x14ac:dyDescent="0.2">
      <c r="A93" s="22">
        <v>43996</v>
      </c>
      <c r="B93" s="18">
        <v>110</v>
      </c>
      <c r="C93">
        <f t="shared" si="6"/>
        <v>120.66666666666667</v>
      </c>
      <c r="D93">
        <f t="shared" si="8"/>
        <v>102</v>
      </c>
      <c r="E93">
        <f t="shared" si="10"/>
        <v>95</v>
      </c>
      <c r="F93">
        <f t="shared" si="7"/>
        <v>110</v>
      </c>
      <c r="G93">
        <f t="shared" si="9"/>
        <v>106</v>
      </c>
      <c r="H93">
        <f t="shared" si="11"/>
        <v>106</v>
      </c>
    </row>
    <row r="94" spans="1:8" x14ac:dyDescent="0.2">
      <c r="A94" s="22">
        <v>43997</v>
      </c>
      <c r="B94" s="18">
        <v>106</v>
      </c>
      <c r="C94">
        <f t="shared" si="6"/>
        <v>95.333333333333329</v>
      </c>
      <c r="D94">
        <f t="shared" si="8"/>
        <v>95.2</v>
      </c>
      <c r="E94">
        <f t="shared" si="10"/>
        <v>90</v>
      </c>
      <c r="F94">
        <f t="shared" si="7"/>
        <v>106</v>
      </c>
      <c r="G94">
        <f t="shared" si="9"/>
        <v>106</v>
      </c>
      <c r="H94">
        <f t="shared" si="11"/>
        <v>78</v>
      </c>
    </row>
    <row r="95" spans="1:8" x14ac:dyDescent="0.2">
      <c r="A95" s="22">
        <v>43998</v>
      </c>
      <c r="B95" s="18">
        <v>70</v>
      </c>
      <c r="C95">
        <f t="shared" si="6"/>
        <v>73.333333333333329</v>
      </c>
      <c r="D95">
        <f t="shared" si="8"/>
        <v>81.2</v>
      </c>
      <c r="E95">
        <f t="shared" si="10"/>
        <v>90.714285714285708</v>
      </c>
      <c r="F95">
        <f t="shared" si="7"/>
        <v>70</v>
      </c>
      <c r="G95">
        <f t="shared" si="9"/>
        <v>76</v>
      </c>
      <c r="H95">
        <f t="shared" si="11"/>
        <v>83</v>
      </c>
    </row>
    <row r="96" spans="1:8" x14ac:dyDescent="0.2">
      <c r="A96" s="22">
        <v>43999</v>
      </c>
      <c r="B96" s="18">
        <v>44</v>
      </c>
      <c r="C96">
        <f t="shared" si="6"/>
        <v>63.333333333333336</v>
      </c>
      <c r="D96">
        <f t="shared" si="8"/>
        <v>75.8</v>
      </c>
      <c r="E96">
        <f t="shared" si="10"/>
        <v>79.428571428571431</v>
      </c>
      <c r="F96">
        <f t="shared" si="7"/>
        <v>70</v>
      </c>
      <c r="G96">
        <f t="shared" si="9"/>
        <v>76</v>
      </c>
      <c r="H96">
        <f t="shared" si="11"/>
        <v>76</v>
      </c>
    </row>
    <row r="97" spans="1:8" x14ac:dyDescent="0.2">
      <c r="A97" s="22">
        <v>44000</v>
      </c>
      <c r="B97" s="18">
        <v>76</v>
      </c>
      <c r="C97">
        <f t="shared" si="6"/>
        <v>67.666666666666671</v>
      </c>
      <c r="D97">
        <f t="shared" si="8"/>
        <v>68</v>
      </c>
      <c r="E97">
        <f t="shared" si="10"/>
        <v>74.428571428571431</v>
      </c>
      <c r="F97">
        <f t="shared" si="7"/>
        <v>76</v>
      </c>
      <c r="G97">
        <f t="shared" si="9"/>
        <v>70</v>
      </c>
      <c r="H97">
        <f t="shared" si="11"/>
        <v>75</v>
      </c>
    </row>
    <row r="98" spans="1:8" x14ac:dyDescent="0.2">
      <c r="A98" s="22">
        <v>44001</v>
      </c>
      <c r="B98" s="18">
        <v>83</v>
      </c>
      <c r="C98">
        <f t="shared" si="6"/>
        <v>75.333333333333329</v>
      </c>
      <c r="D98">
        <f t="shared" si="8"/>
        <v>69</v>
      </c>
      <c r="E98">
        <f t="shared" si="10"/>
        <v>68.285714285714292</v>
      </c>
      <c r="F98">
        <f t="shared" si="7"/>
        <v>76</v>
      </c>
      <c r="G98">
        <f t="shared" si="9"/>
        <v>75</v>
      </c>
      <c r="H98">
        <f t="shared" si="11"/>
        <v>70</v>
      </c>
    </row>
    <row r="99" spans="1:8" x14ac:dyDescent="0.2">
      <c r="A99" s="22">
        <v>44002</v>
      </c>
      <c r="B99" s="18">
        <v>67</v>
      </c>
      <c r="C99">
        <f t="shared" si="6"/>
        <v>75</v>
      </c>
      <c r="D99">
        <f t="shared" si="8"/>
        <v>72.8</v>
      </c>
      <c r="E99">
        <f t="shared" si="10"/>
        <v>67.285714285714292</v>
      </c>
      <c r="F99">
        <f t="shared" si="7"/>
        <v>75</v>
      </c>
      <c r="G99">
        <f t="shared" si="9"/>
        <v>75</v>
      </c>
      <c r="H99">
        <f t="shared" si="11"/>
        <v>67</v>
      </c>
    </row>
    <row r="100" spans="1:8" x14ac:dyDescent="0.2">
      <c r="A100" s="22">
        <v>44003</v>
      </c>
      <c r="B100" s="18">
        <v>75</v>
      </c>
      <c r="C100">
        <f t="shared" si="6"/>
        <v>68.333333333333329</v>
      </c>
      <c r="D100">
        <f t="shared" si="8"/>
        <v>70.2</v>
      </c>
      <c r="E100">
        <f t="shared" si="10"/>
        <v>68.285714285714292</v>
      </c>
      <c r="F100">
        <f t="shared" si="7"/>
        <v>67</v>
      </c>
      <c r="G100">
        <f t="shared" si="9"/>
        <v>67</v>
      </c>
      <c r="H100">
        <f t="shared" si="11"/>
        <v>67</v>
      </c>
    </row>
    <row r="101" spans="1:8" x14ac:dyDescent="0.2">
      <c r="A101" s="22">
        <v>44004</v>
      </c>
      <c r="B101" s="18">
        <v>63</v>
      </c>
      <c r="C101">
        <f t="shared" si="6"/>
        <v>67</v>
      </c>
      <c r="D101">
        <f t="shared" si="8"/>
        <v>63.8</v>
      </c>
      <c r="E101">
        <f t="shared" si="10"/>
        <v>65.285714285714292</v>
      </c>
      <c r="F101">
        <f t="shared" si="7"/>
        <v>63</v>
      </c>
      <c r="G101">
        <f t="shared" si="9"/>
        <v>63</v>
      </c>
      <c r="H101">
        <f t="shared" si="11"/>
        <v>63</v>
      </c>
    </row>
    <row r="102" spans="1:8" x14ac:dyDescent="0.2">
      <c r="A102" s="22">
        <v>44005</v>
      </c>
      <c r="B102" s="18">
        <v>63</v>
      </c>
      <c r="C102">
        <f t="shared" si="6"/>
        <v>59</v>
      </c>
      <c r="D102">
        <f t="shared" si="8"/>
        <v>61.4</v>
      </c>
      <c r="E102">
        <f t="shared" si="10"/>
        <v>62</v>
      </c>
      <c r="F102">
        <f t="shared" si="7"/>
        <v>63</v>
      </c>
      <c r="G102">
        <f t="shared" si="9"/>
        <v>63</v>
      </c>
      <c r="H102">
        <f t="shared" si="11"/>
        <v>63</v>
      </c>
    </row>
    <row r="103" spans="1:8" x14ac:dyDescent="0.2">
      <c r="A103" s="22">
        <v>44006</v>
      </c>
      <c r="B103" s="18">
        <v>51</v>
      </c>
      <c r="C103">
        <f t="shared" si="6"/>
        <v>56.333333333333336</v>
      </c>
      <c r="D103">
        <f t="shared" si="8"/>
        <v>58.4</v>
      </c>
      <c r="E103">
        <f t="shared" si="10"/>
        <v>60.857142857142854</v>
      </c>
      <c r="F103">
        <f t="shared" si="7"/>
        <v>55</v>
      </c>
      <c r="G103">
        <f t="shared" si="9"/>
        <v>60</v>
      </c>
      <c r="H103">
        <f t="shared" si="11"/>
        <v>60</v>
      </c>
    </row>
    <row r="104" spans="1:8" x14ac:dyDescent="0.2">
      <c r="A104" s="22">
        <v>44007</v>
      </c>
      <c r="B104" s="18">
        <v>55</v>
      </c>
      <c r="C104">
        <f t="shared" si="6"/>
        <v>55.333333333333336</v>
      </c>
      <c r="D104">
        <f t="shared" si="8"/>
        <v>57.6</v>
      </c>
      <c r="E104">
        <f t="shared" si="10"/>
        <v>59</v>
      </c>
      <c r="F104">
        <f t="shared" si="7"/>
        <v>55</v>
      </c>
      <c r="G104">
        <f t="shared" si="9"/>
        <v>59</v>
      </c>
      <c r="H104">
        <f t="shared" si="11"/>
        <v>60</v>
      </c>
    </row>
    <row r="105" spans="1:8" x14ac:dyDescent="0.2">
      <c r="A105" s="22">
        <v>44008</v>
      </c>
      <c r="B105" s="18">
        <v>60</v>
      </c>
      <c r="C105">
        <f t="shared" si="6"/>
        <v>58</v>
      </c>
      <c r="D105">
        <f t="shared" si="8"/>
        <v>57.4</v>
      </c>
      <c r="E105">
        <f t="shared" si="10"/>
        <v>56.857142857142854</v>
      </c>
      <c r="F105">
        <f t="shared" si="7"/>
        <v>59</v>
      </c>
      <c r="G105">
        <f t="shared" si="9"/>
        <v>59</v>
      </c>
      <c r="H105">
        <f t="shared" si="11"/>
        <v>59</v>
      </c>
    </row>
    <row r="106" spans="1:8" x14ac:dyDescent="0.2">
      <c r="A106" s="22">
        <v>44009</v>
      </c>
      <c r="B106" s="18">
        <v>59</v>
      </c>
      <c r="C106">
        <f t="shared" si="6"/>
        <v>60.333333333333336</v>
      </c>
      <c r="D106">
        <f t="shared" si="8"/>
        <v>56.8</v>
      </c>
      <c r="E106">
        <f t="shared" si="10"/>
        <v>55.142857142857146</v>
      </c>
      <c r="F106">
        <f t="shared" si="7"/>
        <v>60</v>
      </c>
      <c r="G106">
        <f t="shared" si="9"/>
        <v>59</v>
      </c>
      <c r="H106">
        <f t="shared" si="11"/>
        <v>55</v>
      </c>
    </row>
    <row r="107" spans="1:8" x14ac:dyDescent="0.2">
      <c r="A107" s="22">
        <v>44010</v>
      </c>
      <c r="B107" s="18">
        <v>62</v>
      </c>
      <c r="C107">
        <f t="shared" si="6"/>
        <v>56.333333333333336</v>
      </c>
      <c r="D107">
        <f t="shared" si="8"/>
        <v>56</v>
      </c>
      <c r="E107">
        <f t="shared" si="10"/>
        <v>56.857142857142854</v>
      </c>
      <c r="F107">
        <f t="shared" si="7"/>
        <v>59</v>
      </c>
      <c r="G107">
        <f t="shared" si="9"/>
        <v>59</v>
      </c>
      <c r="H107">
        <f t="shared" si="11"/>
        <v>59</v>
      </c>
    </row>
    <row r="108" spans="1:8" x14ac:dyDescent="0.2">
      <c r="A108" s="22">
        <v>44011</v>
      </c>
      <c r="B108" s="18">
        <v>48</v>
      </c>
      <c r="C108">
        <f t="shared" si="6"/>
        <v>53.666666666666664</v>
      </c>
      <c r="D108">
        <f t="shared" si="8"/>
        <v>56.6</v>
      </c>
      <c r="E108">
        <f t="shared" si="10"/>
        <v>59.428571428571431</v>
      </c>
      <c r="F108">
        <f t="shared" si="7"/>
        <v>51</v>
      </c>
      <c r="G108">
        <f t="shared" si="9"/>
        <v>59</v>
      </c>
      <c r="H108">
        <f t="shared" si="11"/>
        <v>60</v>
      </c>
    </row>
    <row r="109" spans="1:8" x14ac:dyDescent="0.2">
      <c r="A109" s="22">
        <v>44012</v>
      </c>
      <c r="B109" s="18">
        <v>51</v>
      </c>
      <c r="C109">
        <f t="shared" si="6"/>
        <v>54</v>
      </c>
      <c r="D109">
        <f t="shared" si="8"/>
        <v>59.4</v>
      </c>
      <c r="E109">
        <f t="shared" si="10"/>
        <v>61.857142857142854</v>
      </c>
      <c r="F109">
        <f t="shared" si="7"/>
        <v>51</v>
      </c>
      <c r="G109">
        <f t="shared" si="9"/>
        <v>62</v>
      </c>
      <c r="H109">
        <f t="shared" si="11"/>
        <v>62</v>
      </c>
    </row>
    <row r="110" spans="1:8" x14ac:dyDescent="0.2">
      <c r="A110" s="22">
        <v>44013</v>
      </c>
      <c r="B110" s="18">
        <v>63</v>
      </c>
      <c r="C110">
        <f t="shared" si="6"/>
        <v>62.333333333333336</v>
      </c>
      <c r="D110">
        <f t="shared" si="8"/>
        <v>62.4</v>
      </c>
      <c r="E110">
        <f t="shared" si="10"/>
        <v>65.857142857142861</v>
      </c>
      <c r="F110">
        <f t="shared" si="7"/>
        <v>63</v>
      </c>
      <c r="G110">
        <f t="shared" si="9"/>
        <v>63</v>
      </c>
      <c r="H110">
        <f t="shared" si="11"/>
        <v>63</v>
      </c>
    </row>
    <row r="111" spans="1:8" x14ac:dyDescent="0.2">
      <c r="A111" s="22">
        <v>44014</v>
      </c>
      <c r="B111" s="18">
        <v>73</v>
      </c>
      <c r="C111">
        <f t="shared" si="6"/>
        <v>71</v>
      </c>
      <c r="D111">
        <f t="shared" si="8"/>
        <v>70.2</v>
      </c>
      <c r="E111">
        <f t="shared" si="10"/>
        <v>75.142857142857139</v>
      </c>
      <c r="F111">
        <f t="shared" si="7"/>
        <v>73</v>
      </c>
      <c r="G111">
        <f t="shared" si="9"/>
        <v>73</v>
      </c>
      <c r="H111">
        <f t="shared" si="11"/>
        <v>73</v>
      </c>
    </row>
    <row r="112" spans="1:8" x14ac:dyDescent="0.2">
      <c r="A112" s="22">
        <v>44015</v>
      </c>
      <c r="B112" s="18">
        <v>77</v>
      </c>
      <c r="C112">
        <f t="shared" si="6"/>
        <v>79</v>
      </c>
      <c r="D112">
        <f t="shared" si="8"/>
        <v>85.4</v>
      </c>
      <c r="E112">
        <f t="shared" si="10"/>
        <v>87.571428571428569</v>
      </c>
      <c r="F112">
        <f t="shared" si="7"/>
        <v>77</v>
      </c>
      <c r="G112">
        <f t="shared" si="9"/>
        <v>77</v>
      </c>
      <c r="H112">
        <f t="shared" si="11"/>
        <v>77</v>
      </c>
    </row>
    <row r="113" spans="1:8" x14ac:dyDescent="0.2">
      <c r="A113" s="22">
        <v>44016</v>
      </c>
      <c r="B113" s="18">
        <v>87</v>
      </c>
      <c r="C113">
        <f t="shared" si="6"/>
        <v>97</v>
      </c>
      <c r="D113">
        <f t="shared" si="8"/>
        <v>99.8</v>
      </c>
      <c r="E113">
        <f t="shared" si="10"/>
        <v>94.857142857142861</v>
      </c>
      <c r="F113">
        <f t="shared" si="7"/>
        <v>87</v>
      </c>
      <c r="G113">
        <f t="shared" si="9"/>
        <v>87</v>
      </c>
      <c r="H113">
        <f t="shared" si="11"/>
        <v>87</v>
      </c>
    </row>
    <row r="114" spans="1:8" x14ac:dyDescent="0.2">
      <c r="A114" s="22">
        <v>44017</v>
      </c>
      <c r="B114" s="18">
        <v>127</v>
      </c>
      <c r="C114">
        <f t="shared" si="6"/>
        <v>116.33333333333333</v>
      </c>
      <c r="D114">
        <f t="shared" si="8"/>
        <v>105.6</v>
      </c>
      <c r="E114">
        <f t="shared" si="10"/>
        <v>96.571428571428569</v>
      </c>
      <c r="F114">
        <f t="shared" si="7"/>
        <v>127</v>
      </c>
      <c r="G114">
        <f t="shared" si="9"/>
        <v>102</v>
      </c>
      <c r="H114">
        <f t="shared" si="11"/>
        <v>87</v>
      </c>
    </row>
    <row r="115" spans="1:8" x14ac:dyDescent="0.2">
      <c r="A115" s="22">
        <v>44018</v>
      </c>
      <c r="B115" s="18">
        <v>135</v>
      </c>
      <c r="C115">
        <f t="shared" si="6"/>
        <v>121.33333333333333</v>
      </c>
      <c r="D115">
        <f t="shared" si="8"/>
        <v>105.2</v>
      </c>
      <c r="E115">
        <f t="shared" si="10"/>
        <v>95.857142857142861</v>
      </c>
      <c r="F115">
        <f t="shared" si="7"/>
        <v>127</v>
      </c>
      <c r="G115">
        <f t="shared" si="9"/>
        <v>102</v>
      </c>
      <c r="H115">
        <f t="shared" si="11"/>
        <v>87</v>
      </c>
    </row>
    <row r="116" spans="1:8" x14ac:dyDescent="0.2">
      <c r="A116" s="22">
        <v>44019</v>
      </c>
      <c r="B116" s="18">
        <v>102</v>
      </c>
      <c r="C116">
        <f t="shared" si="6"/>
        <v>104</v>
      </c>
      <c r="D116">
        <f t="shared" si="8"/>
        <v>101.4</v>
      </c>
      <c r="E116">
        <f t="shared" si="10"/>
        <v>95.857142857142861</v>
      </c>
      <c r="F116">
        <f t="shared" si="7"/>
        <v>102</v>
      </c>
      <c r="G116">
        <f t="shared" si="9"/>
        <v>102</v>
      </c>
      <c r="H116">
        <f t="shared" si="11"/>
        <v>87</v>
      </c>
    </row>
    <row r="117" spans="1:8" x14ac:dyDescent="0.2">
      <c r="A117" s="22">
        <v>44020</v>
      </c>
      <c r="B117" s="18">
        <v>75</v>
      </c>
      <c r="C117">
        <f t="shared" si="6"/>
        <v>81.666666666666671</v>
      </c>
      <c r="D117">
        <f t="shared" si="8"/>
        <v>91.4</v>
      </c>
      <c r="E117">
        <f t="shared" si="10"/>
        <v>95.285714285714292</v>
      </c>
      <c r="F117">
        <f t="shared" si="7"/>
        <v>75</v>
      </c>
      <c r="G117">
        <f t="shared" si="9"/>
        <v>77</v>
      </c>
      <c r="H117">
        <f t="shared" si="11"/>
        <v>83</v>
      </c>
    </row>
    <row r="118" spans="1:8" x14ac:dyDescent="0.2">
      <c r="A118" s="22">
        <v>44021</v>
      </c>
      <c r="B118" s="18">
        <v>68</v>
      </c>
      <c r="C118">
        <f t="shared" si="6"/>
        <v>73.333333333333329</v>
      </c>
      <c r="D118">
        <f t="shared" si="8"/>
        <v>81</v>
      </c>
      <c r="E118">
        <f t="shared" si="10"/>
        <v>88.285714285714292</v>
      </c>
      <c r="F118">
        <f t="shared" si="7"/>
        <v>75</v>
      </c>
      <c r="G118">
        <f t="shared" si="9"/>
        <v>77</v>
      </c>
      <c r="H118">
        <f t="shared" si="11"/>
        <v>78</v>
      </c>
    </row>
    <row r="119" spans="1:8" x14ac:dyDescent="0.2">
      <c r="A119" s="22">
        <v>44022</v>
      </c>
      <c r="B119" s="18">
        <v>77</v>
      </c>
      <c r="C119">
        <f t="shared" si="6"/>
        <v>76</v>
      </c>
      <c r="D119">
        <f t="shared" si="8"/>
        <v>76.2</v>
      </c>
      <c r="E119">
        <f t="shared" si="10"/>
        <v>79.285714285714292</v>
      </c>
      <c r="F119">
        <f t="shared" si="7"/>
        <v>77</v>
      </c>
      <c r="G119">
        <f t="shared" si="9"/>
        <v>77</v>
      </c>
      <c r="H119">
        <f t="shared" si="11"/>
        <v>77</v>
      </c>
    </row>
    <row r="120" spans="1:8" x14ac:dyDescent="0.2">
      <c r="A120" s="22">
        <v>44023</v>
      </c>
      <c r="B120" s="18">
        <v>83</v>
      </c>
      <c r="C120">
        <f t="shared" si="6"/>
        <v>79.333333333333329</v>
      </c>
      <c r="D120">
        <f t="shared" si="8"/>
        <v>75.599999999999994</v>
      </c>
      <c r="E120">
        <f t="shared" si="10"/>
        <v>74</v>
      </c>
      <c r="F120">
        <f t="shared" si="7"/>
        <v>78</v>
      </c>
      <c r="G120">
        <f t="shared" si="9"/>
        <v>77</v>
      </c>
      <c r="H120">
        <f t="shared" si="11"/>
        <v>75</v>
      </c>
    </row>
    <row r="121" spans="1:8" x14ac:dyDescent="0.2">
      <c r="A121" s="22">
        <v>44024</v>
      </c>
      <c r="B121" s="18">
        <v>78</v>
      </c>
      <c r="C121">
        <f t="shared" si="6"/>
        <v>77.666666666666671</v>
      </c>
      <c r="D121">
        <f t="shared" si="8"/>
        <v>75</v>
      </c>
      <c r="E121">
        <f t="shared" si="10"/>
        <v>71.714285714285708</v>
      </c>
      <c r="F121">
        <f t="shared" si="7"/>
        <v>78</v>
      </c>
      <c r="G121">
        <f t="shared" si="9"/>
        <v>77</v>
      </c>
      <c r="H121">
        <f t="shared" si="11"/>
        <v>72</v>
      </c>
    </row>
    <row r="122" spans="1:8" x14ac:dyDescent="0.2">
      <c r="A122" s="22">
        <v>44025</v>
      </c>
      <c r="B122" s="18">
        <v>72</v>
      </c>
      <c r="C122">
        <f t="shared" si="6"/>
        <v>71.666666666666671</v>
      </c>
      <c r="D122">
        <f t="shared" si="8"/>
        <v>71.400000000000006</v>
      </c>
      <c r="E122">
        <f t="shared" si="10"/>
        <v>70.142857142857139</v>
      </c>
      <c r="F122">
        <f t="shared" si="7"/>
        <v>72</v>
      </c>
      <c r="G122">
        <f t="shared" si="9"/>
        <v>72</v>
      </c>
      <c r="H122">
        <f t="shared" si="11"/>
        <v>72</v>
      </c>
    </row>
    <row r="123" spans="1:8" x14ac:dyDescent="0.2">
      <c r="A123" s="22">
        <v>44026</v>
      </c>
      <c r="B123" s="18">
        <v>65</v>
      </c>
      <c r="C123">
        <f t="shared" si="6"/>
        <v>65.333333333333329</v>
      </c>
      <c r="D123">
        <f t="shared" si="8"/>
        <v>66.2</v>
      </c>
      <c r="E123">
        <f t="shared" si="10"/>
        <v>68</v>
      </c>
      <c r="F123">
        <f t="shared" si="7"/>
        <v>65</v>
      </c>
      <c r="G123">
        <f t="shared" si="9"/>
        <v>65</v>
      </c>
      <c r="H123">
        <f t="shared" si="11"/>
        <v>65</v>
      </c>
    </row>
    <row r="124" spans="1:8" x14ac:dyDescent="0.2">
      <c r="A124" s="22">
        <v>44027</v>
      </c>
      <c r="B124" s="18">
        <v>59</v>
      </c>
      <c r="C124">
        <f t="shared" si="6"/>
        <v>60.333333333333336</v>
      </c>
      <c r="D124">
        <f t="shared" si="8"/>
        <v>63</v>
      </c>
      <c r="E124">
        <f t="shared" si="10"/>
        <v>65</v>
      </c>
      <c r="F124">
        <f t="shared" si="7"/>
        <v>59</v>
      </c>
      <c r="G124">
        <f t="shared" si="9"/>
        <v>62</v>
      </c>
      <c r="H124">
        <f t="shared" si="11"/>
        <v>62</v>
      </c>
    </row>
    <row r="125" spans="1:8" x14ac:dyDescent="0.2">
      <c r="A125" s="22">
        <v>44028</v>
      </c>
      <c r="B125" s="18">
        <v>57</v>
      </c>
      <c r="C125">
        <f t="shared" si="6"/>
        <v>59.333333333333336</v>
      </c>
      <c r="D125">
        <f t="shared" si="8"/>
        <v>61</v>
      </c>
      <c r="E125">
        <f t="shared" si="10"/>
        <v>62.571428571428569</v>
      </c>
      <c r="F125">
        <f t="shared" si="7"/>
        <v>59</v>
      </c>
      <c r="G125">
        <f t="shared" si="9"/>
        <v>62</v>
      </c>
      <c r="H125">
        <f t="shared" si="11"/>
        <v>62</v>
      </c>
    </row>
    <row r="126" spans="1:8" x14ac:dyDescent="0.2">
      <c r="A126" s="22">
        <v>44029</v>
      </c>
      <c r="B126" s="18">
        <v>62</v>
      </c>
      <c r="C126">
        <f t="shared" si="6"/>
        <v>60.333333333333336</v>
      </c>
      <c r="D126">
        <f t="shared" si="8"/>
        <v>60.2</v>
      </c>
      <c r="E126">
        <f t="shared" si="10"/>
        <v>60.857142857142854</v>
      </c>
      <c r="F126">
        <f t="shared" si="7"/>
        <v>62</v>
      </c>
      <c r="G126">
        <f t="shared" si="9"/>
        <v>61</v>
      </c>
      <c r="H126">
        <f t="shared" si="11"/>
        <v>61</v>
      </c>
    </row>
    <row r="127" spans="1:8" x14ac:dyDescent="0.2">
      <c r="A127" s="22">
        <v>44030</v>
      </c>
      <c r="B127" s="18">
        <v>62</v>
      </c>
      <c r="C127">
        <f t="shared" si="6"/>
        <v>61.666666666666664</v>
      </c>
      <c r="D127">
        <f t="shared" si="8"/>
        <v>60.4</v>
      </c>
      <c r="E127">
        <f t="shared" si="10"/>
        <v>59.714285714285715</v>
      </c>
      <c r="F127">
        <f t="shared" si="7"/>
        <v>62</v>
      </c>
      <c r="G127">
        <f t="shared" si="9"/>
        <v>61</v>
      </c>
      <c r="H127">
        <f t="shared" si="11"/>
        <v>60</v>
      </c>
    </row>
    <row r="128" spans="1:8" x14ac:dyDescent="0.2">
      <c r="A128" s="22">
        <v>44031</v>
      </c>
      <c r="B128" s="18">
        <v>61</v>
      </c>
      <c r="C128">
        <f t="shared" si="6"/>
        <v>61</v>
      </c>
      <c r="D128">
        <f t="shared" si="8"/>
        <v>60.4</v>
      </c>
      <c r="E128">
        <f t="shared" si="10"/>
        <v>58.714285714285715</v>
      </c>
      <c r="F128">
        <f t="shared" si="7"/>
        <v>61</v>
      </c>
      <c r="G128">
        <f t="shared" si="9"/>
        <v>61</v>
      </c>
      <c r="H128">
        <f t="shared" si="11"/>
        <v>60</v>
      </c>
    </row>
    <row r="129" spans="1:8" x14ac:dyDescent="0.2">
      <c r="A129" s="22">
        <v>44032</v>
      </c>
      <c r="B129" s="18">
        <v>60</v>
      </c>
      <c r="C129">
        <f t="shared" si="6"/>
        <v>59.333333333333336</v>
      </c>
      <c r="D129">
        <f t="shared" si="8"/>
        <v>58.4</v>
      </c>
      <c r="E129">
        <f t="shared" si="10"/>
        <v>57.571428571428569</v>
      </c>
      <c r="F129">
        <f t="shared" si="7"/>
        <v>60</v>
      </c>
      <c r="G129">
        <f t="shared" si="9"/>
        <v>60</v>
      </c>
      <c r="H129">
        <f t="shared" si="11"/>
        <v>60</v>
      </c>
    </row>
    <row r="130" spans="1:8" x14ac:dyDescent="0.2">
      <c r="A130" s="22">
        <v>44033</v>
      </c>
      <c r="B130" s="18">
        <v>57</v>
      </c>
      <c r="C130">
        <f t="shared" si="6"/>
        <v>56.333333333333336</v>
      </c>
      <c r="D130">
        <f t="shared" si="8"/>
        <v>55.8</v>
      </c>
      <c r="E130">
        <f t="shared" si="10"/>
        <v>54.714285714285715</v>
      </c>
      <c r="F130">
        <f t="shared" si="7"/>
        <v>57</v>
      </c>
      <c r="G130">
        <f t="shared" si="9"/>
        <v>57</v>
      </c>
      <c r="H130">
        <f t="shared" si="11"/>
        <v>57</v>
      </c>
    </row>
    <row r="131" spans="1:8" x14ac:dyDescent="0.2">
      <c r="A131" s="22">
        <v>44034</v>
      </c>
      <c r="B131" s="18">
        <v>52</v>
      </c>
      <c r="C131">
        <f t="shared" si="6"/>
        <v>52.666666666666664</v>
      </c>
      <c r="D131">
        <f t="shared" si="8"/>
        <v>52</v>
      </c>
      <c r="E131">
        <f t="shared" si="10"/>
        <v>51.428571428571431</v>
      </c>
      <c r="F131">
        <f t="shared" si="7"/>
        <v>52</v>
      </c>
      <c r="G131">
        <f t="shared" si="9"/>
        <v>52</v>
      </c>
      <c r="H131">
        <f t="shared" si="11"/>
        <v>52</v>
      </c>
    </row>
    <row r="132" spans="1:8" x14ac:dyDescent="0.2">
      <c r="A132" s="22">
        <v>44035</v>
      </c>
      <c r="B132" s="18">
        <v>49</v>
      </c>
      <c r="C132">
        <f t="shared" si="6"/>
        <v>47.666666666666664</v>
      </c>
      <c r="D132">
        <f t="shared" si="8"/>
        <v>47.8</v>
      </c>
      <c r="E132">
        <f t="shared" si="10"/>
        <v>48.571428571428569</v>
      </c>
      <c r="F132">
        <f t="shared" si="7"/>
        <v>49</v>
      </c>
      <c r="G132">
        <f t="shared" si="9"/>
        <v>49</v>
      </c>
      <c r="H132">
        <f t="shared" si="11"/>
        <v>49</v>
      </c>
    </row>
    <row r="133" spans="1:8" x14ac:dyDescent="0.2">
      <c r="A133" s="22">
        <v>44036</v>
      </c>
      <c r="B133" s="18">
        <v>42</v>
      </c>
      <c r="C133">
        <f t="shared" ref="C133:C196" si="12">AVERAGE(B132:B134)</f>
        <v>43.333333333333336</v>
      </c>
      <c r="D133">
        <f t="shared" si="8"/>
        <v>44.6</v>
      </c>
      <c r="E133">
        <f t="shared" si="10"/>
        <v>45.285714285714285</v>
      </c>
      <c r="F133">
        <f t="shared" ref="F133:F196" si="13">MEDIAN(B132:B134)</f>
        <v>42</v>
      </c>
      <c r="G133">
        <f t="shared" si="9"/>
        <v>42</v>
      </c>
      <c r="H133">
        <f t="shared" si="11"/>
        <v>42</v>
      </c>
    </row>
    <row r="134" spans="1:8" x14ac:dyDescent="0.2">
      <c r="A134" s="22">
        <v>44037</v>
      </c>
      <c r="B134" s="18">
        <v>39</v>
      </c>
      <c r="C134">
        <f t="shared" si="12"/>
        <v>40.666666666666664</v>
      </c>
      <c r="D134">
        <f t="shared" ref="D134:D197" si="14">AVERAGE(B132:B136)</f>
        <v>41.6</v>
      </c>
      <c r="E134">
        <f t="shared" si="10"/>
        <v>41.714285714285715</v>
      </c>
      <c r="F134">
        <f t="shared" si="13"/>
        <v>41</v>
      </c>
      <c r="G134">
        <f t="shared" ref="G134:G197" si="15">MEDIAN(B132:B136)</f>
        <v>41</v>
      </c>
      <c r="H134">
        <f t="shared" si="11"/>
        <v>41</v>
      </c>
    </row>
    <row r="135" spans="1:8" x14ac:dyDescent="0.2">
      <c r="A135" s="22">
        <v>44038</v>
      </c>
      <c r="B135" s="18">
        <v>41</v>
      </c>
      <c r="C135">
        <f t="shared" si="12"/>
        <v>39</v>
      </c>
      <c r="D135">
        <f t="shared" si="14"/>
        <v>38.200000000000003</v>
      </c>
      <c r="E135">
        <f t="shared" ref="E135:E198" si="16">AVERAGE(B132:B138)</f>
        <v>38.857142857142854</v>
      </c>
      <c r="F135">
        <f t="shared" si="13"/>
        <v>39</v>
      </c>
      <c r="G135">
        <f t="shared" si="15"/>
        <v>39</v>
      </c>
      <c r="H135">
        <f t="shared" ref="H135:H198" si="17">MEDIAN(B132:B138)</f>
        <v>39</v>
      </c>
    </row>
    <row r="136" spans="1:8" x14ac:dyDescent="0.2">
      <c r="A136" s="22">
        <v>44039</v>
      </c>
      <c r="B136" s="18">
        <v>37</v>
      </c>
      <c r="C136">
        <f t="shared" si="12"/>
        <v>36.666666666666664</v>
      </c>
      <c r="D136">
        <f t="shared" si="14"/>
        <v>36.200000000000003</v>
      </c>
      <c r="E136">
        <f t="shared" si="16"/>
        <v>37</v>
      </c>
      <c r="F136">
        <f t="shared" si="13"/>
        <v>37</v>
      </c>
      <c r="G136">
        <f t="shared" si="15"/>
        <v>37</v>
      </c>
      <c r="H136">
        <f t="shared" si="17"/>
        <v>37</v>
      </c>
    </row>
    <row r="137" spans="1:8" x14ac:dyDescent="0.2">
      <c r="A137" s="22">
        <v>44040</v>
      </c>
      <c r="B137" s="18">
        <v>32</v>
      </c>
      <c r="C137">
        <f t="shared" si="12"/>
        <v>33.666666666666664</v>
      </c>
      <c r="D137">
        <f t="shared" si="14"/>
        <v>35.6</v>
      </c>
      <c r="E137">
        <f t="shared" si="16"/>
        <v>37.142857142857146</v>
      </c>
      <c r="F137">
        <f t="shared" si="13"/>
        <v>32</v>
      </c>
      <c r="G137">
        <f t="shared" si="15"/>
        <v>36</v>
      </c>
      <c r="H137">
        <f t="shared" si="17"/>
        <v>37</v>
      </c>
    </row>
    <row r="138" spans="1:8" x14ac:dyDescent="0.2">
      <c r="A138" s="22">
        <v>44041</v>
      </c>
      <c r="B138" s="18">
        <v>32</v>
      </c>
      <c r="C138">
        <f t="shared" si="12"/>
        <v>33.333333333333336</v>
      </c>
      <c r="D138">
        <f t="shared" si="14"/>
        <v>36</v>
      </c>
      <c r="E138">
        <f t="shared" si="16"/>
        <v>37.714285714285715</v>
      </c>
      <c r="F138">
        <f t="shared" si="13"/>
        <v>32</v>
      </c>
      <c r="G138">
        <f t="shared" si="15"/>
        <v>36</v>
      </c>
      <c r="H138">
        <f t="shared" si="17"/>
        <v>37</v>
      </c>
    </row>
    <row r="139" spans="1:8" x14ac:dyDescent="0.2">
      <c r="A139" s="22">
        <v>44042</v>
      </c>
      <c r="B139" s="18">
        <v>36</v>
      </c>
      <c r="C139">
        <f t="shared" si="12"/>
        <v>37</v>
      </c>
      <c r="D139">
        <f t="shared" si="14"/>
        <v>37.200000000000003</v>
      </c>
      <c r="E139">
        <f t="shared" si="16"/>
        <v>38.571428571428569</v>
      </c>
      <c r="F139">
        <f t="shared" si="13"/>
        <v>36</v>
      </c>
      <c r="G139">
        <f t="shared" si="15"/>
        <v>36</v>
      </c>
      <c r="H139">
        <f t="shared" si="17"/>
        <v>37</v>
      </c>
    </row>
    <row r="140" spans="1:8" x14ac:dyDescent="0.2">
      <c r="A140" s="22">
        <v>44043</v>
      </c>
      <c r="B140" s="18">
        <v>43</v>
      </c>
      <c r="C140">
        <f t="shared" si="12"/>
        <v>40.666666666666664</v>
      </c>
      <c r="D140">
        <f t="shared" si="14"/>
        <v>40.200000000000003</v>
      </c>
      <c r="E140">
        <f t="shared" si="16"/>
        <v>39.714285714285715</v>
      </c>
      <c r="F140">
        <f t="shared" si="13"/>
        <v>43</v>
      </c>
      <c r="G140">
        <f t="shared" si="15"/>
        <v>43</v>
      </c>
      <c r="H140">
        <f t="shared" si="17"/>
        <v>43</v>
      </c>
    </row>
    <row r="141" spans="1:8" x14ac:dyDescent="0.2">
      <c r="A141" s="22">
        <v>44044</v>
      </c>
      <c r="B141" s="18">
        <v>43</v>
      </c>
      <c r="C141">
        <f t="shared" si="12"/>
        <v>44.333333333333336</v>
      </c>
      <c r="D141">
        <f t="shared" si="14"/>
        <v>42.8</v>
      </c>
      <c r="E141">
        <f t="shared" si="16"/>
        <v>40.285714285714285</v>
      </c>
      <c r="F141">
        <f t="shared" si="13"/>
        <v>43</v>
      </c>
      <c r="G141">
        <f t="shared" si="15"/>
        <v>43</v>
      </c>
      <c r="H141">
        <f t="shared" si="17"/>
        <v>43</v>
      </c>
    </row>
    <row r="142" spans="1:8" x14ac:dyDescent="0.2">
      <c r="A142" s="22">
        <v>44045</v>
      </c>
      <c r="B142" s="18">
        <v>47</v>
      </c>
      <c r="C142">
        <f t="shared" si="12"/>
        <v>45</v>
      </c>
      <c r="D142">
        <f t="shared" si="14"/>
        <v>42.8</v>
      </c>
      <c r="E142">
        <f t="shared" si="16"/>
        <v>40.571428571428569</v>
      </c>
      <c r="F142">
        <f t="shared" si="13"/>
        <v>45</v>
      </c>
      <c r="G142">
        <f t="shared" si="15"/>
        <v>43</v>
      </c>
      <c r="H142">
        <f t="shared" si="17"/>
        <v>43</v>
      </c>
    </row>
    <row r="143" spans="1:8" x14ac:dyDescent="0.2">
      <c r="A143" s="22">
        <v>44046</v>
      </c>
      <c r="B143" s="18">
        <v>45</v>
      </c>
      <c r="C143">
        <f t="shared" si="12"/>
        <v>42.666666666666664</v>
      </c>
      <c r="D143">
        <f t="shared" si="14"/>
        <v>41</v>
      </c>
      <c r="E143">
        <f t="shared" si="16"/>
        <v>41.714285714285715</v>
      </c>
      <c r="F143">
        <f t="shared" si="13"/>
        <v>45</v>
      </c>
      <c r="G143">
        <f t="shared" si="15"/>
        <v>43</v>
      </c>
      <c r="H143">
        <f t="shared" si="17"/>
        <v>43</v>
      </c>
    </row>
    <row r="144" spans="1:8" x14ac:dyDescent="0.2">
      <c r="A144" s="22">
        <v>44047</v>
      </c>
      <c r="B144" s="18">
        <v>36</v>
      </c>
      <c r="C144">
        <f t="shared" si="12"/>
        <v>38.333333333333336</v>
      </c>
      <c r="D144">
        <f t="shared" si="14"/>
        <v>41.2</v>
      </c>
      <c r="E144">
        <f t="shared" si="16"/>
        <v>41.571428571428569</v>
      </c>
      <c r="F144">
        <f t="shared" si="13"/>
        <v>36</v>
      </c>
      <c r="G144">
        <f t="shared" si="15"/>
        <v>44</v>
      </c>
      <c r="H144">
        <f t="shared" si="17"/>
        <v>43</v>
      </c>
    </row>
    <row r="145" spans="1:8" x14ac:dyDescent="0.2">
      <c r="A145" s="22">
        <v>44048</v>
      </c>
      <c r="B145" s="18">
        <v>34</v>
      </c>
      <c r="C145">
        <f t="shared" si="12"/>
        <v>38</v>
      </c>
      <c r="D145">
        <f t="shared" si="14"/>
        <v>40.200000000000003</v>
      </c>
      <c r="E145">
        <f t="shared" si="16"/>
        <v>41.571428571428569</v>
      </c>
      <c r="F145">
        <f t="shared" si="13"/>
        <v>36</v>
      </c>
      <c r="G145">
        <f t="shared" si="15"/>
        <v>42</v>
      </c>
      <c r="H145">
        <f t="shared" si="17"/>
        <v>43</v>
      </c>
    </row>
    <row r="146" spans="1:8" x14ac:dyDescent="0.2">
      <c r="A146" s="22">
        <v>44049</v>
      </c>
      <c r="B146" s="18">
        <v>44</v>
      </c>
      <c r="C146">
        <f t="shared" si="12"/>
        <v>40</v>
      </c>
      <c r="D146">
        <f t="shared" si="14"/>
        <v>39.799999999999997</v>
      </c>
      <c r="E146">
        <f t="shared" si="16"/>
        <v>41.714285714285715</v>
      </c>
      <c r="F146">
        <f t="shared" si="13"/>
        <v>42</v>
      </c>
      <c r="G146">
        <f t="shared" si="15"/>
        <v>42</v>
      </c>
      <c r="H146">
        <f t="shared" si="17"/>
        <v>43</v>
      </c>
    </row>
    <row r="147" spans="1:8" x14ac:dyDescent="0.2">
      <c r="A147" s="22">
        <v>44050</v>
      </c>
      <c r="B147" s="18">
        <v>42</v>
      </c>
      <c r="C147">
        <f t="shared" si="12"/>
        <v>43</v>
      </c>
      <c r="D147">
        <f t="shared" si="14"/>
        <v>42.2</v>
      </c>
      <c r="E147">
        <f t="shared" si="16"/>
        <v>42.428571428571431</v>
      </c>
      <c r="F147">
        <f t="shared" si="13"/>
        <v>43</v>
      </c>
      <c r="G147">
        <f t="shared" si="15"/>
        <v>43</v>
      </c>
      <c r="H147">
        <f t="shared" si="17"/>
        <v>43</v>
      </c>
    </row>
    <row r="148" spans="1:8" x14ac:dyDescent="0.2">
      <c r="A148" s="22">
        <v>44051</v>
      </c>
      <c r="B148" s="18">
        <v>43</v>
      </c>
      <c r="C148">
        <f t="shared" si="12"/>
        <v>44.333333333333336</v>
      </c>
      <c r="D148">
        <f t="shared" si="14"/>
        <v>45.4</v>
      </c>
      <c r="E148">
        <f t="shared" si="16"/>
        <v>44.142857142857146</v>
      </c>
      <c r="F148">
        <f t="shared" si="13"/>
        <v>43</v>
      </c>
      <c r="G148">
        <f t="shared" si="15"/>
        <v>44</v>
      </c>
      <c r="H148">
        <f t="shared" si="17"/>
        <v>44</v>
      </c>
    </row>
    <row r="149" spans="1:8" x14ac:dyDescent="0.2">
      <c r="A149" s="22">
        <v>44052</v>
      </c>
      <c r="B149" s="18">
        <v>48</v>
      </c>
      <c r="C149">
        <f t="shared" si="12"/>
        <v>47</v>
      </c>
      <c r="D149">
        <f t="shared" si="14"/>
        <v>46.2</v>
      </c>
      <c r="E149">
        <f t="shared" si="16"/>
        <v>46.714285714285715</v>
      </c>
      <c r="F149">
        <f t="shared" si="13"/>
        <v>48</v>
      </c>
      <c r="G149">
        <f t="shared" si="15"/>
        <v>48</v>
      </c>
      <c r="H149">
        <f t="shared" si="17"/>
        <v>48</v>
      </c>
    </row>
    <row r="150" spans="1:8" x14ac:dyDescent="0.2">
      <c r="A150" s="22">
        <v>44053</v>
      </c>
      <c r="B150" s="18">
        <v>50</v>
      </c>
      <c r="C150">
        <f t="shared" si="12"/>
        <v>48.666666666666664</v>
      </c>
      <c r="D150">
        <f t="shared" si="14"/>
        <v>48.2</v>
      </c>
      <c r="E150">
        <f t="shared" si="16"/>
        <v>47.714285714285715</v>
      </c>
      <c r="F150">
        <f t="shared" si="13"/>
        <v>48</v>
      </c>
      <c r="G150">
        <f t="shared" si="15"/>
        <v>48</v>
      </c>
      <c r="H150">
        <f t="shared" si="17"/>
        <v>48</v>
      </c>
    </row>
    <row r="151" spans="1:8" x14ac:dyDescent="0.2">
      <c r="A151" s="22">
        <v>44054</v>
      </c>
      <c r="B151" s="18">
        <v>48</v>
      </c>
      <c r="C151">
        <f t="shared" si="12"/>
        <v>50</v>
      </c>
      <c r="D151">
        <f t="shared" si="14"/>
        <v>49.8</v>
      </c>
      <c r="E151">
        <f t="shared" si="16"/>
        <v>48.714285714285715</v>
      </c>
      <c r="F151">
        <f t="shared" si="13"/>
        <v>50</v>
      </c>
      <c r="G151">
        <f t="shared" si="15"/>
        <v>50</v>
      </c>
      <c r="H151">
        <f t="shared" si="17"/>
        <v>49</v>
      </c>
    </row>
    <row r="152" spans="1:8" x14ac:dyDescent="0.2">
      <c r="A152" s="22">
        <v>44055</v>
      </c>
      <c r="B152" s="18">
        <v>52</v>
      </c>
      <c r="C152">
        <f t="shared" si="12"/>
        <v>50.333333333333336</v>
      </c>
      <c r="D152">
        <f t="shared" si="14"/>
        <v>50</v>
      </c>
      <c r="E152">
        <f t="shared" si="16"/>
        <v>49.714285714285715</v>
      </c>
      <c r="F152">
        <f t="shared" si="13"/>
        <v>51</v>
      </c>
      <c r="G152">
        <f t="shared" si="15"/>
        <v>50</v>
      </c>
      <c r="H152">
        <f t="shared" si="17"/>
        <v>50</v>
      </c>
    </row>
    <row r="153" spans="1:8" x14ac:dyDescent="0.2">
      <c r="A153" s="22">
        <v>44056</v>
      </c>
      <c r="B153" s="18">
        <v>51</v>
      </c>
      <c r="C153">
        <f t="shared" si="12"/>
        <v>50.666666666666664</v>
      </c>
      <c r="D153">
        <f t="shared" si="14"/>
        <v>50</v>
      </c>
      <c r="E153">
        <f t="shared" si="16"/>
        <v>50.428571428571431</v>
      </c>
      <c r="F153">
        <f t="shared" si="13"/>
        <v>51</v>
      </c>
      <c r="G153">
        <f t="shared" si="15"/>
        <v>50</v>
      </c>
      <c r="H153">
        <f t="shared" si="17"/>
        <v>50</v>
      </c>
    </row>
    <row r="154" spans="1:8" x14ac:dyDescent="0.2">
      <c r="A154" s="22">
        <v>44057</v>
      </c>
      <c r="B154" s="18">
        <v>49</v>
      </c>
      <c r="C154">
        <f t="shared" si="12"/>
        <v>50</v>
      </c>
      <c r="D154">
        <f t="shared" si="14"/>
        <v>51</v>
      </c>
      <c r="E154">
        <f t="shared" si="16"/>
        <v>49.714285714285715</v>
      </c>
      <c r="F154">
        <f t="shared" si="13"/>
        <v>50</v>
      </c>
      <c r="G154">
        <f t="shared" si="15"/>
        <v>51</v>
      </c>
      <c r="H154">
        <f t="shared" si="17"/>
        <v>50</v>
      </c>
    </row>
    <row r="155" spans="1:8" x14ac:dyDescent="0.2">
      <c r="A155" s="22">
        <v>44058</v>
      </c>
      <c r="B155" s="18">
        <v>50</v>
      </c>
      <c r="C155">
        <f t="shared" si="12"/>
        <v>50.666666666666664</v>
      </c>
      <c r="D155">
        <f t="shared" si="14"/>
        <v>49.6</v>
      </c>
      <c r="E155">
        <f t="shared" si="16"/>
        <v>49</v>
      </c>
      <c r="F155">
        <f t="shared" si="13"/>
        <v>50</v>
      </c>
      <c r="G155">
        <f t="shared" si="15"/>
        <v>50</v>
      </c>
      <c r="H155">
        <f t="shared" si="17"/>
        <v>50</v>
      </c>
    </row>
    <row r="156" spans="1:8" x14ac:dyDescent="0.2">
      <c r="A156" s="22">
        <v>44059</v>
      </c>
      <c r="B156" s="18">
        <v>53</v>
      </c>
      <c r="C156">
        <f t="shared" si="12"/>
        <v>49.333333333333336</v>
      </c>
      <c r="D156">
        <f t="shared" si="14"/>
        <v>48</v>
      </c>
      <c r="E156">
        <f t="shared" si="16"/>
        <v>47.714285714285715</v>
      </c>
      <c r="F156">
        <f t="shared" si="13"/>
        <v>50</v>
      </c>
      <c r="G156">
        <f t="shared" si="15"/>
        <v>49</v>
      </c>
      <c r="H156">
        <f t="shared" si="17"/>
        <v>49</v>
      </c>
    </row>
    <row r="157" spans="1:8" x14ac:dyDescent="0.2">
      <c r="A157" s="22">
        <v>44060</v>
      </c>
      <c r="B157" s="18">
        <v>45</v>
      </c>
      <c r="C157">
        <f t="shared" si="12"/>
        <v>47</v>
      </c>
      <c r="D157">
        <f t="shared" si="14"/>
        <v>46.8</v>
      </c>
      <c r="E157">
        <f t="shared" si="16"/>
        <v>46.714285714285715</v>
      </c>
      <c r="F157">
        <f t="shared" si="13"/>
        <v>45</v>
      </c>
      <c r="G157">
        <f t="shared" si="15"/>
        <v>45</v>
      </c>
      <c r="H157">
        <f t="shared" si="17"/>
        <v>45</v>
      </c>
    </row>
    <row r="158" spans="1:8" x14ac:dyDescent="0.2">
      <c r="A158" s="22">
        <v>44061</v>
      </c>
      <c r="B158" s="18">
        <v>43</v>
      </c>
      <c r="C158">
        <f t="shared" si="12"/>
        <v>43.666666666666664</v>
      </c>
      <c r="D158">
        <f t="shared" si="14"/>
        <v>45.6</v>
      </c>
      <c r="E158">
        <f t="shared" si="16"/>
        <v>46</v>
      </c>
      <c r="F158">
        <f t="shared" si="13"/>
        <v>43</v>
      </c>
      <c r="G158">
        <f t="shared" si="15"/>
        <v>44</v>
      </c>
      <c r="H158">
        <f t="shared" si="17"/>
        <v>44</v>
      </c>
    </row>
    <row r="159" spans="1:8" x14ac:dyDescent="0.2">
      <c r="A159" s="22">
        <v>44062</v>
      </c>
      <c r="B159" s="18">
        <v>43</v>
      </c>
      <c r="C159">
        <f t="shared" si="12"/>
        <v>43.333333333333336</v>
      </c>
      <c r="D159">
        <f t="shared" si="14"/>
        <v>43.8</v>
      </c>
      <c r="E159">
        <f t="shared" si="16"/>
        <v>46</v>
      </c>
      <c r="F159">
        <f t="shared" si="13"/>
        <v>43</v>
      </c>
      <c r="G159">
        <f t="shared" si="15"/>
        <v>44</v>
      </c>
      <c r="H159">
        <f t="shared" si="17"/>
        <v>44</v>
      </c>
    </row>
    <row r="160" spans="1:8" x14ac:dyDescent="0.2">
      <c r="A160" s="22">
        <v>44063</v>
      </c>
      <c r="B160" s="18">
        <v>44</v>
      </c>
      <c r="C160">
        <f t="shared" si="12"/>
        <v>43.666666666666664</v>
      </c>
      <c r="D160">
        <f t="shared" si="14"/>
        <v>44.8</v>
      </c>
      <c r="E160">
        <f t="shared" si="16"/>
        <v>47.571428571428569</v>
      </c>
      <c r="F160">
        <f t="shared" si="13"/>
        <v>44</v>
      </c>
      <c r="G160">
        <f t="shared" si="15"/>
        <v>44</v>
      </c>
      <c r="H160">
        <f t="shared" si="17"/>
        <v>44</v>
      </c>
    </row>
    <row r="161" spans="1:8" x14ac:dyDescent="0.2">
      <c r="A161" s="22">
        <v>44064</v>
      </c>
      <c r="B161" s="18">
        <v>44</v>
      </c>
      <c r="C161">
        <f t="shared" si="12"/>
        <v>46</v>
      </c>
      <c r="D161">
        <f t="shared" si="14"/>
        <v>49</v>
      </c>
      <c r="E161">
        <f t="shared" si="16"/>
        <v>51.571428571428569</v>
      </c>
      <c r="F161">
        <f t="shared" si="13"/>
        <v>44</v>
      </c>
      <c r="G161">
        <f t="shared" si="15"/>
        <v>44</v>
      </c>
      <c r="H161">
        <f t="shared" si="17"/>
        <v>44</v>
      </c>
    </row>
    <row r="162" spans="1:8" x14ac:dyDescent="0.2">
      <c r="A162" s="22">
        <v>44065</v>
      </c>
      <c r="B162" s="18">
        <v>50</v>
      </c>
      <c r="C162">
        <f t="shared" si="12"/>
        <v>52.666666666666664</v>
      </c>
      <c r="D162">
        <f t="shared" si="14"/>
        <v>55</v>
      </c>
      <c r="E162">
        <f t="shared" si="16"/>
        <v>56.142857142857146</v>
      </c>
      <c r="F162">
        <f t="shared" si="13"/>
        <v>50</v>
      </c>
      <c r="G162">
        <f t="shared" si="15"/>
        <v>50</v>
      </c>
      <c r="H162">
        <f t="shared" si="17"/>
        <v>50</v>
      </c>
    </row>
    <row r="163" spans="1:8" x14ac:dyDescent="0.2">
      <c r="A163" s="22">
        <v>44066</v>
      </c>
      <c r="B163" s="18">
        <v>64</v>
      </c>
      <c r="C163">
        <f t="shared" si="12"/>
        <v>62.333333333333336</v>
      </c>
      <c r="D163">
        <f t="shared" si="14"/>
        <v>61.2</v>
      </c>
      <c r="E163">
        <f t="shared" si="16"/>
        <v>60</v>
      </c>
      <c r="F163">
        <f t="shared" si="13"/>
        <v>64</v>
      </c>
      <c r="G163">
        <f t="shared" si="15"/>
        <v>64</v>
      </c>
      <c r="H163">
        <f t="shared" si="17"/>
        <v>64</v>
      </c>
    </row>
    <row r="164" spans="1:8" x14ac:dyDescent="0.2">
      <c r="A164" s="22">
        <v>44067</v>
      </c>
      <c r="B164" s="18">
        <v>73</v>
      </c>
      <c r="C164">
        <f t="shared" si="12"/>
        <v>70.666666666666671</v>
      </c>
      <c r="D164">
        <f t="shared" si="14"/>
        <v>66.400000000000006</v>
      </c>
      <c r="E164">
        <f t="shared" si="16"/>
        <v>64.285714285714292</v>
      </c>
      <c r="F164">
        <f t="shared" si="13"/>
        <v>73</v>
      </c>
      <c r="G164">
        <f t="shared" si="15"/>
        <v>70</v>
      </c>
      <c r="H164">
        <f t="shared" si="17"/>
        <v>70</v>
      </c>
    </row>
    <row r="165" spans="1:8" x14ac:dyDescent="0.2">
      <c r="A165" s="22">
        <v>44068</v>
      </c>
      <c r="B165" s="18">
        <v>75</v>
      </c>
      <c r="C165">
        <f t="shared" si="12"/>
        <v>72.666666666666671</v>
      </c>
      <c r="D165">
        <f t="shared" si="14"/>
        <v>71.2</v>
      </c>
      <c r="E165">
        <f t="shared" si="16"/>
        <v>68.714285714285708</v>
      </c>
      <c r="F165">
        <f t="shared" si="13"/>
        <v>73</v>
      </c>
      <c r="G165">
        <f t="shared" si="15"/>
        <v>73</v>
      </c>
      <c r="H165">
        <f t="shared" si="17"/>
        <v>73</v>
      </c>
    </row>
    <row r="166" spans="1:8" x14ac:dyDescent="0.2">
      <c r="A166" s="22">
        <v>44069</v>
      </c>
      <c r="B166" s="18">
        <v>70</v>
      </c>
      <c r="C166">
        <f t="shared" si="12"/>
        <v>73</v>
      </c>
      <c r="D166">
        <f t="shared" si="14"/>
        <v>73.400000000000006</v>
      </c>
      <c r="E166">
        <f t="shared" si="16"/>
        <v>72.285714285714292</v>
      </c>
      <c r="F166">
        <f t="shared" si="13"/>
        <v>74</v>
      </c>
      <c r="G166">
        <f t="shared" si="15"/>
        <v>74</v>
      </c>
      <c r="H166">
        <f t="shared" si="17"/>
        <v>74</v>
      </c>
    </row>
    <row r="167" spans="1:8" x14ac:dyDescent="0.2">
      <c r="A167" s="22">
        <v>44070</v>
      </c>
      <c r="B167" s="18">
        <v>74</v>
      </c>
      <c r="C167">
        <f t="shared" si="12"/>
        <v>73</v>
      </c>
      <c r="D167">
        <f t="shared" si="14"/>
        <v>73.8</v>
      </c>
      <c r="E167">
        <f t="shared" si="16"/>
        <v>74</v>
      </c>
      <c r="F167">
        <f t="shared" si="13"/>
        <v>74</v>
      </c>
      <c r="G167">
        <f t="shared" si="15"/>
        <v>75</v>
      </c>
      <c r="H167">
        <f t="shared" si="17"/>
        <v>75</v>
      </c>
    </row>
    <row r="168" spans="1:8" x14ac:dyDescent="0.2">
      <c r="A168" s="22">
        <v>44071</v>
      </c>
      <c r="B168" s="18">
        <v>75</v>
      </c>
      <c r="C168">
        <f t="shared" si="12"/>
        <v>74.666666666666671</v>
      </c>
      <c r="D168">
        <f t="shared" si="14"/>
        <v>74</v>
      </c>
      <c r="E168">
        <f t="shared" si="16"/>
        <v>74.857142857142861</v>
      </c>
      <c r="F168">
        <f t="shared" si="13"/>
        <v>75</v>
      </c>
      <c r="G168">
        <f t="shared" si="15"/>
        <v>75</v>
      </c>
      <c r="H168">
        <f t="shared" si="17"/>
        <v>75</v>
      </c>
    </row>
    <row r="169" spans="1:8" x14ac:dyDescent="0.2">
      <c r="A169" s="22">
        <v>44072</v>
      </c>
      <c r="B169" s="18">
        <v>75</v>
      </c>
      <c r="C169">
        <f t="shared" si="12"/>
        <v>75.333333333333329</v>
      </c>
      <c r="D169">
        <f t="shared" si="14"/>
        <v>75.8</v>
      </c>
      <c r="E169">
        <f t="shared" si="16"/>
        <v>75.714285714285708</v>
      </c>
      <c r="F169">
        <f t="shared" si="13"/>
        <v>75</v>
      </c>
      <c r="G169">
        <f t="shared" si="15"/>
        <v>75</v>
      </c>
      <c r="H169">
        <f t="shared" si="17"/>
        <v>75</v>
      </c>
    </row>
    <row r="170" spans="1:8" x14ac:dyDescent="0.2">
      <c r="A170" s="22">
        <v>44073</v>
      </c>
      <c r="B170" s="18">
        <v>76</v>
      </c>
      <c r="C170">
        <f t="shared" si="12"/>
        <v>76.666666666666671</v>
      </c>
      <c r="D170">
        <f t="shared" si="14"/>
        <v>77.2</v>
      </c>
      <c r="E170">
        <f t="shared" si="16"/>
        <v>79.571428571428569</v>
      </c>
      <c r="F170">
        <f t="shared" si="13"/>
        <v>76</v>
      </c>
      <c r="G170">
        <f t="shared" si="15"/>
        <v>76</v>
      </c>
      <c r="H170">
        <f t="shared" si="17"/>
        <v>76</v>
      </c>
    </row>
    <row r="171" spans="1:8" x14ac:dyDescent="0.2">
      <c r="A171" s="22">
        <v>44074</v>
      </c>
      <c r="B171" s="18">
        <v>79</v>
      </c>
      <c r="C171">
        <f t="shared" si="12"/>
        <v>78.666666666666671</v>
      </c>
      <c r="D171">
        <f t="shared" si="14"/>
        <v>81.599999999999994</v>
      </c>
      <c r="E171">
        <f t="shared" si="16"/>
        <v>83</v>
      </c>
      <c r="F171">
        <f t="shared" si="13"/>
        <v>79</v>
      </c>
      <c r="G171">
        <f t="shared" si="15"/>
        <v>79</v>
      </c>
      <c r="H171">
        <f t="shared" si="17"/>
        <v>79</v>
      </c>
    </row>
    <row r="172" spans="1:8" x14ac:dyDescent="0.2">
      <c r="A172" s="22">
        <v>44075</v>
      </c>
      <c r="B172" s="18">
        <v>81</v>
      </c>
      <c r="C172">
        <f t="shared" si="12"/>
        <v>85.666666666666671</v>
      </c>
      <c r="D172">
        <f t="shared" si="14"/>
        <v>86.2</v>
      </c>
      <c r="E172">
        <f t="shared" si="16"/>
        <v>87.571428571428569</v>
      </c>
      <c r="F172">
        <f t="shared" si="13"/>
        <v>81</v>
      </c>
      <c r="G172">
        <f t="shared" si="15"/>
        <v>81</v>
      </c>
      <c r="H172">
        <f t="shared" si="17"/>
        <v>81</v>
      </c>
    </row>
    <row r="173" spans="1:8" x14ac:dyDescent="0.2">
      <c r="A173" s="22">
        <v>44076</v>
      </c>
      <c r="B173" s="18">
        <v>97</v>
      </c>
      <c r="C173">
        <f t="shared" si="12"/>
        <v>92</v>
      </c>
      <c r="D173">
        <f t="shared" si="14"/>
        <v>92.4</v>
      </c>
      <c r="E173">
        <f t="shared" si="16"/>
        <v>91.857142857142861</v>
      </c>
      <c r="F173">
        <f t="shared" si="13"/>
        <v>97</v>
      </c>
      <c r="G173">
        <f t="shared" si="15"/>
        <v>97</v>
      </c>
      <c r="H173">
        <f t="shared" si="17"/>
        <v>97</v>
      </c>
    </row>
    <row r="174" spans="1:8" x14ac:dyDescent="0.2">
      <c r="A174" s="22">
        <v>44077</v>
      </c>
      <c r="B174" s="18">
        <v>98</v>
      </c>
      <c r="C174">
        <f t="shared" si="12"/>
        <v>100.66666666666667</v>
      </c>
      <c r="D174">
        <f t="shared" si="14"/>
        <v>97.6</v>
      </c>
      <c r="E174">
        <f t="shared" si="16"/>
        <v>95.428571428571431</v>
      </c>
      <c r="F174">
        <f t="shared" si="13"/>
        <v>98</v>
      </c>
      <c r="G174">
        <f t="shared" si="15"/>
        <v>98</v>
      </c>
      <c r="H174">
        <f t="shared" si="17"/>
        <v>98</v>
      </c>
    </row>
    <row r="175" spans="1:8" x14ac:dyDescent="0.2">
      <c r="A175" s="22">
        <v>44078</v>
      </c>
      <c r="B175" s="18">
        <v>107</v>
      </c>
      <c r="C175">
        <f t="shared" si="12"/>
        <v>103.33333333333333</v>
      </c>
      <c r="D175">
        <f t="shared" si="14"/>
        <v>101.6</v>
      </c>
      <c r="E175">
        <f t="shared" si="16"/>
        <v>98.714285714285708</v>
      </c>
      <c r="F175">
        <f t="shared" si="13"/>
        <v>105</v>
      </c>
      <c r="G175">
        <f t="shared" si="15"/>
        <v>101</v>
      </c>
      <c r="H175">
        <f t="shared" si="17"/>
        <v>101</v>
      </c>
    </row>
    <row r="176" spans="1:8" x14ac:dyDescent="0.2">
      <c r="A176" s="22">
        <v>44079</v>
      </c>
      <c r="B176" s="18">
        <v>105</v>
      </c>
      <c r="C176">
        <f t="shared" si="12"/>
        <v>104.33333333333333</v>
      </c>
      <c r="D176">
        <f t="shared" si="14"/>
        <v>102.6</v>
      </c>
      <c r="E176">
        <f t="shared" si="16"/>
        <v>101.14285714285714</v>
      </c>
      <c r="F176">
        <f t="shared" si="13"/>
        <v>105</v>
      </c>
      <c r="G176">
        <f t="shared" si="15"/>
        <v>102</v>
      </c>
      <c r="H176">
        <f t="shared" si="17"/>
        <v>101</v>
      </c>
    </row>
    <row r="177" spans="1:8" x14ac:dyDescent="0.2">
      <c r="A177" s="22">
        <v>44080</v>
      </c>
      <c r="B177" s="18">
        <v>101</v>
      </c>
      <c r="C177">
        <f t="shared" si="12"/>
        <v>102.66666666666667</v>
      </c>
      <c r="D177">
        <f t="shared" si="14"/>
        <v>102.6</v>
      </c>
      <c r="E177">
        <f t="shared" si="16"/>
        <v>101.71428571428571</v>
      </c>
      <c r="F177">
        <f t="shared" si="13"/>
        <v>102</v>
      </c>
      <c r="G177">
        <f t="shared" si="15"/>
        <v>102</v>
      </c>
      <c r="H177">
        <f t="shared" si="17"/>
        <v>101</v>
      </c>
    </row>
    <row r="178" spans="1:8" x14ac:dyDescent="0.2">
      <c r="A178" s="22">
        <v>44081</v>
      </c>
      <c r="B178" s="18">
        <v>102</v>
      </c>
      <c r="C178">
        <f t="shared" si="12"/>
        <v>100.33333333333333</v>
      </c>
      <c r="D178">
        <f t="shared" si="14"/>
        <v>101.4</v>
      </c>
      <c r="E178">
        <f t="shared" si="16"/>
        <v>102.71428571428571</v>
      </c>
      <c r="F178">
        <f t="shared" si="13"/>
        <v>101</v>
      </c>
      <c r="G178">
        <f t="shared" si="15"/>
        <v>101</v>
      </c>
      <c r="H178">
        <f t="shared" si="17"/>
        <v>102</v>
      </c>
    </row>
    <row r="179" spans="1:8" x14ac:dyDescent="0.2">
      <c r="A179" s="22">
        <v>44082</v>
      </c>
      <c r="B179" s="18">
        <v>98</v>
      </c>
      <c r="C179">
        <f t="shared" si="12"/>
        <v>100.33333333333333</v>
      </c>
      <c r="D179">
        <f t="shared" si="14"/>
        <v>101.4</v>
      </c>
      <c r="E179">
        <f t="shared" si="16"/>
        <v>102.71428571428571</v>
      </c>
      <c r="F179">
        <f t="shared" si="13"/>
        <v>101</v>
      </c>
      <c r="G179">
        <f t="shared" si="15"/>
        <v>101</v>
      </c>
      <c r="H179">
        <f t="shared" si="17"/>
        <v>102</v>
      </c>
    </row>
    <row r="180" spans="1:8" x14ac:dyDescent="0.2">
      <c r="A180" s="22">
        <v>44083</v>
      </c>
      <c r="B180" s="18">
        <v>101</v>
      </c>
      <c r="C180">
        <f t="shared" si="12"/>
        <v>101.33333333333333</v>
      </c>
      <c r="D180">
        <f t="shared" si="14"/>
        <v>102.6</v>
      </c>
      <c r="E180">
        <f t="shared" si="16"/>
        <v>102.85714285714286</v>
      </c>
      <c r="F180">
        <f t="shared" si="13"/>
        <v>101</v>
      </c>
      <c r="G180">
        <f t="shared" si="15"/>
        <v>102</v>
      </c>
      <c r="H180">
        <f t="shared" si="17"/>
        <v>102</v>
      </c>
    </row>
    <row r="181" spans="1:8" x14ac:dyDescent="0.2">
      <c r="A181" s="22">
        <v>44084</v>
      </c>
      <c r="B181" s="18">
        <v>105</v>
      </c>
      <c r="C181">
        <f t="shared" si="12"/>
        <v>104.33333333333333</v>
      </c>
      <c r="D181">
        <f t="shared" si="14"/>
        <v>103.4</v>
      </c>
      <c r="E181">
        <f t="shared" si="16"/>
        <v>104.28571428571429</v>
      </c>
      <c r="F181">
        <f t="shared" si="13"/>
        <v>105</v>
      </c>
      <c r="G181">
        <f t="shared" si="15"/>
        <v>105</v>
      </c>
      <c r="H181">
        <f t="shared" si="17"/>
        <v>105</v>
      </c>
    </row>
    <row r="182" spans="1:8" x14ac:dyDescent="0.2">
      <c r="A182" s="22">
        <v>44085</v>
      </c>
      <c r="B182" s="18">
        <v>107</v>
      </c>
      <c r="C182">
        <f t="shared" si="12"/>
        <v>106</v>
      </c>
      <c r="D182">
        <f t="shared" si="14"/>
        <v>106</v>
      </c>
      <c r="E182">
        <f t="shared" si="16"/>
        <v>106.85714285714286</v>
      </c>
      <c r="F182">
        <f t="shared" si="13"/>
        <v>106</v>
      </c>
      <c r="G182">
        <f t="shared" si="15"/>
        <v>106</v>
      </c>
      <c r="H182">
        <f t="shared" si="17"/>
        <v>106</v>
      </c>
    </row>
    <row r="183" spans="1:8" x14ac:dyDescent="0.2">
      <c r="A183" s="22">
        <v>44086</v>
      </c>
      <c r="B183" s="18">
        <v>106</v>
      </c>
      <c r="C183">
        <f t="shared" si="12"/>
        <v>108</v>
      </c>
      <c r="D183">
        <f t="shared" si="14"/>
        <v>109.8</v>
      </c>
      <c r="E183">
        <f t="shared" si="16"/>
        <v>110.28571428571429</v>
      </c>
      <c r="F183">
        <f t="shared" si="13"/>
        <v>107</v>
      </c>
      <c r="G183">
        <f t="shared" si="15"/>
        <v>107</v>
      </c>
      <c r="H183">
        <f t="shared" si="17"/>
        <v>107</v>
      </c>
    </row>
    <row r="184" spans="1:8" x14ac:dyDescent="0.2">
      <c r="A184" s="22">
        <v>44087</v>
      </c>
      <c r="B184" s="18">
        <v>111</v>
      </c>
      <c r="C184">
        <f t="shared" si="12"/>
        <v>112.33333333333333</v>
      </c>
      <c r="D184">
        <f t="shared" si="14"/>
        <v>113.2</v>
      </c>
      <c r="E184">
        <f t="shared" si="16"/>
        <v>113.14285714285714</v>
      </c>
      <c r="F184">
        <f t="shared" si="13"/>
        <v>111</v>
      </c>
      <c r="G184">
        <f t="shared" si="15"/>
        <v>111</v>
      </c>
      <c r="H184">
        <f t="shared" si="17"/>
        <v>111</v>
      </c>
    </row>
    <row r="185" spans="1:8" x14ac:dyDescent="0.2">
      <c r="A185" s="22">
        <v>44088</v>
      </c>
      <c r="B185" s="18">
        <v>120</v>
      </c>
      <c r="C185">
        <f t="shared" si="12"/>
        <v>117.66666666666667</v>
      </c>
      <c r="D185">
        <f t="shared" si="14"/>
        <v>116</v>
      </c>
      <c r="E185">
        <f t="shared" si="16"/>
        <v>116</v>
      </c>
      <c r="F185">
        <f t="shared" si="13"/>
        <v>120</v>
      </c>
      <c r="G185">
        <f t="shared" si="15"/>
        <v>120</v>
      </c>
      <c r="H185">
        <f t="shared" si="17"/>
        <v>120</v>
      </c>
    </row>
    <row r="186" spans="1:8" x14ac:dyDescent="0.2">
      <c r="A186" s="22">
        <v>44089</v>
      </c>
      <c r="B186" s="18">
        <v>122</v>
      </c>
      <c r="C186">
        <f t="shared" si="12"/>
        <v>121</v>
      </c>
      <c r="D186">
        <f t="shared" si="14"/>
        <v>119.8</v>
      </c>
      <c r="E186">
        <f t="shared" si="16"/>
        <v>118.28571428571429</v>
      </c>
      <c r="F186">
        <f t="shared" si="13"/>
        <v>121</v>
      </c>
      <c r="G186">
        <f t="shared" si="15"/>
        <v>121</v>
      </c>
      <c r="H186">
        <f t="shared" si="17"/>
        <v>121</v>
      </c>
    </row>
    <row r="187" spans="1:8" x14ac:dyDescent="0.2">
      <c r="A187" s="22">
        <v>44090</v>
      </c>
      <c r="B187" s="18">
        <v>121</v>
      </c>
      <c r="C187">
        <f t="shared" si="12"/>
        <v>122.66666666666667</v>
      </c>
      <c r="D187">
        <f t="shared" si="14"/>
        <v>122.2</v>
      </c>
      <c r="E187">
        <f t="shared" si="16"/>
        <v>119.57142857142857</v>
      </c>
      <c r="F187">
        <f t="shared" si="13"/>
        <v>122</v>
      </c>
      <c r="G187">
        <f t="shared" si="15"/>
        <v>122</v>
      </c>
      <c r="H187">
        <f t="shared" si="17"/>
        <v>121</v>
      </c>
    </row>
    <row r="188" spans="1:8" x14ac:dyDescent="0.2">
      <c r="A188" s="22">
        <v>44091</v>
      </c>
      <c r="B188" s="18">
        <v>125</v>
      </c>
      <c r="C188">
        <f t="shared" si="12"/>
        <v>123</v>
      </c>
      <c r="D188">
        <f t="shared" si="14"/>
        <v>121.2</v>
      </c>
      <c r="E188">
        <f t="shared" si="16"/>
        <v>120</v>
      </c>
      <c r="F188">
        <f t="shared" si="13"/>
        <v>123</v>
      </c>
      <c r="G188">
        <f t="shared" si="15"/>
        <v>122</v>
      </c>
      <c r="H188">
        <f t="shared" si="17"/>
        <v>121</v>
      </c>
    </row>
    <row r="189" spans="1:8" x14ac:dyDescent="0.2">
      <c r="A189" s="22">
        <v>44092</v>
      </c>
      <c r="B189" s="18">
        <v>123</v>
      </c>
      <c r="C189">
        <f t="shared" si="12"/>
        <v>121</v>
      </c>
      <c r="D189">
        <f t="shared" si="14"/>
        <v>119.6</v>
      </c>
      <c r="E189">
        <f t="shared" si="16"/>
        <v>118.85714285714286</v>
      </c>
      <c r="F189">
        <f t="shared" si="13"/>
        <v>123</v>
      </c>
      <c r="G189">
        <f t="shared" si="15"/>
        <v>121</v>
      </c>
      <c r="H189">
        <f t="shared" si="17"/>
        <v>121</v>
      </c>
    </row>
    <row r="190" spans="1:8" x14ac:dyDescent="0.2">
      <c r="A190" s="22">
        <v>44093</v>
      </c>
      <c r="B190" s="18">
        <v>115</v>
      </c>
      <c r="C190">
        <f t="shared" si="12"/>
        <v>117.33333333333333</v>
      </c>
      <c r="D190">
        <f t="shared" si="14"/>
        <v>117.8</v>
      </c>
      <c r="E190">
        <f t="shared" si="16"/>
        <v>117.42857142857143</v>
      </c>
      <c r="F190">
        <f t="shared" si="13"/>
        <v>115</v>
      </c>
      <c r="G190">
        <f t="shared" si="15"/>
        <v>115</v>
      </c>
      <c r="H190">
        <f t="shared" si="17"/>
        <v>115</v>
      </c>
    </row>
    <row r="191" spans="1:8" x14ac:dyDescent="0.2">
      <c r="A191" s="22">
        <v>44094</v>
      </c>
      <c r="B191" s="18">
        <v>114</v>
      </c>
      <c r="C191">
        <f t="shared" si="12"/>
        <v>113.66666666666667</v>
      </c>
      <c r="D191">
        <f t="shared" si="14"/>
        <v>115.2</v>
      </c>
      <c r="E191">
        <f t="shared" si="16"/>
        <v>116</v>
      </c>
      <c r="F191">
        <f t="shared" si="13"/>
        <v>114</v>
      </c>
      <c r="G191">
        <f t="shared" si="15"/>
        <v>114</v>
      </c>
      <c r="H191">
        <f t="shared" si="17"/>
        <v>114</v>
      </c>
    </row>
    <row r="192" spans="1:8" x14ac:dyDescent="0.2">
      <c r="A192" s="22">
        <v>44095</v>
      </c>
      <c r="B192" s="18">
        <v>112</v>
      </c>
      <c r="C192">
        <f t="shared" si="12"/>
        <v>112.66666666666667</v>
      </c>
      <c r="D192">
        <f t="shared" si="14"/>
        <v>112.8</v>
      </c>
      <c r="E192">
        <f t="shared" si="16"/>
        <v>113.85714285714286</v>
      </c>
      <c r="F192">
        <f t="shared" si="13"/>
        <v>112</v>
      </c>
      <c r="G192">
        <f t="shared" si="15"/>
        <v>112</v>
      </c>
      <c r="H192">
        <f t="shared" si="17"/>
        <v>112</v>
      </c>
    </row>
    <row r="193" spans="1:8" x14ac:dyDescent="0.2">
      <c r="A193" s="22">
        <v>44096</v>
      </c>
      <c r="B193" s="18">
        <v>112</v>
      </c>
      <c r="C193">
        <f t="shared" si="12"/>
        <v>111.66666666666667</v>
      </c>
      <c r="D193">
        <f t="shared" si="14"/>
        <v>111.8</v>
      </c>
      <c r="E193">
        <f t="shared" si="16"/>
        <v>112.14285714285714</v>
      </c>
      <c r="F193">
        <f t="shared" si="13"/>
        <v>112</v>
      </c>
      <c r="G193">
        <f t="shared" si="15"/>
        <v>112</v>
      </c>
      <c r="H193">
        <f t="shared" si="17"/>
        <v>112</v>
      </c>
    </row>
    <row r="194" spans="1:8" x14ac:dyDescent="0.2">
      <c r="A194" s="22">
        <v>44097</v>
      </c>
      <c r="B194" s="18">
        <v>111</v>
      </c>
      <c r="C194">
        <f t="shared" si="12"/>
        <v>111</v>
      </c>
      <c r="D194">
        <f t="shared" si="14"/>
        <v>111.2</v>
      </c>
      <c r="E194">
        <f t="shared" si="16"/>
        <v>111.57142857142857</v>
      </c>
      <c r="F194">
        <f t="shared" si="13"/>
        <v>111</v>
      </c>
      <c r="G194">
        <f t="shared" si="15"/>
        <v>111</v>
      </c>
      <c r="H194">
        <f t="shared" si="17"/>
        <v>111</v>
      </c>
    </row>
    <row r="195" spans="1:8" x14ac:dyDescent="0.2">
      <c r="A195" s="22">
        <v>44098</v>
      </c>
      <c r="B195" s="18">
        <v>110</v>
      </c>
      <c r="C195">
        <f t="shared" si="12"/>
        <v>110.66666666666667</v>
      </c>
      <c r="D195">
        <f t="shared" si="14"/>
        <v>111</v>
      </c>
      <c r="E195">
        <f t="shared" si="16"/>
        <v>111</v>
      </c>
      <c r="F195">
        <f t="shared" si="13"/>
        <v>111</v>
      </c>
      <c r="G195">
        <f t="shared" si="15"/>
        <v>111</v>
      </c>
      <c r="H195">
        <f t="shared" si="17"/>
        <v>111</v>
      </c>
    </row>
    <row r="196" spans="1:8" x14ac:dyDescent="0.2">
      <c r="A196" s="22">
        <v>44099</v>
      </c>
      <c r="B196" s="18">
        <v>111</v>
      </c>
      <c r="C196">
        <f t="shared" si="12"/>
        <v>110.66666666666667</v>
      </c>
      <c r="D196">
        <f t="shared" si="14"/>
        <v>110.6</v>
      </c>
      <c r="E196">
        <f t="shared" si="16"/>
        <v>110.71428571428571</v>
      </c>
      <c r="F196">
        <f t="shared" si="13"/>
        <v>111</v>
      </c>
      <c r="G196">
        <f t="shared" si="15"/>
        <v>111</v>
      </c>
      <c r="H196">
        <f t="shared" si="17"/>
        <v>111</v>
      </c>
    </row>
    <row r="197" spans="1:8" x14ac:dyDescent="0.2">
      <c r="A197" s="22">
        <v>44100</v>
      </c>
      <c r="B197" s="18">
        <v>111</v>
      </c>
      <c r="C197">
        <f t="shared" ref="C197:C260" si="18">AVERAGE(B196:B198)</f>
        <v>110.66666666666667</v>
      </c>
      <c r="D197">
        <f t="shared" si="14"/>
        <v>110.4</v>
      </c>
      <c r="E197">
        <f t="shared" si="16"/>
        <v>110.57142857142857</v>
      </c>
      <c r="F197">
        <f t="shared" ref="F197:F260" si="19">MEDIAN(B196:B198)</f>
        <v>111</v>
      </c>
      <c r="G197">
        <f t="shared" si="15"/>
        <v>110</v>
      </c>
      <c r="H197">
        <f t="shared" si="17"/>
        <v>111</v>
      </c>
    </row>
    <row r="198" spans="1:8" x14ac:dyDescent="0.2">
      <c r="A198" s="22">
        <v>44101</v>
      </c>
      <c r="B198" s="18">
        <v>110</v>
      </c>
      <c r="C198">
        <f t="shared" si="18"/>
        <v>110.33333333333333</v>
      </c>
      <c r="D198">
        <f t="shared" ref="D198:D261" si="20">AVERAGE(B196:B200)</f>
        <v>110.6</v>
      </c>
      <c r="E198">
        <f t="shared" si="16"/>
        <v>110.42857142857143</v>
      </c>
      <c r="F198">
        <f t="shared" si="19"/>
        <v>110</v>
      </c>
      <c r="G198">
        <f t="shared" ref="G198:G261" si="21">MEDIAN(B196:B200)</f>
        <v>111</v>
      </c>
      <c r="H198">
        <f t="shared" si="17"/>
        <v>110</v>
      </c>
    </row>
    <row r="199" spans="1:8" x14ac:dyDescent="0.2">
      <c r="A199" s="22">
        <v>44102</v>
      </c>
      <c r="B199" s="18">
        <v>110</v>
      </c>
      <c r="C199">
        <f t="shared" si="18"/>
        <v>110.33333333333333</v>
      </c>
      <c r="D199">
        <f t="shared" si="20"/>
        <v>110.4</v>
      </c>
      <c r="E199">
        <f t="shared" ref="E199:E262" si="22">AVERAGE(B196:B202)</f>
        <v>110.71428571428571</v>
      </c>
      <c r="F199">
        <f t="shared" si="19"/>
        <v>110</v>
      </c>
      <c r="G199">
        <f t="shared" si="21"/>
        <v>110</v>
      </c>
      <c r="H199">
        <f t="shared" ref="H199:H262" si="23">MEDIAN(B196:B202)</f>
        <v>111</v>
      </c>
    </row>
    <row r="200" spans="1:8" x14ac:dyDescent="0.2">
      <c r="A200" s="22">
        <v>44103</v>
      </c>
      <c r="B200" s="18">
        <v>111</v>
      </c>
      <c r="C200">
        <f t="shared" si="18"/>
        <v>110.33333333333333</v>
      </c>
      <c r="D200">
        <f t="shared" si="20"/>
        <v>110.6</v>
      </c>
      <c r="E200">
        <f t="shared" si="22"/>
        <v>110.85714285714286</v>
      </c>
      <c r="F200">
        <f t="shared" si="19"/>
        <v>110</v>
      </c>
      <c r="G200">
        <f t="shared" si="21"/>
        <v>110</v>
      </c>
      <c r="H200">
        <f t="shared" si="23"/>
        <v>111</v>
      </c>
    </row>
    <row r="201" spans="1:8" x14ac:dyDescent="0.2">
      <c r="A201" s="22">
        <v>44104</v>
      </c>
      <c r="B201" s="18">
        <v>110</v>
      </c>
      <c r="C201">
        <f t="shared" si="18"/>
        <v>111</v>
      </c>
      <c r="D201">
        <f t="shared" si="20"/>
        <v>111</v>
      </c>
      <c r="E201">
        <f t="shared" si="22"/>
        <v>110.85714285714286</v>
      </c>
      <c r="F201">
        <f t="shared" si="19"/>
        <v>111</v>
      </c>
      <c r="G201">
        <f t="shared" si="21"/>
        <v>111</v>
      </c>
      <c r="H201">
        <f t="shared" si="23"/>
        <v>111</v>
      </c>
    </row>
    <row r="202" spans="1:8" x14ac:dyDescent="0.2">
      <c r="A202" s="22">
        <v>44105</v>
      </c>
      <c r="B202" s="18">
        <v>112</v>
      </c>
      <c r="C202">
        <f t="shared" si="18"/>
        <v>111.33333333333333</v>
      </c>
      <c r="D202">
        <f t="shared" si="20"/>
        <v>111.2</v>
      </c>
      <c r="E202">
        <f t="shared" si="22"/>
        <v>111.42857142857143</v>
      </c>
      <c r="F202">
        <f t="shared" si="19"/>
        <v>112</v>
      </c>
      <c r="G202">
        <f t="shared" si="21"/>
        <v>111</v>
      </c>
      <c r="H202">
        <f t="shared" si="23"/>
        <v>111</v>
      </c>
    </row>
    <row r="203" spans="1:8" x14ac:dyDescent="0.2">
      <c r="A203" s="22">
        <v>44106</v>
      </c>
      <c r="B203" s="18">
        <v>112</v>
      </c>
      <c r="C203">
        <f t="shared" si="18"/>
        <v>111.66666666666667</v>
      </c>
      <c r="D203">
        <f t="shared" si="20"/>
        <v>111.8</v>
      </c>
      <c r="E203">
        <f t="shared" si="22"/>
        <v>111.57142857142857</v>
      </c>
      <c r="F203">
        <f t="shared" si="19"/>
        <v>112</v>
      </c>
      <c r="G203">
        <f t="shared" si="21"/>
        <v>112</v>
      </c>
      <c r="H203">
        <f t="shared" si="23"/>
        <v>111</v>
      </c>
    </row>
    <row r="204" spans="1:8" x14ac:dyDescent="0.2">
      <c r="A204" s="22">
        <v>44107</v>
      </c>
      <c r="B204" s="18">
        <v>111</v>
      </c>
      <c r="C204">
        <f t="shared" si="18"/>
        <v>112.33333333333333</v>
      </c>
      <c r="D204">
        <f t="shared" si="20"/>
        <v>112</v>
      </c>
      <c r="E204">
        <f t="shared" si="22"/>
        <v>112.14285714285714</v>
      </c>
      <c r="F204">
        <f t="shared" si="19"/>
        <v>112</v>
      </c>
      <c r="G204">
        <f t="shared" si="21"/>
        <v>112</v>
      </c>
      <c r="H204">
        <f t="shared" si="23"/>
        <v>112</v>
      </c>
    </row>
    <row r="205" spans="1:8" x14ac:dyDescent="0.2">
      <c r="A205" s="22">
        <v>44108</v>
      </c>
      <c r="B205" s="18">
        <v>114</v>
      </c>
      <c r="C205">
        <f t="shared" si="18"/>
        <v>112</v>
      </c>
      <c r="D205">
        <f t="shared" si="20"/>
        <v>112.6</v>
      </c>
      <c r="E205">
        <f t="shared" si="22"/>
        <v>113.42857142857143</v>
      </c>
      <c r="F205">
        <f t="shared" si="19"/>
        <v>111</v>
      </c>
      <c r="G205">
        <f t="shared" si="21"/>
        <v>112</v>
      </c>
      <c r="H205">
        <f t="shared" si="23"/>
        <v>112</v>
      </c>
    </row>
    <row r="206" spans="1:8" x14ac:dyDescent="0.2">
      <c r="A206" s="22">
        <v>44109</v>
      </c>
      <c r="B206" s="18">
        <v>111</v>
      </c>
      <c r="C206">
        <f t="shared" si="18"/>
        <v>113.33333333333333</v>
      </c>
      <c r="D206">
        <f t="shared" si="20"/>
        <v>114</v>
      </c>
      <c r="E206">
        <f t="shared" si="22"/>
        <v>114.28571428571429</v>
      </c>
      <c r="F206">
        <f t="shared" si="19"/>
        <v>114</v>
      </c>
      <c r="G206">
        <f t="shared" si="21"/>
        <v>114</v>
      </c>
      <c r="H206">
        <f t="shared" si="23"/>
        <v>114</v>
      </c>
    </row>
    <row r="207" spans="1:8" x14ac:dyDescent="0.2">
      <c r="A207" s="22">
        <v>44110</v>
      </c>
      <c r="B207" s="18">
        <v>115</v>
      </c>
      <c r="C207">
        <f t="shared" si="18"/>
        <v>115</v>
      </c>
      <c r="D207">
        <f t="shared" si="20"/>
        <v>115.4</v>
      </c>
      <c r="E207">
        <f t="shared" si="22"/>
        <v>115.57142857142857</v>
      </c>
      <c r="F207">
        <f t="shared" si="19"/>
        <v>115</v>
      </c>
      <c r="G207">
        <f t="shared" si="21"/>
        <v>115</v>
      </c>
      <c r="H207">
        <f t="shared" si="23"/>
        <v>115</v>
      </c>
    </row>
    <row r="208" spans="1:8" x14ac:dyDescent="0.2">
      <c r="A208" s="22">
        <v>44111</v>
      </c>
      <c r="B208" s="18">
        <v>119</v>
      </c>
      <c r="C208">
        <f t="shared" si="18"/>
        <v>117.33333333333333</v>
      </c>
      <c r="D208">
        <f t="shared" si="20"/>
        <v>116.8</v>
      </c>
      <c r="E208">
        <f t="shared" si="22"/>
        <v>117.57142857142857</v>
      </c>
      <c r="F208">
        <f t="shared" si="19"/>
        <v>118</v>
      </c>
      <c r="G208">
        <f t="shared" si="21"/>
        <v>118</v>
      </c>
      <c r="H208">
        <f t="shared" si="23"/>
        <v>118</v>
      </c>
    </row>
    <row r="209" spans="1:8" x14ac:dyDescent="0.2">
      <c r="A209" s="22">
        <v>44112</v>
      </c>
      <c r="B209" s="18">
        <v>118</v>
      </c>
      <c r="C209">
        <f t="shared" si="18"/>
        <v>119.33333333333333</v>
      </c>
      <c r="D209">
        <f t="shared" si="20"/>
        <v>119.6</v>
      </c>
      <c r="E209">
        <f t="shared" si="22"/>
        <v>119.42857142857143</v>
      </c>
      <c r="F209">
        <f t="shared" si="19"/>
        <v>119</v>
      </c>
      <c r="G209">
        <f t="shared" si="21"/>
        <v>119</v>
      </c>
      <c r="H209">
        <f t="shared" si="23"/>
        <v>119</v>
      </c>
    </row>
    <row r="210" spans="1:8" x14ac:dyDescent="0.2">
      <c r="A210" s="22">
        <v>44113</v>
      </c>
      <c r="B210" s="18">
        <v>121</v>
      </c>
      <c r="C210">
        <f t="shared" si="18"/>
        <v>121.33333333333333</v>
      </c>
      <c r="D210">
        <f t="shared" si="20"/>
        <v>122</v>
      </c>
      <c r="E210">
        <f t="shared" si="22"/>
        <v>122</v>
      </c>
      <c r="F210">
        <f t="shared" si="19"/>
        <v>121</v>
      </c>
      <c r="G210">
        <f t="shared" si="21"/>
        <v>121</v>
      </c>
      <c r="H210">
        <f t="shared" si="23"/>
        <v>121</v>
      </c>
    </row>
    <row r="211" spans="1:8" x14ac:dyDescent="0.2">
      <c r="A211" s="22">
        <v>44114</v>
      </c>
      <c r="B211" s="18">
        <v>125</v>
      </c>
      <c r="C211">
        <f t="shared" si="18"/>
        <v>124.33333333333333</v>
      </c>
      <c r="D211">
        <f t="shared" si="20"/>
        <v>124</v>
      </c>
      <c r="E211">
        <f t="shared" si="22"/>
        <v>123.85714285714286</v>
      </c>
      <c r="F211">
        <f t="shared" si="19"/>
        <v>125</v>
      </c>
      <c r="G211">
        <f t="shared" si="21"/>
        <v>125</v>
      </c>
      <c r="H211">
        <f t="shared" si="23"/>
        <v>125</v>
      </c>
    </row>
    <row r="212" spans="1:8" x14ac:dyDescent="0.2">
      <c r="A212" s="22">
        <v>44115</v>
      </c>
      <c r="B212" s="18">
        <v>127</v>
      </c>
      <c r="C212">
        <f t="shared" si="18"/>
        <v>127</v>
      </c>
      <c r="D212">
        <f t="shared" si="20"/>
        <v>126</v>
      </c>
      <c r="E212">
        <f t="shared" si="22"/>
        <v>125.42857142857143</v>
      </c>
      <c r="F212">
        <f t="shared" si="19"/>
        <v>127</v>
      </c>
      <c r="G212">
        <f t="shared" si="21"/>
        <v>127</v>
      </c>
      <c r="H212">
        <f t="shared" si="23"/>
        <v>127</v>
      </c>
    </row>
    <row r="213" spans="1:8" x14ac:dyDescent="0.2">
      <c r="A213" s="22">
        <v>44116</v>
      </c>
      <c r="B213" s="18">
        <v>129</v>
      </c>
      <c r="C213">
        <f t="shared" si="18"/>
        <v>128</v>
      </c>
      <c r="D213">
        <f t="shared" si="20"/>
        <v>127.8</v>
      </c>
      <c r="E213">
        <f t="shared" si="22"/>
        <v>127.71428571428571</v>
      </c>
      <c r="F213">
        <f t="shared" si="19"/>
        <v>128</v>
      </c>
      <c r="G213">
        <f t="shared" si="21"/>
        <v>128</v>
      </c>
      <c r="H213">
        <f t="shared" si="23"/>
        <v>128</v>
      </c>
    </row>
    <row r="214" spans="1:8" x14ac:dyDescent="0.2">
      <c r="A214" s="22">
        <v>44117</v>
      </c>
      <c r="B214" s="18">
        <v>128</v>
      </c>
      <c r="C214">
        <f t="shared" si="18"/>
        <v>129</v>
      </c>
      <c r="D214">
        <f t="shared" si="20"/>
        <v>129.6</v>
      </c>
      <c r="E214">
        <f t="shared" si="22"/>
        <v>129.85714285714286</v>
      </c>
      <c r="F214">
        <f t="shared" si="19"/>
        <v>129</v>
      </c>
      <c r="G214">
        <f t="shared" si="21"/>
        <v>129</v>
      </c>
      <c r="H214">
        <f t="shared" si="23"/>
        <v>129</v>
      </c>
    </row>
    <row r="215" spans="1:8" x14ac:dyDescent="0.2">
      <c r="A215" s="22">
        <v>44118</v>
      </c>
      <c r="B215" s="18">
        <v>130</v>
      </c>
      <c r="C215">
        <f t="shared" si="18"/>
        <v>130.66666666666666</v>
      </c>
      <c r="D215">
        <f t="shared" si="20"/>
        <v>131.4</v>
      </c>
      <c r="E215">
        <f t="shared" si="22"/>
        <v>132</v>
      </c>
      <c r="F215">
        <f t="shared" si="19"/>
        <v>130</v>
      </c>
      <c r="G215">
        <f t="shared" si="21"/>
        <v>130</v>
      </c>
      <c r="H215">
        <f t="shared" si="23"/>
        <v>130</v>
      </c>
    </row>
    <row r="216" spans="1:8" x14ac:dyDescent="0.2">
      <c r="A216" s="22">
        <v>44119</v>
      </c>
      <c r="B216" s="18">
        <v>134</v>
      </c>
      <c r="C216">
        <f t="shared" si="18"/>
        <v>133.33333333333334</v>
      </c>
      <c r="D216">
        <f t="shared" si="20"/>
        <v>133.6</v>
      </c>
      <c r="E216">
        <f t="shared" si="22"/>
        <v>133.71428571428572</v>
      </c>
      <c r="F216">
        <f t="shared" si="19"/>
        <v>134</v>
      </c>
      <c r="G216">
        <f t="shared" si="21"/>
        <v>134</v>
      </c>
      <c r="H216">
        <f t="shared" si="23"/>
        <v>134</v>
      </c>
    </row>
    <row r="217" spans="1:8" x14ac:dyDescent="0.2">
      <c r="A217" s="22">
        <v>44120</v>
      </c>
      <c r="B217" s="18">
        <v>136</v>
      </c>
      <c r="C217">
        <f t="shared" si="18"/>
        <v>136.66666666666666</v>
      </c>
      <c r="D217">
        <f t="shared" si="20"/>
        <v>135.80000000000001</v>
      </c>
      <c r="E217">
        <f t="shared" si="22"/>
        <v>135.42857142857142</v>
      </c>
      <c r="F217">
        <f t="shared" si="19"/>
        <v>136</v>
      </c>
      <c r="G217">
        <f t="shared" si="21"/>
        <v>136</v>
      </c>
      <c r="H217">
        <f t="shared" si="23"/>
        <v>136</v>
      </c>
    </row>
    <row r="218" spans="1:8" x14ac:dyDescent="0.2">
      <c r="A218" s="22">
        <v>44121</v>
      </c>
      <c r="B218" s="18">
        <v>140</v>
      </c>
      <c r="C218">
        <f t="shared" si="18"/>
        <v>138.33333333333334</v>
      </c>
      <c r="D218">
        <f t="shared" si="20"/>
        <v>138</v>
      </c>
      <c r="E218">
        <f t="shared" si="22"/>
        <v>137.42857142857142</v>
      </c>
      <c r="F218">
        <f t="shared" si="19"/>
        <v>139</v>
      </c>
      <c r="G218">
        <f t="shared" si="21"/>
        <v>139</v>
      </c>
      <c r="H218">
        <f t="shared" si="23"/>
        <v>139</v>
      </c>
    </row>
    <row r="219" spans="1:8" x14ac:dyDescent="0.2">
      <c r="A219" s="22">
        <v>44122</v>
      </c>
      <c r="B219" s="18">
        <v>139</v>
      </c>
      <c r="C219">
        <f t="shared" si="18"/>
        <v>140</v>
      </c>
      <c r="D219">
        <f t="shared" si="20"/>
        <v>139.6</v>
      </c>
      <c r="E219">
        <f t="shared" si="22"/>
        <v>139.28571428571428</v>
      </c>
      <c r="F219">
        <f t="shared" si="19"/>
        <v>140</v>
      </c>
      <c r="G219">
        <f t="shared" si="21"/>
        <v>140</v>
      </c>
      <c r="H219">
        <f t="shared" si="23"/>
        <v>140</v>
      </c>
    </row>
    <row r="220" spans="1:8" x14ac:dyDescent="0.2">
      <c r="A220" s="22">
        <v>44123</v>
      </c>
      <c r="B220" s="18">
        <v>141</v>
      </c>
      <c r="C220">
        <f t="shared" si="18"/>
        <v>140.66666666666666</v>
      </c>
      <c r="D220">
        <f t="shared" si="20"/>
        <v>141</v>
      </c>
      <c r="E220">
        <f t="shared" si="22"/>
        <v>140.85714285714286</v>
      </c>
      <c r="F220">
        <f t="shared" si="19"/>
        <v>141</v>
      </c>
      <c r="G220">
        <f t="shared" si="21"/>
        <v>141</v>
      </c>
      <c r="H220">
        <f t="shared" si="23"/>
        <v>141</v>
      </c>
    </row>
    <row r="221" spans="1:8" x14ac:dyDescent="0.2">
      <c r="A221" s="22">
        <v>44124</v>
      </c>
      <c r="B221" s="18">
        <v>142</v>
      </c>
      <c r="C221">
        <f t="shared" si="18"/>
        <v>142</v>
      </c>
      <c r="D221">
        <f t="shared" si="20"/>
        <v>142</v>
      </c>
      <c r="E221">
        <f t="shared" si="22"/>
        <v>142</v>
      </c>
      <c r="F221">
        <f t="shared" si="19"/>
        <v>142</v>
      </c>
      <c r="G221">
        <f t="shared" si="21"/>
        <v>142</v>
      </c>
      <c r="H221">
        <f t="shared" si="23"/>
        <v>142</v>
      </c>
    </row>
    <row r="222" spans="1:8" x14ac:dyDescent="0.2">
      <c r="A222" s="22">
        <v>44125</v>
      </c>
      <c r="B222" s="18">
        <v>143</v>
      </c>
      <c r="C222">
        <f t="shared" si="18"/>
        <v>143.33333333333334</v>
      </c>
      <c r="D222">
        <f t="shared" si="20"/>
        <v>143</v>
      </c>
      <c r="E222">
        <f t="shared" si="22"/>
        <v>142.42857142857142</v>
      </c>
      <c r="F222">
        <f t="shared" si="19"/>
        <v>143</v>
      </c>
      <c r="G222">
        <f t="shared" si="21"/>
        <v>143</v>
      </c>
      <c r="H222">
        <f t="shared" si="23"/>
        <v>143</v>
      </c>
    </row>
    <row r="223" spans="1:8" x14ac:dyDescent="0.2">
      <c r="A223" s="22">
        <v>44126</v>
      </c>
      <c r="B223" s="18">
        <v>145</v>
      </c>
      <c r="C223">
        <f t="shared" si="18"/>
        <v>144</v>
      </c>
      <c r="D223">
        <f t="shared" si="20"/>
        <v>143.4</v>
      </c>
      <c r="E223">
        <f t="shared" si="22"/>
        <v>143.57142857142858</v>
      </c>
      <c r="F223">
        <f t="shared" si="19"/>
        <v>144</v>
      </c>
      <c r="G223">
        <f t="shared" si="21"/>
        <v>143</v>
      </c>
      <c r="H223">
        <f t="shared" si="23"/>
        <v>143</v>
      </c>
    </row>
    <row r="224" spans="1:8" x14ac:dyDescent="0.2">
      <c r="A224" s="22">
        <v>44127</v>
      </c>
      <c r="B224" s="18">
        <v>144</v>
      </c>
      <c r="C224">
        <f t="shared" si="18"/>
        <v>144</v>
      </c>
      <c r="D224">
        <f t="shared" si="20"/>
        <v>144.4</v>
      </c>
      <c r="E224">
        <f t="shared" si="22"/>
        <v>144.57142857142858</v>
      </c>
      <c r="F224">
        <f t="shared" si="19"/>
        <v>144</v>
      </c>
      <c r="G224">
        <f t="shared" si="21"/>
        <v>144</v>
      </c>
      <c r="H224">
        <f t="shared" si="23"/>
        <v>144</v>
      </c>
    </row>
    <row r="225" spans="1:8" x14ac:dyDescent="0.2">
      <c r="A225" s="22">
        <v>44128</v>
      </c>
      <c r="B225" s="18">
        <v>143</v>
      </c>
      <c r="C225">
        <f t="shared" si="18"/>
        <v>144.66666666666666</v>
      </c>
      <c r="D225">
        <f t="shared" si="20"/>
        <v>145.4</v>
      </c>
      <c r="E225">
        <f t="shared" si="22"/>
        <v>145.85714285714286</v>
      </c>
      <c r="F225">
        <f t="shared" si="19"/>
        <v>144</v>
      </c>
      <c r="G225">
        <f t="shared" si="21"/>
        <v>145</v>
      </c>
      <c r="H225">
        <f t="shared" si="23"/>
        <v>145</v>
      </c>
    </row>
    <row r="226" spans="1:8" x14ac:dyDescent="0.2">
      <c r="A226" s="22">
        <v>44129</v>
      </c>
      <c r="B226" s="18">
        <v>147</v>
      </c>
      <c r="C226">
        <f t="shared" si="18"/>
        <v>146</v>
      </c>
      <c r="D226">
        <f t="shared" si="20"/>
        <v>146.6</v>
      </c>
      <c r="E226">
        <f t="shared" si="22"/>
        <v>148.42857142857142</v>
      </c>
      <c r="F226">
        <f t="shared" si="19"/>
        <v>147</v>
      </c>
      <c r="G226">
        <f t="shared" si="21"/>
        <v>147</v>
      </c>
      <c r="H226">
        <f t="shared" si="23"/>
        <v>147</v>
      </c>
    </row>
    <row r="227" spans="1:8" x14ac:dyDescent="0.2">
      <c r="A227" s="22">
        <v>44130</v>
      </c>
      <c r="B227" s="18">
        <v>148</v>
      </c>
      <c r="C227">
        <f t="shared" si="18"/>
        <v>148.66666666666666</v>
      </c>
      <c r="D227">
        <f t="shared" si="20"/>
        <v>150</v>
      </c>
      <c r="E227">
        <f t="shared" si="22"/>
        <v>151.57142857142858</v>
      </c>
      <c r="F227">
        <f t="shared" si="19"/>
        <v>148</v>
      </c>
      <c r="G227">
        <f t="shared" si="21"/>
        <v>148</v>
      </c>
      <c r="H227">
        <f t="shared" si="23"/>
        <v>148</v>
      </c>
    </row>
    <row r="228" spans="1:8" x14ac:dyDescent="0.2">
      <c r="A228" s="22">
        <v>44131</v>
      </c>
      <c r="B228" s="18">
        <v>151</v>
      </c>
      <c r="C228">
        <f t="shared" si="18"/>
        <v>153.33333333333334</v>
      </c>
      <c r="D228">
        <f t="shared" si="20"/>
        <v>154.80000000000001</v>
      </c>
      <c r="E228">
        <f t="shared" si="22"/>
        <v>155.28571428571428</v>
      </c>
      <c r="F228">
        <f t="shared" si="19"/>
        <v>151</v>
      </c>
      <c r="G228">
        <f t="shared" si="21"/>
        <v>151</v>
      </c>
      <c r="H228">
        <f t="shared" si="23"/>
        <v>151</v>
      </c>
    </row>
    <row r="229" spans="1:8" x14ac:dyDescent="0.2">
      <c r="A229" s="22">
        <v>44132</v>
      </c>
      <c r="B229" s="18">
        <v>161</v>
      </c>
      <c r="C229">
        <f t="shared" si="18"/>
        <v>159.66666666666666</v>
      </c>
      <c r="D229">
        <f t="shared" si="20"/>
        <v>159.4</v>
      </c>
      <c r="E229">
        <f t="shared" si="22"/>
        <v>159.57142857142858</v>
      </c>
      <c r="F229">
        <f t="shared" si="19"/>
        <v>161</v>
      </c>
      <c r="G229">
        <f t="shared" si="21"/>
        <v>161</v>
      </c>
      <c r="H229">
        <f t="shared" si="23"/>
        <v>161</v>
      </c>
    </row>
    <row r="230" spans="1:8" x14ac:dyDescent="0.2">
      <c r="A230" s="22">
        <v>44133</v>
      </c>
      <c r="B230" s="18">
        <v>167</v>
      </c>
      <c r="C230">
        <f t="shared" si="18"/>
        <v>166</v>
      </c>
      <c r="D230">
        <f t="shared" si="20"/>
        <v>164.4</v>
      </c>
      <c r="E230">
        <f t="shared" si="22"/>
        <v>164</v>
      </c>
      <c r="F230">
        <f t="shared" si="19"/>
        <v>167</v>
      </c>
      <c r="G230">
        <f t="shared" si="21"/>
        <v>167</v>
      </c>
      <c r="H230">
        <f t="shared" si="23"/>
        <v>167</v>
      </c>
    </row>
    <row r="231" spans="1:8" x14ac:dyDescent="0.2">
      <c r="A231" s="22">
        <v>44134</v>
      </c>
      <c r="B231" s="18">
        <v>170</v>
      </c>
      <c r="C231">
        <f t="shared" si="18"/>
        <v>170</v>
      </c>
      <c r="D231">
        <f t="shared" si="20"/>
        <v>169.8</v>
      </c>
      <c r="E231">
        <f t="shared" si="22"/>
        <v>169.28571428571428</v>
      </c>
      <c r="F231">
        <f t="shared" si="19"/>
        <v>170</v>
      </c>
      <c r="G231">
        <f t="shared" si="21"/>
        <v>170</v>
      </c>
      <c r="H231">
        <f t="shared" si="23"/>
        <v>170</v>
      </c>
    </row>
    <row r="232" spans="1:8" x14ac:dyDescent="0.2">
      <c r="A232" s="22">
        <v>44135</v>
      </c>
      <c r="B232" s="18">
        <v>173</v>
      </c>
      <c r="C232">
        <f t="shared" si="18"/>
        <v>173.66666666666666</v>
      </c>
      <c r="D232">
        <f t="shared" si="20"/>
        <v>174.6</v>
      </c>
      <c r="E232">
        <f t="shared" si="22"/>
        <v>173.85714285714286</v>
      </c>
      <c r="F232">
        <f t="shared" si="19"/>
        <v>173</v>
      </c>
      <c r="G232">
        <f t="shared" si="21"/>
        <v>173</v>
      </c>
      <c r="H232">
        <f t="shared" si="23"/>
        <v>173</v>
      </c>
    </row>
    <row r="233" spans="1:8" x14ac:dyDescent="0.2">
      <c r="A233" s="22">
        <v>44136</v>
      </c>
      <c r="B233" s="18">
        <v>178</v>
      </c>
      <c r="C233">
        <f t="shared" si="18"/>
        <v>178.66666666666666</v>
      </c>
      <c r="D233">
        <f t="shared" si="20"/>
        <v>177.8</v>
      </c>
      <c r="E233">
        <f t="shared" si="22"/>
        <v>177.57142857142858</v>
      </c>
      <c r="F233">
        <f t="shared" si="19"/>
        <v>178</v>
      </c>
      <c r="G233">
        <f t="shared" si="21"/>
        <v>178</v>
      </c>
      <c r="H233">
        <f t="shared" si="23"/>
        <v>178</v>
      </c>
    </row>
    <row r="234" spans="1:8" x14ac:dyDescent="0.2">
      <c r="A234" s="22">
        <v>44137</v>
      </c>
      <c r="B234" s="18">
        <v>185</v>
      </c>
      <c r="C234">
        <f t="shared" si="18"/>
        <v>182</v>
      </c>
      <c r="D234">
        <f t="shared" si="20"/>
        <v>181.2</v>
      </c>
      <c r="E234">
        <f t="shared" si="22"/>
        <v>180.71428571428572</v>
      </c>
      <c r="F234">
        <f t="shared" si="19"/>
        <v>183</v>
      </c>
      <c r="G234">
        <f t="shared" si="21"/>
        <v>183</v>
      </c>
      <c r="H234">
        <f t="shared" si="23"/>
        <v>183</v>
      </c>
    </row>
    <row r="235" spans="1:8" x14ac:dyDescent="0.2">
      <c r="A235" s="22">
        <v>44138</v>
      </c>
      <c r="B235" s="18">
        <v>183</v>
      </c>
      <c r="C235">
        <f t="shared" si="18"/>
        <v>185</v>
      </c>
      <c r="D235">
        <f t="shared" si="20"/>
        <v>184.4</v>
      </c>
      <c r="E235">
        <f t="shared" si="22"/>
        <v>183.28571428571428</v>
      </c>
      <c r="F235">
        <f t="shared" si="19"/>
        <v>185</v>
      </c>
      <c r="G235">
        <f t="shared" si="21"/>
        <v>185</v>
      </c>
      <c r="H235">
        <f t="shared" si="23"/>
        <v>185</v>
      </c>
    </row>
    <row r="236" spans="1:8" x14ac:dyDescent="0.2">
      <c r="A236" s="22">
        <v>44139</v>
      </c>
      <c r="B236" s="18">
        <v>187</v>
      </c>
      <c r="C236">
        <f t="shared" si="18"/>
        <v>186.33333333333334</v>
      </c>
      <c r="D236">
        <f t="shared" si="20"/>
        <v>186.4</v>
      </c>
      <c r="E236">
        <f t="shared" si="22"/>
        <v>185.71428571428572</v>
      </c>
      <c r="F236">
        <f t="shared" si="19"/>
        <v>187</v>
      </c>
      <c r="G236">
        <f t="shared" si="21"/>
        <v>187</v>
      </c>
      <c r="H236">
        <f t="shared" si="23"/>
        <v>187</v>
      </c>
    </row>
    <row r="237" spans="1:8" x14ac:dyDescent="0.2">
      <c r="A237" s="22">
        <v>44140</v>
      </c>
      <c r="B237" s="18">
        <v>189</v>
      </c>
      <c r="C237">
        <f t="shared" si="18"/>
        <v>188</v>
      </c>
      <c r="D237">
        <f t="shared" si="20"/>
        <v>187.4</v>
      </c>
      <c r="E237">
        <f t="shared" si="22"/>
        <v>187.14285714285714</v>
      </c>
      <c r="F237">
        <f t="shared" si="19"/>
        <v>188</v>
      </c>
      <c r="G237">
        <f t="shared" si="21"/>
        <v>188</v>
      </c>
      <c r="H237">
        <f t="shared" si="23"/>
        <v>188</v>
      </c>
    </row>
    <row r="238" spans="1:8" x14ac:dyDescent="0.2">
      <c r="A238" s="22">
        <v>44141</v>
      </c>
      <c r="B238" s="18">
        <v>188</v>
      </c>
      <c r="C238">
        <f t="shared" si="18"/>
        <v>189</v>
      </c>
      <c r="D238">
        <f t="shared" si="20"/>
        <v>188.4</v>
      </c>
      <c r="E238">
        <f t="shared" si="22"/>
        <v>188</v>
      </c>
      <c r="F238">
        <f t="shared" si="19"/>
        <v>189</v>
      </c>
      <c r="G238">
        <f t="shared" si="21"/>
        <v>188</v>
      </c>
      <c r="H238">
        <f t="shared" si="23"/>
        <v>188</v>
      </c>
    </row>
    <row r="239" spans="1:8" x14ac:dyDescent="0.2">
      <c r="A239" s="22">
        <v>44142</v>
      </c>
      <c r="B239" s="18">
        <v>190</v>
      </c>
      <c r="C239">
        <f t="shared" si="18"/>
        <v>188.66666666666666</v>
      </c>
      <c r="D239">
        <f t="shared" si="20"/>
        <v>189.2</v>
      </c>
      <c r="E239">
        <f t="shared" si="22"/>
        <v>189.14285714285714</v>
      </c>
      <c r="F239">
        <f t="shared" si="19"/>
        <v>188</v>
      </c>
      <c r="G239">
        <f t="shared" si="21"/>
        <v>189</v>
      </c>
      <c r="H239">
        <f t="shared" si="23"/>
        <v>189</v>
      </c>
    </row>
    <row r="240" spans="1:8" x14ac:dyDescent="0.2">
      <c r="A240" s="22">
        <v>44143</v>
      </c>
      <c r="B240" s="18">
        <v>188</v>
      </c>
      <c r="C240">
        <f t="shared" si="18"/>
        <v>189.66666666666666</v>
      </c>
      <c r="D240">
        <f t="shared" si="20"/>
        <v>189.6</v>
      </c>
      <c r="E240">
        <f t="shared" si="22"/>
        <v>190.28571428571428</v>
      </c>
      <c r="F240">
        <f t="shared" si="19"/>
        <v>190</v>
      </c>
      <c r="G240">
        <f t="shared" si="21"/>
        <v>190</v>
      </c>
      <c r="H240">
        <f t="shared" si="23"/>
        <v>190</v>
      </c>
    </row>
    <row r="241" spans="1:8" x14ac:dyDescent="0.2">
      <c r="A241" s="22">
        <v>44144</v>
      </c>
      <c r="B241" s="18">
        <v>191</v>
      </c>
      <c r="C241">
        <f t="shared" si="18"/>
        <v>190</v>
      </c>
      <c r="D241">
        <f t="shared" si="20"/>
        <v>191</v>
      </c>
      <c r="E241">
        <f t="shared" si="22"/>
        <v>191.42857142857142</v>
      </c>
      <c r="F241">
        <f t="shared" si="19"/>
        <v>191</v>
      </c>
      <c r="G241">
        <f t="shared" si="21"/>
        <v>191</v>
      </c>
      <c r="H241">
        <f t="shared" si="23"/>
        <v>191</v>
      </c>
    </row>
    <row r="242" spans="1:8" x14ac:dyDescent="0.2">
      <c r="A242" s="22">
        <v>44145</v>
      </c>
      <c r="B242" s="18">
        <v>191</v>
      </c>
      <c r="C242">
        <f t="shared" si="18"/>
        <v>192.33333333333334</v>
      </c>
      <c r="D242">
        <f t="shared" si="20"/>
        <v>192.4</v>
      </c>
      <c r="E242">
        <f t="shared" si="22"/>
        <v>193.85714285714286</v>
      </c>
      <c r="F242">
        <f t="shared" si="19"/>
        <v>191</v>
      </c>
      <c r="G242">
        <f t="shared" si="21"/>
        <v>191</v>
      </c>
      <c r="H242">
        <f t="shared" si="23"/>
        <v>191</v>
      </c>
    </row>
    <row r="243" spans="1:8" x14ac:dyDescent="0.2">
      <c r="A243" s="22">
        <v>44146</v>
      </c>
      <c r="B243" s="18">
        <v>195</v>
      </c>
      <c r="C243">
        <f t="shared" si="18"/>
        <v>194.33333333333334</v>
      </c>
      <c r="D243">
        <f t="shared" si="20"/>
        <v>195.8</v>
      </c>
      <c r="E243">
        <f t="shared" si="22"/>
        <v>196.85714285714286</v>
      </c>
      <c r="F243">
        <f t="shared" si="19"/>
        <v>195</v>
      </c>
      <c r="G243">
        <f t="shared" si="21"/>
        <v>195</v>
      </c>
      <c r="H243">
        <f t="shared" si="23"/>
        <v>195</v>
      </c>
    </row>
    <row r="244" spans="1:8" x14ac:dyDescent="0.2">
      <c r="A244" s="22">
        <v>44147</v>
      </c>
      <c r="B244" s="18">
        <v>197</v>
      </c>
      <c r="C244">
        <f t="shared" si="18"/>
        <v>199</v>
      </c>
      <c r="D244">
        <f t="shared" si="20"/>
        <v>199.8</v>
      </c>
      <c r="E244">
        <f t="shared" si="22"/>
        <v>200.71428571428572</v>
      </c>
      <c r="F244">
        <f t="shared" si="19"/>
        <v>197</v>
      </c>
      <c r="G244">
        <f t="shared" si="21"/>
        <v>197</v>
      </c>
      <c r="H244">
        <f t="shared" si="23"/>
        <v>197</v>
      </c>
    </row>
    <row r="245" spans="1:8" x14ac:dyDescent="0.2">
      <c r="A245" s="22">
        <v>44148</v>
      </c>
      <c r="B245" s="18">
        <v>205</v>
      </c>
      <c r="C245">
        <f t="shared" si="18"/>
        <v>204.33333333333334</v>
      </c>
      <c r="D245">
        <f t="shared" si="20"/>
        <v>204.6</v>
      </c>
      <c r="E245">
        <f t="shared" si="22"/>
        <v>204.42857142857142</v>
      </c>
      <c r="F245">
        <f t="shared" si="19"/>
        <v>205</v>
      </c>
      <c r="G245">
        <f t="shared" si="21"/>
        <v>205</v>
      </c>
      <c r="H245">
        <f t="shared" si="23"/>
        <v>205</v>
      </c>
    </row>
    <row r="246" spans="1:8" x14ac:dyDescent="0.2">
      <c r="A246" s="22">
        <v>44149</v>
      </c>
      <c r="B246" s="18">
        <v>211</v>
      </c>
      <c r="C246">
        <f t="shared" si="18"/>
        <v>210.33333333333334</v>
      </c>
      <c r="D246">
        <f t="shared" si="20"/>
        <v>209</v>
      </c>
      <c r="E246">
        <f t="shared" si="22"/>
        <v>208</v>
      </c>
      <c r="F246">
        <f t="shared" si="19"/>
        <v>211</v>
      </c>
      <c r="G246">
        <f t="shared" si="21"/>
        <v>211</v>
      </c>
      <c r="H246">
        <f t="shared" si="23"/>
        <v>211</v>
      </c>
    </row>
    <row r="247" spans="1:8" x14ac:dyDescent="0.2">
      <c r="A247" s="22">
        <v>44150</v>
      </c>
      <c r="B247" s="18">
        <v>215</v>
      </c>
      <c r="C247">
        <f t="shared" si="18"/>
        <v>214.33333333333334</v>
      </c>
      <c r="D247">
        <f t="shared" si="20"/>
        <v>212.8</v>
      </c>
      <c r="E247">
        <f t="shared" si="22"/>
        <v>211</v>
      </c>
      <c r="F247">
        <f t="shared" si="19"/>
        <v>215</v>
      </c>
      <c r="G247">
        <f t="shared" si="21"/>
        <v>215</v>
      </c>
      <c r="H247">
        <f t="shared" si="23"/>
        <v>215</v>
      </c>
    </row>
    <row r="248" spans="1:8" x14ac:dyDescent="0.2">
      <c r="A248" s="22">
        <v>44151</v>
      </c>
      <c r="B248" s="18">
        <v>217</v>
      </c>
      <c r="C248">
        <f t="shared" si="18"/>
        <v>216</v>
      </c>
      <c r="D248">
        <f t="shared" si="20"/>
        <v>215</v>
      </c>
      <c r="E248">
        <f t="shared" si="22"/>
        <v>214</v>
      </c>
      <c r="F248">
        <f t="shared" si="19"/>
        <v>216</v>
      </c>
      <c r="G248">
        <f t="shared" si="21"/>
        <v>216</v>
      </c>
      <c r="H248">
        <f t="shared" si="23"/>
        <v>216</v>
      </c>
    </row>
    <row r="249" spans="1:8" x14ac:dyDescent="0.2">
      <c r="A249" s="22">
        <v>44152</v>
      </c>
      <c r="B249" s="18">
        <v>216</v>
      </c>
      <c r="C249">
        <f t="shared" si="18"/>
        <v>216.33333333333334</v>
      </c>
      <c r="D249">
        <f t="shared" si="20"/>
        <v>216.4</v>
      </c>
      <c r="E249">
        <f t="shared" si="22"/>
        <v>216.14285714285714</v>
      </c>
      <c r="F249">
        <f t="shared" si="19"/>
        <v>216</v>
      </c>
      <c r="G249">
        <f t="shared" si="21"/>
        <v>216</v>
      </c>
      <c r="H249">
        <f t="shared" si="23"/>
        <v>216</v>
      </c>
    </row>
    <row r="250" spans="1:8" x14ac:dyDescent="0.2">
      <c r="A250" s="22">
        <v>44153</v>
      </c>
      <c r="B250" s="18">
        <v>216</v>
      </c>
      <c r="C250">
        <f t="shared" si="18"/>
        <v>216.66666666666666</v>
      </c>
      <c r="D250">
        <f t="shared" si="20"/>
        <v>217.4</v>
      </c>
      <c r="E250">
        <f t="shared" si="22"/>
        <v>218.14285714285714</v>
      </c>
      <c r="F250">
        <f t="shared" si="19"/>
        <v>216</v>
      </c>
      <c r="G250">
        <f t="shared" si="21"/>
        <v>217</v>
      </c>
      <c r="H250">
        <f t="shared" si="23"/>
        <v>217</v>
      </c>
    </row>
    <row r="251" spans="1:8" x14ac:dyDescent="0.2">
      <c r="A251" s="22">
        <v>44154</v>
      </c>
      <c r="B251" s="18">
        <v>218</v>
      </c>
      <c r="C251">
        <f t="shared" si="18"/>
        <v>218</v>
      </c>
      <c r="D251">
        <f t="shared" si="20"/>
        <v>219</v>
      </c>
      <c r="E251">
        <f t="shared" si="22"/>
        <v>220.42857142857142</v>
      </c>
      <c r="F251">
        <f t="shared" si="19"/>
        <v>218</v>
      </c>
      <c r="G251">
        <f t="shared" si="21"/>
        <v>218</v>
      </c>
      <c r="H251">
        <f t="shared" si="23"/>
        <v>218</v>
      </c>
    </row>
    <row r="252" spans="1:8" x14ac:dyDescent="0.2">
      <c r="A252" s="22">
        <v>44155</v>
      </c>
      <c r="B252" s="18">
        <v>220</v>
      </c>
      <c r="C252">
        <f t="shared" si="18"/>
        <v>221</v>
      </c>
      <c r="D252">
        <f t="shared" si="20"/>
        <v>222</v>
      </c>
      <c r="E252">
        <f t="shared" si="22"/>
        <v>222.85714285714286</v>
      </c>
      <c r="F252">
        <f t="shared" si="19"/>
        <v>220</v>
      </c>
      <c r="G252">
        <f t="shared" si="21"/>
        <v>220</v>
      </c>
      <c r="H252">
        <f t="shared" si="23"/>
        <v>220</v>
      </c>
    </row>
    <row r="253" spans="1:8" x14ac:dyDescent="0.2">
      <c r="A253" s="22">
        <v>44156</v>
      </c>
      <c r="B253" s="18">
        <v>225</v>
      </c>
      <c r="C253">
        <f t="shared" si="18"/>
        <v>225.33333333333334</v>
      </c>
      <c r="D253">
        <f t="shared" si="20"/>
        <v>225.6</v>
      </c>
      <c r="E253">
        <f t="shared" si="22"/>
        <v>225.85714285714286</v>
      </c>
      <c r="F253">
        <f t="shared" si="19"/>
        <v>225</v>
      </c>
      <c r="G253">
        <f t="shared" si="21"/>
        <v>225</v>
      </c>
      <c r="H253">
        <f t="shared" si="23"/>
        <v>225</v>
      </c>
    </row>
    <row r="254" spans="1:8" x14ac:dyDescent="0.2">
      <c r="A254" s="22">
        <v>44157</v>
      </c>
      <c r="B254" s="18">
        <v>231</v>
      </c>
      <c r="C254">
        <f t="shared" si="18"/>
        <v>230</v>
      </c>
      <c r="D254">
        <f t="shared" si="20"/>
        <v>229.4</v>
      </c>
      <c r="E254">
        <f t="shared" si="22"/>
        <v>229.28571428571428</v>
      </c>
      <c r="F254">
        <f t="shared" si="19"/>
        <v>231</v>
      </c>
      <c r="G254">
        <f t="shared" si="21"/>
        <v>231</v>
      </c>
      <c r="H254">
        <f t="shared" si="23"/>
        <v>231</v>
      </c>
    </row>
    <row r="255" spans="1:8" x14ac:dyDescent="0.2">
      <c r="A255" s="22">
        <v>44158</v>
      </c>
      <c r="B255" s="18">
        <v>234</v>
      </c>
      <c r="C255">
        <f t="shared" si="18"/>
        <v>234</v>
      </c>
      <c r="D255">
        <f t="shared" si="20"/>
        <v>233.4</v>
      </c>
      <c r="E255">
        <f t="shared" si="22"/>
        <v>232.71428571428572</v>
      </c>
      <c r="F255">
        <f t="shared" si="19"/>
        <v>234</v>
      </c>
      <c r="G255">
        <f t="shared" si="21"/>
        <v>234</v>
      </c>
      <c r="H255">
        <f t="shared" si="23"/>
        <v>234</v>
      </c>
    </row>
    <row r="256" spans="1:8" x14ac:dyDescent="0.2">
      <c r="A256" s="22">
        <v>44159</v>
      </c>
      <c r="B256" s="18">
        <v>237</v>
      </c>
      <c r="C256">
        <f t="shared" si="18"/>
        <v>237</v>
      </c>
      <c r="D256">
        <f t="shared" si="20"/>
        <v>236.8</v>
      </c>
      <c r="E256">
        <f t="shared" si="22"/>
        <v>236.28571428571428</v>
      </c>
      <c r="F256">
        <f t="shared" si="19"/>
        <v>237</v>
      </c>
      <c r="G256">
        <f t="shared" si="21"/>
        <v>237</v>
      </c>
      <c r="H256">
        <f t="shared" si="23"/>
        <v>237</v>
      </c>
    </row>
    <row r="257" spans="1:8" x14ac:dyDescent="0.2">
      <c r="A257" s="22">
        <v>44160</v>
      </c>
      <c r="B257" s="18">
        <v>240</v>
      </c>
      <c r="C257">
        <f t="shared" si="18"/>
        <v>239.66666666666666</v>
      </c>
      <c r="D257">
        <f t="shared" si="20"/>
        <v>239.6</v>
      </c>
      <c r="E257">
        <f t="shared" si="22"/>
        <v>239.57142857142858</v>
      </c>
      <c r="F257">
        <f t="shared" si="19"/>
        <v>240</v>
      </c>
      <c r="G257">
        <f t="shared" si="21"/>
        <v>240</v>
      </c>
      <c r="H257">
        <f t="shared" si="23"/>
        <v>240</v>
      </c>
    </row>
    <row r="258" spans="1:8" x14ac:dyDescent="0.2">
      <c r="A258" s="22">
        <v>44161</v>
      </c>
      <c r="B258" s="18">
        <v>242</v>
      </c>
      <c r="C258">
        <f t="shared" si="18"/>
        <v>242.33333333333334</v>
      </c>
      <c r="D258">
        <f t="shared" si="20"/>
        <v>242.4</v>
      </c>
      <c r="E258">
        <f t="shared" si="22"/>
        <v>242.42857142857142</v>
      </c>
      <c r="F258">
        <f t="shared" si="19"/>
        <v>242</v>
      </c>
      <c r="G258">
        <f t="shared" si="21"/>
        <v>242</v>
      </c>
      <c r="H258">
        <f t="shared" si="23"/>
        <v>242</v>
      </c>
    </row>
    <row r="259" spans="1:8" x14ac:dyDescent="0.2">
      <c r="A259" s="22">
        <v>44162</v>
      </c>
      <c r="B259" s="18">
        <v>245</v>
      </c>
      <c r="C259">
        <f t="shared" si="18"/>
        <v>245</v>
      </c>
      <c r="D259">
        <f t="shared" si="20"/>
        <v>245.2</v>
      </c>
      <c r="E259">
        <f t="shared" si="22"/>
        <v>245.28571428571428</v>
      </c>
      <c r="F259">
        <f t="shared" si="19"/>
        <v>245</v>
      </c>
      <c r="G259">
        <f t="shared" si="21"/>
        <v>245</v>
      </c>
      <c r="H259">
        <f t="shared" si="23"/>
        <v>245</v>
      </c>
    </row>
    <row r="260" spans="1:8" x14ac:dyDescent="0.2">
      <c r="A260" s="22">
        <v>44163</v>
      </c>
      <c r="B260" s="18">
        <v>248</v>
      </c>
      <c r="C260">
        <f t="shared" si="18"/>
        <v>248</v>
      </c>
      <c r="D260">
        <f t="shared" si="20"/>
        <v>248</v>
      </c>
      <c r="E260">
        <f t="shared" si="22"/>
        <v>247.85714285714286</v>
      </c>
      <c r="F260">
        <f t="shared" si="19"/>
        <v>248</v>
      </c>
      <c r="G260">
        <f t="shared" si="21"/>
        <v>248</v>
      </c>
      <c r="H260">
        <f t="shared" si="23"/>
        <v>248</v>
      </c>
    </row>
    <row r="261" spans="1:8" x14ac:dyDescent="0.2">
      <c r="A261" s="22">
        <v>44164</v>
      </c>
      <c r="B261" s="18">
        <v>251</v>
      </c>
      <c r="C261">
        <f t="shared" ref="C261:C324" si="24">AVERAGE(B260:B262)</f>
        <v>251</v>
      </c>
      <c r="D261">
        <f t="shared" si="20"/>
        <v>250.6</v>
      </c>
      <c r="E261">
        <f t="shared" si="22"/>
        <v>251.14285714285714</v>
      </c>
      <c r="F261">
        <f t="shared" ref="F261:F324" si="25">MEDIAN(B260:B262)</f>
        <v>251</v>
      </c>
      <c r="G261">
        <f t="shared" si="21"/>
        <v>251</v>
      </c>
      <c r="H261">
        <f t="shared" si="23"/>
        <v>251</v>
      </c>
    </row>
    <row r="262" spans="1:8" x14ac:dyDescent="0.2">
      <c r="A262" s="22">
        <v>44165</v>
      </c>
      <c r="B262" s="18">
        <v>254</v>
      </c>
      <c r="C262">
        <f t="shared" si="24"/>
        <v>253.33333333333334</v>
      </c>
      <c r="D262">
        <f t="shared" ref="D262:D325" si="26">AVERAGE(B260:B264)</f>
        <v>254.2</v>
      </c>
      <c r="E262">
        <f t="shared" si="22"/>
        <v>253.71428571428572</v>
      </c>
      <c r="F262">
        <f t="shared" si="25"/>
        <v>254</v>
      </c>
      <c r="G262">
        <f t="shared" ref="G262:G325" si="27">MEDIAN(B260:B264)</f>
        <v>254</v>
      </c>
      <c r="H262">
        <f t="shared" si="23"/>
        <v>254</v>
      </c>
    </row>
    <row r="263" spans="1:8" x14ac:dyDescent="0.2">
      <c r="A263" s="22">
        <v>44166</v>
      </c>
      <c r="B263" s="18">
        <v>255</v>
      </c>
      <c r="C263">
        <f t="shared" si="24"/>
        <v>257.33333333333331</v>
      </c>
      <c r="D263">
        <f t="shared" si="26"/>
        <v>256.60000000000002</v>
      </c>
      <c r="E263">
        <f t="shared" ref="E263:E326" si="28">AVERAGE(B260:B266)</f>
        <v>256.71428571428572</v>
      </c>
      <c r="F263">
        <f t="shared" si="25"/>
        <v>255</v>
      </c>
      <c r="G263">
        <f t="shared" si="27"/>
        <v>255</v>
      </c>
      <c r="H263">
        <f t="shared" ref="H263:H326" si="29">MEDIAN(B260:B266)</f>
        <v>255</v>
      </c>
    </row>
    <row r="264" spans="1:8" x14ac:dyDescent="0.2">
      <c r="A264" s="22">
        <v>44167</v>
      </c>
      <c r="B264" s="18">
        <v>263</v>
      </c>
      <c r="C264">
        <f t="shared" si="24"/>
        <v>259.33333333333331</v>
      </c>
      <c r="D264">
        <f t="shared" si="26"/>
        <v>259.60000000000002</v>
      </c>
      <c r="E264">
        <f t="shared" si="28"/>
        <v>259.71428571428572</v>
      </c>
      <c r="F264">
        <f t="shared" si="25"/>
        <v>260</v>
      </c>
      <c r="G264">
        <f t="shared" si="27"/>
        <v>260</v>
      </c>
      <c r="H264">
        <f t="shared" si="29"/>
        <v>260</v>
      </c>
    </row>
    <row r="265" spans="1:8" x14ac:dyDescent="0.2">
      <c r="A265" s="22">
        <v>44168</v>
      </c>
      <c r="B265" s="18">
        <v>260</v>
      </c>
      <c r="C265">
        <f t="shared" si="24"/>
        <v>263</v>
      </c>
      <c r="D265">
        <f t="shared" si="26"/>
        <v>262.60000000000002</v>
      </c>
      <c r="E265">
        <f t="shared" si="28"/>
        <v>262.57142857142856</v>
      </c>
      <c r="F265">
        <f t="shared" si="25"/>
        <v>263</v>
      </c>
      <c r="G265">
        <f t="shared" si="27"/>
        <v>263</v>
      </c>
      <c r="H265">
        <f t="shared" si="29"/>
        <v>263</v>
      </c>
    </row>
    <row r="266" spans="1:8" x14ac:dyDescent="0.2">
      <c r="A266" s="22">
        <v>44169</v>
      </c>
      <c r="B266" s="18">
        <v>266</v>
      </c>
      <c r="C266">
        <f t="shared" si="24"/>
        <v>265</v>
      </c>
      <c r="D266">
        <f t="shared" si="26"/>
        <v>265.8</v>
      </c>
      <c r="E266">
        <f t="shared" si="28"/>
        <v>265.42857142857144</v>
      </c>
      <c r="F266">
        <f t="shared" si="25"/>
        <v>266</v>
      </c>
      <c r="G266">
        <f t="shared" si="27"/>
        <v>266</v>
      </c>
      <c r="H266">
        <f t="shared" si="29"/>
        <v>266</v>
      </c>
    </row>
    <row r="267" spans="1:8" x14ac:dyDescent="0.2">
      <c r="A267" s="22">
        <v>44170</v>
      </c>
      <c r="B267" s="18">
        <v>269</v>
      </c>
      <c r="C267">
        <f t="shared" si="24"/>
        <v>268.66666666666669</v>
      </c>
      <c r="D267">
        <f t="shared" si="26"/>
        <v>268</v>
      </c>
      <c r="E267">
        <f t="shared" si="28"/>
        <v>268.71428571428572</v>
      </c>
      <c r="F267">
        <f t="shared" si="25"/>
        <v>269</v>
      </c>
      <c r="G267">
        <f t="shared" si="27"/>
        <v>269</v>
      </c>
      <c r="H267">
        <f t="shared" si="29"/>
        <v>269</v>
      </c>
    </row>
    <row r="268" spans="1:8" x14ac:dyDescent="0.2">
      <c r="A268" s="22">
        <v>44171</v>
      </c>
      <c r="B268" s="18">
        <v>271</v>
      </c>
      <c r="C268">
        <f t="shared" si="24"/>
        <v>271.33333333333331</v>
      </c>
      <c r="D268">
        <f t="shared" si="26"/>
        <v>271.60000000000002</v>
      </c>
      <c r="E268">
        <f t="shared" si="28"/>
        <v>271.28571428571428</v>
      </c>
      <c r="F268">
        <f t="shared" si="25"/>
        <v>271</v>
      </c>
      <c r="G268">
        <f t="shared" si="27"/>
        <v>271</v>
      </c>
      <c r="H268">
        <f t="shared" si="29"/>
        <v>271</v>
      </c>
    </row>
    <row r="269" spans="1:8" x14ac:dyDescent="0.2">
      <c r="A269" s="22">
        <v>44172</v>
      </c>
      <c r="B269" s="18">
        <v>274</v>
      </c>
      <c r="C269">
        <f t="shared" si="24"/>
        <v>274.33333333333331</v>
      </c>
      <c r="D269">
        <f t="shared" si="26"/>
        <v>274.60000000000002</v>
      </c>
      <c r="E269">
        <f t="shared" si="28"/>
        <v>274.57142857142856</v>
      </c>
      <c r="F269">
        <f t="shared" si="25"/>
        <v>274</v>
      </c>
      <c r="G269">
        <f t="shared" si="27"/>
        <v>274</v>
      </c>
      <c r="H269">
        <f t="shared" si="29"/>
        <v>274</v>
      </c>
    </row>
    <row r="270" spans="1:8" x14ac:dyDescent="0.2">
      <c r="A270" s="22">
        <v>44173</v>
      </c>
      <c r="B270" s="18">
        <v>278</v>
      </c>
      <c r="C270">
        <f t="shared" si="24"/>
        <v>277.66666666666669</v>
      </c>
      <c r="D270">
        <f t="shared" si="26"/>
        <v>277.39999999999998</v>
      </c>
      <c r="E270">
        <f t="shared" si="28"/>
        <v>277.71428571428572</v>
      </c>
      <c r="F270">
        <f t="shared" si="25"/>
        <v>278</v>
      </c>
      <c r="G270">
        <f t="shared" si="27"/>
        <v>278</v>
      </c>
      <c r="H270">
        <f t="shared" si="29"/>
        <v>278</v>
      </c>
    </row>
    <row r="271" spans="1:8" x14ac:dyDescent="0.2">
      <c r="A271" s="22">
        <v>44174</v>
      </c>
      <c r="B271" s="18">
        <v>281</v>
      </c>
      <c r="C271">
        <f t="shared" si="24"/>
        <v>280.66666666666669</v>
      </c>
      <c r="D271">
        <f t="shared" si="26"/>
        <v>280.8</v>
      </c>
      <c r="E271">
        <f t="shared" si="28"/>
        <v>280.71428571428572</v>
      </c>
      <c r="F271">
        <f t="shared" si="25"/>
        <v>281</v>
      </c>
      <c r="G271">
        <f t="shared" si="27"/>
        <v>281</v>
      </c>
      <c r="H271">
        <f t="shared" si="29"/>
        <v>281</v>
      </c>
    </row>
    <row r="272" spans="1:8" x14ac:dyDescent="0.2">
      <c r="A272" s="22">
        <v>44175</v>
      </c>
      <c r="B272" s="18">
        <v>283</v>
      </c>
      <c r="C272">
        <f t="shared" si="24"/>
        <v>284</v>
      </c>
      <c r="D272">
        <f t="shared" si="26"/>
        <v>284</v>
      </c>
      <c r="E272">
        <f t="shared" si="28"/>
        <v>283.57142857142856</v>
      </c>
      <c r="F272">
        <f t="shared" si="25"/>
        <v>283</v>
      </c>
      <c r="G272">
        <f t="shared" si="27"/>
        <v>283</v>
      </c>
      <c r="H272">
        <f t="shared" si="29"/>
        <v>283</v>
      </c>
    </row>
    <row r="273" spans="1:8" x14ac:dyDescent="0.2">
      <c r="A273" s="22">
        <v>44176</v>
      </c>
      <c r="B273" s="18">
        <v>288</v>
      </c>
      <c r="C273">
        <f t="shared" si="24"/>
        <v>287</v>
      </c>
      <c r="D273">
        <f t="shared" si="26"/>
        <v>286.60000000000002</v>
      </c>
      <c r="E273">
        <f t="shared" si="28"/>
        <v>286.57142857142856</v>
      </c>
      <c r="F273">
        <f t="shared" si="25"/>
        <v>288</v>
      </c>
      <c r="G273">
        <f t="shared" si="27"/>
        <v>288</v>
      </c>
      <c r="H273">
        <f t="shared" si="29"/>
        <v>288</v>
      </c>
    </row>
    <row r="274" spans="1:8" x14ac:dyDescent="0.2">
      <c r="A274" s="22">
        <v>44177</v>
      </c>
      <c r="B274" s="18">
        <v>290</v>
      </c>
      <c r="C274">
        <f t="shared" si="24"/>
        <v>289.66666666666669</v>
      </c>
      <c r="D274">
        <f t="shared" si="26"/>
        <v>289.39999999999998</v>
      </c>
      <c r="E274">
        <f t="shared" si="28"/>
        <v>289.14285714285717</v>
      </c>
      <c r="F274">
        <f t="shared" si="25"/>
        <v>290</v>
      </c>
      <c r="G274">
        <f t="shared" si="27"/>
        <v>290</v>
      </c>
      <c r="H274">
        <f t="shared" si="29"/>
        <v>290</v>
      </c>
    </row>
    <row r="275" spans="1:8" x14ac:dyDescent="0.2">
      <c r="A275" s="22">
        <v>44178</v>
      </c>
      <c r="B275" s="18">
        <v>291</v>
      </c>
      <c r="C275">
        <f t="shared" si="24"/>
        <v>292</v>
      </c>
      <c r="D275">
        <f t="shared" si="26"/>
        <v>292</v>
      </c>
      <c r="E275">
        <f t="shared" si="28"/>
        <v>292</v>
      </c>
      <c r="F275">
        <f t="shared" si="25"/>
        <v>291</v>
      </c>
      <c r="G275">
        <f t="shared" si="27"/>
        <v>291</v>
      </c>
      <c r="H275">
        <f t="shared" si="29"/>
        <v>291</v>
      </c>
    </row>
    <row r="276" spans="1:8" x14ac:dyDescent="0.2">
      <c r="A276" s="22">
        <v>44179</v>
      </c>
      <c r="B276" s="18">
        <v>295</v>
      </c>
      <c r="C276">
        <f t="shared" si="24"/>
        <v>294</v>
      </c>
      <c r="D276">
        <f t="shared" si="26"/>
        <v>294.60000000000002</v>
      </c>
      <c r="E276">
        <f t="shared" si="28"/>
        <v>294.42857142857144</v>
      </c>
      <c r="F276">
        <f t="shared" si="25"/>
        <v>295</v>
      </c>
      <c r="G276">
        <f t="shared" si="27"/>
        <v>295</v>
      </c>
      <c r="H276">
        <f t="shared" si="29"/>
        <v>295</v>
      </c>
    </row>
    <row r="277" spans="1:8" x14ac:dyDescent="0.2">
      <c r="A277" s="22">
        <v>44180</v>
      </c>
      <c r="B277" s="18">
        <v>296</v>
      </c>
      <c r="C277">
        <f t="shared" si="24"/>
        <v>297.33333333333331</v>
      </c>
      <c r="D277">
        <f t="shared" si="26"/>
        <v>296.60000000000002</v>
      </c>
      <c r="E277">
        <f t="shared" si="28"/>
        <v>296.42857142857144</v>
      </c>
      <c r="F277">
        <f t="shared" si="25"/>
        <v>296</v>
      </c>
      <c r="G277">
        <f t="shared" si="27"/>
        <v>296</v>
      </c>
      <c r="H277">
        <f t="shared" si="29"/>
        <v>296</v>
      </c>
    </row>
    <row r="278" spans="1:8" x14ac:dyDescent="0.2">
      <c r="A278" s="22">
        <v>44181</v>
      </c>
      <c r="B278" s="18">
        <v>301</v>
      </c>
      <c r="C278">
        <f t="shared" si="24"/>
        <v>299</v>
      </c>
      <c r="D278">
        <f t="shared" si="26"/>
        <v>298.8</v>
      </c>
      <c r="E278">
        <f t="shared" si="28"/>
        <v>298.57142857142856</v>
      </c>
      <c r="F278">
        <f t="shared" si="25"/>
        <v>300</v>
      </c>
      <c r="G278">
        <f t="shared" si="27"/>
        <v>300</v>
      </c>
      <c r="H278">
        <f t="shared" si="29"/>
        <v>300</v>
      </c>
    </row>
    <row r="279" spans="1:8" x14ac:dyDescent="0.2">
      <c r="A279" s="22">
        <v>44182</v>
      </c>
      <c r="B279" s="18">
        <v>300</v>
      </c>
      <c r="C279">
        <f t="shared" si="24"/>
        <v>301</v>
      </c>
      <c r="D279">
        <f t="shared" si="26"/>
        <v>300.8</v>
      </c>
      <c r="E279">
        <f t="shared" si="28"/>
        <v>300.85714285714283</v>
      </c>
      <c r="F279">
        <f t="shared" si="25"/>
        <v>301</v>
      </c>
      <c r="G279">
        <f t="shared" si="27"/>
        <v>301</v>
      </c>
      <c r="H279">
        <f t="shared" si="29"/>
        <v>301</v>
      </c>
    </row>
    <row r="280" spans="1:8" x14ac:dyDescent="0.2">
      <c r="A280" s="22">
        <v>44183</v>
      </c>
      <c r="B280" s="18">
        <v>302</v>
      </c>
      <c r="C280">
        <f t="shared" si="24"/>
        <v>302.33333333333331</v>
      </c>
      <c r="D280">
        <f t="shared" si="26"/>
        <v>303</v>
      </c>
      <c r="E280">
        <f t="shared" si="28"/>
        <v>302.28571428571428</v>
      </c>
      <c r="F280">
        <f t="shared" si="25"/>
        <v>302</v>
      </c>
      <c r="G280">
        <f t="shared" si="27"/>
        <v>302</v>
      </c>
      <c r="H280">
        <f t="shared" si="29"/>
        <v>302</v>
      </c>
    </row>
    <row r="281" spans="1:8" x14ac:dyDescent="0.2">
      <c r="A281" s="22">
        <v>44184</v>
      </c>
      <c r="B281" s="18">
        <v>305</v>
      </c>
      <c r="C281">
        <f t="shared" si="24"/>
        <v>304.66666666666669</v>
      </c>
      <c r="D281">
        <f t="shared" si="26"/>
        <v>303.8</v>
      </c>
      <c r="E281">
        <f t="shared" si="28"/>
        <v>303.42857142857144</v>
      </c>
      <c r="F281">
        <f t="shared" si="25"/>
        <v>305</v>
      </c>
      <c r="G281">
        <f t="shared" si="27"/>
        <v>305</v>
      </c>
      <c r="H281">
        <f t="shared" si="29"/>
        <v>304</v>
      </c>
    </row>
    <row r="282" spans="1:8" x14ac:dyDescent="0.2">
      <c r="A282" s="22">
        <v>44185</v>
      </c>
      <c r="B282" s="18">
        <v>307</v>
      </c>
      <c r="C282">
        <f t="shared" si="24"/>
        <v>305.66666666666669</v>
      </c>
      <c r="D282">
        <f t="shared" si="26"/>
        <v>304.60000000000002</v>
      </c>
      <c r="E282">
        <f t="shared" si="28"/>
        <v>304.28571428571428</v>
      </c>
      <c r="F282">
        <f t="shared" si="25"/>
        <v>305</v>
      </c>
      <c r="G282">
        <f t="shared" si="27"/>
        <v>305</v>
      </c>
      <c r="H282">
        <f t="shared" si="29"/>
        <v>305</v>
      </c>
    </row>
    <row r="283" spans="1:8" x14ac:dyDescent="0.2">
      <c r="A283" s="22">
        <v>44186</v>
      </c>
      <c r="B283" s="18">
        <v>305</v>
      </c>
      <c r="C283">
        <f t="shared" si="24"/>
        <v>305.33333333333331</v>
      </c>
      <c r="D283">
        <f t="shared" si="26"/>
        <v>305.60000000000002</v>
      </c>
      <c r="E283">
        <f t="shared" si="28"/>
        <v>305</v>
      </c>
      <c r="F283">
        <f t="shared" si="25"/>
        <v>305</v>
      </c>
      <c r="G283">
        <f t="shared" si="27"/>
        <v>305</v>
      </c>
      <c r="H283">
        <f t="shared" si="29"/>
        <v>305</v>
      </c>
    </row>
    <row r="284" spans="1:8" x14ac:dyDescent="0.2">
      <c r="A284" s="22">
        <v>44187</v>
      </c>
      <c r="B284" s="18">
        <v>304</v>
      </c>
      <c r="C284">
        <f t="shared" si="24"/>
        <v>305.33333333333331</v>
      </c>
      <c r="D284">
        <f t="shared" si="26"/>
        <v>305.60000000000002</v>
      </c>
      <c r="E284">
        <f t="shared" si="28"/>
        <v>305.57142857142856</v>
      </c>
      <c r="F284">
        <f t="shared" si="25"/>
        <v>305</v>
      </c>
      <c r="G284">
        <f t="shared" si="27"/>
        <v>305</v>
      </c>
      <c r="H284">
        <f t="shared" si="29"/>
        <v>305</v>
      </c>
    </row>
    <row r="285" spans="1:8" x14ac:dyDescent="0.2">
      <c r="A285" s="22">
        <v>44188</v>
      </c>
      <c r="B285" s="18">
        <v>307</v>
      </c>
      <c r="C285">
        <f t="shared" si="24"/>
        <v>305.33333333333331</v>
      </c>
      <c r="D285">
        <f t="shared" si="26"/>
        <v>305.39999999999998</v>
      </c>
      <c r="E285">
        <f t="shared" si="28"/>
        <v>305.85714285714283</v>
      </c>
      <c r="F285">
        <f t="shared" si="25"/>
        <v>305</v>
      </c>
      <c r="G285">
        <f t="shared" si="27"/>
        <v>305</v>
      </c>
      <c r="H285">
        <f t="shared" si="29"/>
        <v>306</v>
      </c>
    </row>
    <row r="286" spans="1:8" x14ac:dyDescent="0.2">
      <c r="A286" s="22">
        <v>44189</v>
      </c>
      <c r="B286" s="18">
        <v>305</v>
      </c>
      <c r="C286">
        <f t="shared" si="24"/>
        <v>306</v>
      </c>
      <c r="D286">
        <f t="shared" si="26"/>
        <v>305.8</v>
      </c>
      <c r="E286">
        <f t="shared" si="28"/>
        <v>306.42857142857144</v>
      </c>
      <c r="F286">
        <f t="shared" si="25"/>
        <v>306</v>
      </c>
      <c r="G286">
        <f t="shared" si="27"/>
        <v>306</v>
      </c>
      <c r="H286">
        <f t="shared" si="29"/>
        <v>306</v>
      </c>
    </row>
    <row r="287" spans="1:8" x14ac:dyDescent="0.2">
      <c r="A287" s="22">
        <v>44190</v>
      </c>
      <c r="B287" s="18">
        <v>306</v>
      </c>
      <c r="C287">
        <f t="shared" si="24"/>
        <v>306</v>
      </c>
      <c r="D287">
        <f t="shared" si="26"/>
        <v>307.2</v>
      </c>
      <c r="E287">
        <f t="shared" si="28"/>
        <v>307.14285714285717</v>
      </c>
      <c r="F287">
        <f t="shared" si="25"/>
        <v>306</v>
      </c>
      <c r="G287">
        <f t="shared" si="27"/>
        <v>307</v>
      </c>
      <c r="H287">
        <f t="shared" si="29"/>
        <v>307</v>
      </c>
    </row>
    <row r="288" spans="1:8" x14ac:dyDescent="0.2">
      <c r="A288" s="22">
        <v>44191</v>
      </c>
      <c r="B288" s="18">
        <v>307</v>
      </c>
      <c r="C288">
        <f t="shared" si="24"/>
        <v>308</v>
      </c>
      <c r="D288">
        <f t="shared" si="26"/>
        <v>307.8</v>
      </c>
      <c r="E288">
        <f t="shared" si="28"/>
        <v>307.57142857142856</v>
      </c>
      <c r="F288">
        <f t="shared" si="25"/>
        <v>307</v>
      </c>
      <c r="G288">
        <f t="shared" si="27"/>
        <v>307</v>
      </c>
      <c r="H288">
        <f t="shared" si="29"/>
        <v>307</v>
      </c>
    </row>
    <row r="289" spans="1:8" x14ac:dyDescent="0.2">
      <c r="A289" s="22">
        <v>44192</v>
      </c>
      <c r="B289" s="18">
        <v>311</v>
      </c>
      <c r="C289">
        <f t="shared" si="24"/>
        <v>309.33333333333331</v>
      </c>
      <c r="D289">
        <f t="shared" si="26"/>
        <v>308.2</v>
      </c>
      <c r="E289">
        <f t="shared" si="28"/>
        <v>307.28571428571428</v>
      </c>
      <c r="F289">
        <f t="shared" si="25"/>
        <v>310</v>
      </c>
      <c r="G289">
        <f t="shared" si="27"/>
        <v>307</v>
      </c>
      <c r="H289">
        <f t="shared" si="29"/>
        <v>307</v>
      </c>
    </row>
    <row r="290" spans="1:8" x14ac:dyDescent="0.2">
      <c r="A290" s="22">
        <v>44193</v>
      </c>
      <c r="B290" s="18">
        <v>310</v>
      </c>
      <c r="C290">
        <f t="shared" si="24"/>
        <v>309.33333333333331</v>
      </c>
      <c r="D290">
        <f t="shared" si="26"/>
        <v>308</v>
      </c>
      <c r="E290">
        <f t="shared" si="28"/>
        <v>307.14285714285717</v>
      </c>
      <c r="F290">
        <f t="shared" si="25"/>
        <v>310</v>
      </c>
      <c r="G290">
        <f t="shared" si="27"/>
        <v>307</v>
      </c>
      <c r="H290">
        <f t="shared" si="29"/>
        <v>307</v>
      </c>
    </row>
    <row r="291" spans="1:8" x14ac:dyDescent="0.2">
      <c r="A291" s="22">
        <v>44194</v>
      </c>
      <c r="B291" s="18">
        <v>307</v>
      </c>
      <c r="C291">
        <f t="shared" si="24"/>
        <v>307.33333333333331</v>
      </c>
      <c r="D291">
        <f t="shared" si="26"/>
        <v>307.39999999999998</v>
      </c>
      <c r="E291">
        <f t="shared" si="28"/>
        <v>306.71428571428572</v>
      </c>
      <c r="F291">
        <f t="shared" si="25"/>
        <v>307</v>
      </c>
      <c r="G291">
        <f t="shared" si="27"/>
        <v>307</v>
      </c>
      <c r="H291">
        <f t="shared" si="29"/>
        <v>307</v>
      </c>
    </row>
    <row r="292" spans="1:8" x14ac:dyDescent="0.2">
      <c r="A292" s="22">
        <v>44195</v>
      </c>
      <c r="B292" s="18">
        <v>305</v>
      </c>
      <c r="C292">
        <f t="shared" si="24"/>
        <v>305.33333333333331</v>
      </c>
      <c r="D292">
        <f t="shared" si="26"/>
        <v>305.8</v>
      </c>
      <c r="E292">
        <f t="shared" si="28"/>
        <v>305.71428571428572</v>
      </c>
      <c r="F292">
        <f t="shared" si="25"/>
        <v>305</v>
      </c>
      <c r="G292">
        <f t="shared" si="27"/>
        <v>305</v>
      </c>
      <c r="H292">
        <f t="shared" si="29"/>
        <v>305</v>
      </c>
    </row>
    <row r="293" spans="1:8" x14ac:dyDescent="0.2">
      <c r="A293" s="22">
        <v>44196</v>
      </c>
      <c r="B293" s="18">
        <v>304</v>
      </c>
      <c r="C293">
        <f t="shared" si="24"/>
        <v>304</v>
      </c>
      <c r="D293">
        <f t="shared" si="26"/>
        <v>303.8</v>
      </c>
      <c r="E293">
        <f t="shared" si="28"/>
        <v>304.28571428571428</v>
      </c>
      <c r="F293">
        <f t="shared" si="25"/>
        <v>304</v>
      </c>
      <c r="G293">
        <f t="shared" si="27"/>
        <v>304</v>
      </c>
      <c r="H293">
        <f t="shared" si="29"/>
        <v>304</v>
      </c>
    </row>
    <row r="294" spans="1:8" x14ac:dyDescent="0.2">
      <c r="A294" s="22">
        <v>44197</v>
      </c>
      <c r="B294" s="18">
        <v>303</v>
      </c>
      <c r="C294">
        <f t="shared" si="24"/>
        <v>302.33333333333331</v>
      </c>
      <c r="D294">
        <f t="shared" si="26"/>
        <v>302.60000000000002</v>
      </c>
      <c r="E294">
        <f t="shared" si="28"/>
        <v>302.57142857142856</v>
      </c>
      <c r="F294">
        <f t="shared" si="25"/>
        <v>303</v>
      </c>
      <c r="G294">
        <f t="shared" si="27"/>
        <v>303</v>
      </c>
      <c r="H294">
        <f t="shared" si="29"/>
        <v>303</v>
      </c>
    </row>
    <row r="295" spans="1:8" x14ac:dyDescent="0.2">
      <c r="A295" s="22">
        <v>44198</v>
      </c>
      <c r="B295" s="18">
        <v>300</v>
      </c>
      <c r="C295">
        <f t="shared" si="24"/>
        <v>301.33333333333331</v>
      </c>
      <c r="D295">
        <f t="shared" si="26"/>
        <v>301.2</v>
      </c>
      <c r="E295">
        <f t="shared" si="28"/>
        <v>300.71428571428572</v>
      </c>
      <c r="F295">
        <f t="shared" si="25"/>
        <v>301</v>
      </c>
      <c r="G295">
        <f t="shared" si="27"/>
        <v>301</v>
      </c>
      <c r="H295">
        <f t="shared" si="29"/>
        <v>301</v>
      </c>
    </row>
    <row r="296" spans="1:8" x14ac:dyDescent="0.2">
      <c r="A296" s="22">
        <v>44199</v>
      </c>
      <c r="B296" s="18">
        <v>301</v>
      </c>
      <c r="C296">
        <f t="shared" si="24"/>
        <v>299.66666666666669</v>
      </c>
      <c r="D296">
        <f t="shared" si="26"/>
        <v>299.2</v>
      </c>
      <c r="E296">
        <f t="shared" si="28"/>
        <v>298.71428571428572</v>
      </c>
      <c r="F296">
        <f t="shared" si="25"/>
        <v>300</v>
      </c>
      <c r="G296">
        <f t="shared" si="27"/>
        <v>300</v>
      </c>
      <c r="H296">
        <f t="shared" si="29"/>
        <v>300</v>
      </c>
    </row>
    <row r="297" spans="1:8" x14ac:dyDescent="0.2">
      <c r="A297" s="22">
        <v>44200</v>
      </c>
      <c r="B297" s="18">
        <v>298</v>
      </c>
      <c r="C297">
        <f t="shared" si="24"/>
        <v>297.66666666666669</v>
      </c>
      <c r="D297">
        <f t="shared" si="26"/>
        <v>296.8</v>
      </c>
      <c r="E297">
        <f t="shared" si="28"/>
        <v>296.28571428571428</v>
      </c>
      <c r="F297">
        <f t="shared" si="25"/>
        <v>298</v>
      </c>
      <c r="G297">
        <f t="shared" si="27"/>
        <v>298</v>
      </c>
      <c r="H297">
        <f t="shared" si="29"/>
        <v>298</v>
      </c>
    </row>
    <row r="298" spans="1:8" x14ac:dyDescent="0.2">
      <c r="A298" s="22">
        <v>44201</v>
      </c>
      <c r="B298" s="18">
        <v>294</v>
      </c>
      <c r="C298">
        <f t="shared" si="24"/>
        <v>294.33333333333331</v>
      </c>
      <c r="D298">
        <f t="shared" si="26"/>
        <v>294.2</v>
      </c>
      <c r="E298">
        <f t="shared" si="28"/>
        <v>293.71428571428572</v>
      </c>
      <c r="F298">
        <f t="shared" si="25"/>
        <v>294</v>
      </c>
      <c r="G298">
        <f t="shared" si="27"/>
        <v>294</v>
      </c>
      <c r="H298">
        <f t="shared" si="29"/>
        <v>294</v>
      </c>
    </row>
    <row r="299" spans="1:8" x14ac:dyDescent="0.2">
      <c r="A299" s="22">
        <v>44202</v>
      </c>
      <c r="B299" s="18">
        <v>291</v>
      </c>
      <c r="C299">
        <f t="shared" si="24"/>
        <v>290.66666666666669</v>
      </c>
      <c r="D299">
        <f t="shared" si="26"/>
        <v>291</v>
      </c>
      <c r="E299">
        <f t="shared" si="28"/>
        <v>291.28571428571428</v>
      </c>
      <c r="F299">
        <f t="shared" si="25"/>
        <v>291</v>
      </c>
      <c r="G299">
        <f t="shared" si="27"/>
        <v>291</v>
      </c>
      <c r="H299">
        <f t="shared" si="29"/>
        <v>291</v>
      </c>
    </row>
    <row r="300" spans="1:8" x14ac:dyDescent="0.2">
      <c r="A300" s="22">
        <v>44203</v>
      </c>
      <c r="B300" s="18">
        <v>287</v>
      </c>
      <c r="C300">
        <f t="shared" si="24"/>
        <v>287.66666666666669</v>
      </c>
      <c r="D300">
        <f t="shared" si="26"/>
        <v>288</v>
      </c>
      <c r="E300">
        <f t="shared" si="28"/>
        <v>288.28571428571428</v>
      </c>
      <c r="F300">
        <f t="shared" si="25"/>
        <v>287</v>
      </c>
      <c r="G300">
        <f t="shared" si="27"/>
        <v>287</v>
      </c>
      <c r="H300">
        <f t="shared" si="29"/>
        <v>287</v>
      </c>
    </row>
    <row r="301" spans="1:8" x14ac:dyDescent="0.2">
      <c r="A301" s="22">
        <v>44204</v>
      </c>
      <c r="B301" s="18">
        <v>285</v>
      </c>
      <c r="C301">
        <f t="shared" si="24"/>
        <v>285</v>
      </c>
      <c r="D301">
        <f t="shared" si="26"/>
        <v>285.2</v>
      </c>
      <c r="E301">
        <f t="shared" si="28"/>
        <v>285.57142857142856</v>
      </c>
      <c r="F301">
        <f t="shared" si="25"/>
        <v>285</v>
      </c>
      <c r="G301">
        <f t="shared" si="27"/>
        <v>285</v>
      </c>
      <c r="H301">
        <f t="shared" si="29"/>
        <v>285</v>
      </c>
    </row>
    <row r="302" spans="1:8" x14ac:dyDescent="0.2">
      <c r="A302" s="22">
        <v>44205</v>
      </c>
      <c r="B302" s="18">
        <v>283</v>
      </c>
      <c r="C302">
        <f t="shared" si="24"/>
        <v>282.66666666666669</v>
      </c>
      <c r="D302">
        <f t="shared" si="26"/>
        <v>282.8</v>
      </c>
      <c r="E302">
        <f t="shared" si="28"/>
        <v>283.28571428571428</v>
      </c>
      <c r="F302">
        <f t="shared" si="25"/>
        <v>283</v>
      </c>
      <c r="G302">
        <f t="shared" si="27"/>
        <v>283</v>
      </c>
      <c r="H302">
        <f t="shared" si="29"/>
        <v>283</v>
      </c>
    </row>
    <row r="303" spans="1:8" x14ac:dyDescent="0.2">
      <c r="A303" s="22">
        <v>44206</v>
      </c>
      <c r="B303" s="18">
        <v>280</v>
      </c>
      <c r="C303">
        <f t="shared" si="24"/>
        <v>280.66666666666669</v>
      </c>
      <c r="D303">
        <f t="shared" si="26"/>
        <v>281</v>
      </c>
      <c r="E303">
        <f t="shared" si="28"/>
        <v>281.57142857142856</v>
      </c>
      <c r="F303">
        <f t="shared" si="25"/>
        <v>280</v>
      </c>
      <c r="G303">
        <f t="shared" si="27"/>
        <v>280</v>
      </c>
      <c r="H303">
        <f t="shared" si="29"/>
        <v>280</v>
      </c>
    </row>
    <row r="304" spans="1:8" x14ac:dyDescent="0.2">
      <c r="A304" s="22">
        <v>44207</v>
      </c>
      <c r="B304" s="18">
        <v>279</v>
      </c>
      <c r="C304">
        <f t="shared" si="24"/>
        <v>279</v>
      </c>
      <c r="D304">
        <f t="shared" si="26"/>
        <v>279.8</v>
      </c>
      <c r="E304">
        <f t="shared" si="28"/>
        <v>280.85714285714283</v>
      </c>
      <c r="F304">
        <f t="shared" si="25"/>
        <v>279</v>
      </c>
      <c r="G304">
        <f t="shared" si="27"/>
        <v>279</v>
      </c>
      <c r="H304">
        <f t="shared" si="29"/>
        <v>280</v>
      </c>
    </row>
    <row r="305" spans="1:8" x14ac:dyDescent="0.2">
      <c r="A305" s="22">
        <v>44208</v>
      </c>
      <c r="B305" s="18">
        <v>278</v>
      </c>
      <c r="C305">
        <f t="shared" si="24"/>
        <v>278.66666666666669</v>
      </c>
      <c r="D305">
        <f t="shared" si="26"/>
        <v>279.60000000000002</v>
      </c>
      <c r="E305">
        <f t="shared" si="28"/>
        <v>280.57142857142856</v>
      </c>
      <c r="F305">
        <f t="shared" si="25"/>
        <v>279</v>
      </c>
      <c r="G305">
        <f t="shared" si="27"/>
        <v>279</v>
      </c>
      <c r="H305">
        <f t="shared" si="29"/>
        <v>280</v>
      </c>
    </row>
    <row r="306" spans="1:8" x14ac:dyDescent="0.2">
      <c r="A306" s="22">
        <v>44209</v>
      </c>
      <c r="B306" s="18">
        <v>279</v>
      </c>
      <c r="C306">
        <f t="shared" si="24"/>
        <v>279.66666666666669</v>
      </c>
      <c r="D306">
        <f t="shared" si="26"/>
        <v>280.2</v>
      </c>
      <c r="E306">
        <f t="shared" si="28"/>
        <v>281.14285714285717</v>
      </c>
      <c r="F306">
        <f t="shared" si="25"/>
        <v>279</v>
      </c>
      <c r="G306">
        <f t="shared" si="27"/>
        <v>279</v>
      </c>
      <c r="H306">
        <f t="shared" si="29"/>
        <v>280</v>
      </c>
    </row>
    <row r="307" spans="1:8" x14ac:dyDescent="0.2">
      <c r="A307" s="22">
        <v>44210</v>
      </c>
      <c r="B307" s="18">
        <v>282</v>
      </c>
      <c r="C307">
        <f t="shared" si="24"/>
        <v>281.33333333333331</v>
      </c>
      <c r="D307">
        <f t="shared" si="26"/>
        <v>281.8</v>
      </c>
      <c r="E307">
        <f t="shared" si="28"/>
        <v>282.14285714285717</v>
      </c>
      <c r="F307">
        <f t="shared" si="25"/>
        <v>282</v>
      </c>
      <c r="G307">
        <f t="shared" si="27"/>
        <v>282</v>
      </c>
      <c r="H307">
        <f t="shared" si="29"/>
        <v>282</v>
      </c>
    </row>
    <row r="308" spans="1:8" x14ac:dyDescent="0.2">
      <c r="A308" s="22">
        <v>44211</v>
      </c>
      <c r="B308" s="18">
        <v>283</v>
      </c>
      <c r="C308">
        <f t="shared" si="24"/>
        <v>284</v>
      </c>
      <c r="D308">
        <f t="shared" si="26"/>
        <v>283.60000000000002</v>
      </c>
      <c r="E308">
        <f t="shared" si="28"/>
        <v>283.42857142857144</v>
      </c>
      <c r="F308">
        <f t="shared" si="25"/>
        <v>283</v>
      </c>
      <c r="G308">
        <f t="shared" si="27"/>
        <v>283</v>
      </c>
      <c r="H308">
        <f t="shared" si="29"/>
        <v>283</v>
      </c>
    </row>
    <row r="309" spans="1:8" x14ac:dyDescent="0.2">
      <c r="A309" s="22">
        <v>44212</v>
      </c>
      <c r="B309" s="18">
        <v>287</v>
      </c>
      <c r="C309">
        <f t="shared" si="24"/>
        <v>285.66666666666669</v>
      </c>
      <c r="D309">
        <f t="shared" si="26"/>
        <v>285.39999999999998</v>
      </c>
      <c r="E309">
        <f t="shared" si="28"/>
        <v>284.57142857142856</v>
      </c>
      <c r="F309">
        <f t="shared" si="25"/>
        <v>287</v>
      </c>
      <c r="G309">
        <f t="shared" si="27"/>
        <v>287</v>
      </c>
      <c r="H309">
        <f t="shared" si="29"/>
        <v>286</v>
      </c>
    </row>
    <row r="310" spans="1:8" x14ac:dyDescent="0.2">
      <c r="A310" s="22">
        <v>44213</v>
      </c>
      <c r="B310" s="18">
        <v>287</v>
      </c>
      <c r="C310">
        <f t="shared" si="24"/>
        <v>287.33333333333331</v>
      </c>
      <c r="D310">
        <f t="shared" si="26"/>
        <v>286.2</v>
      </c>
      <c r="E310">
        <f t="shared" si="28"/>
        <v>285.42857142857144</v>
      </c>
      <c r="F310">
        <f t="shared" si="25"/>
        <v>287</v>
      </c>
      <c r="G310">
        <f t="shared" si="27"/>
        <v>287</v>
      </c>
      <c r="H310">
        <f t="shared" si="29"/>
        <v>286</v>
      </c>
    </row>
    <row r="311" spans="1:8" x14ac:dyDescent="0.2">
      <c r="A311" s="22">
        <v>44214</v>
      </c>
      <c r="B311" s="18">
        <v>288</v>
      </c>
      <c r="C311">
        <f t="shared" si="24"/>
        <v>287</v>
      </c>
      <c r="D311">
        <f t="shared" si="26"/>
        <v>286.60000000000002</v>
      </c>
      <c r="E311">
        <f t="shared" si="28"/>
        <v>286.14285714285717</v>
      </c>
      <c r="F311">
        <f t="shared" si="25"/>
        <v>287</v>
      </c>
      <c r="G311">
        <f t="shared" si="27"/>
        <v>287</v>
      </c>
      <c r="H311">
        <f t="shared" si="29"/>
        <v>287</v>
      </c>
    </row>
    <row r="312" spans="1:8" x14ac:dyDescent="0.2">
      <c r="A312" s="22">
        <v>44215</v>
      </c>
      <c r="B312" s="18">
        <v>286</v>
      </c>
      <c r="C312">
        <f t="shared" si="24"/>
        <v>286.33333333333331</v>
      </c>
      <c r="D312">
        <f t="shared" si="26"/>
        <v>286.60000000000002</v>
      </c>
      <c r="E312">
        <f t="shared" si="28"/>
        <v>286.57142857142856</v>
      </c>
      <c r="F312">
        <f t="shared" si="25"/>
        <v>286</v>
      </c>
      <c r="G312">
        <f t="shared" si="27"/>
        <v>287</v>
      </c>
      <c r="H312">
        <f t="shared" si="29"/>
        <v>287</v>
      </c>
    </row>
    <row r="313" spans="1:8" x14ac:dyDescent="0.2">
      <c r="A313" s="22">
        <v>44216</v>
      </c>
      <c r="B313" s="18">
        <v>285</v>
      </c>
      <c r="C313">
        <f t="shared" si="24"/>
        <v>286</v>
      </c>
      <c r="D313">
        <f t="shared" si="26"/>
        <v>286.39999999999998</v>
      </c>
      <c r="E313">
        <f t="shared" si="28"/>
        <v>286.14285714285717</v>
      </c>
      <c r="F313">
        <f t="shared" si="25"/>
        <v>286</v>
      </c>
      <c r="G313">
        <f t="shared" si="27"/>
        <v>286</v>
      </c>
      <c r="H313">
        <f t="shared" si="29"/>
        <v>286</v>
      </c>
    </row>
    <row r="314" spans="1:8" x14ac:dyDescent="0.2">
      <c r="A314" s="22">
        <v>44217</v>
      </c>
      <c r="B314" s="18">
        <v>287</v>
      </c>
      <c r="C314">
        <f t="shared" si="24"/>
        <v>286</v>
      </c>
      <c r="D314">
        <f t="shared" si="26"/>
        <v>285.60000000000002</v>
      </c>
      <c r="E314">
        <f t="shared" si="28"/>
        <v>285.85714285714283</v>
      </c>
      <c r="F314">
        <f t="shared" si="25"/>
        <v>286</v>
      </c>
      <c r="G314">
        <f t="shared" si="27"/>
        <v>286</v>
      </c>
      <c r="H314">
        <f t="shared" si="29"/>
        <v>286</v>
      </c>
    </row>
    <row r="315" spans="1:8" x14ac:dyDescent="0.2">
      <c r="A315" s="22">
        <v>44218</v>
      </c>
      <c r="B315" s="18">
        <v>286</v>
      </c>
      <c r="C315">
        <f t="shared" si="24"/>
        <v>285.66666666666669</v>
      </c>
      <c r="D315">
        <f t="shared" si="26"/>
        <v>285.39999999999998</v>
      </c>
      <c r="E315">
        <f t="shared" si="28"/>
        <v>285.14285714285717</v>
      </c>
      <c r="F315">
        <f t="shared" si="25"/>
        <v>286</v>
      </c>
      <c r="G315">
        <f t="shared" si="27"/>
        <v>285</v>
      </c>
      <c r="H315">
        <f t="shared" si="29"/>
        <v>285</v>
      </c>
    </row>
    <row r="316" spans="1:8" x14ac:dyDescent="0.2">
      <c r="A316" s="22">
        <v>44219</v>
      </c>
      <c r="B316" s="18">
        <v>284</v>
      </c>
      <c r="C316">
        <f t="shared" si="24"/>
        <v>285</v>
      </c>
      <c r="D316">
        <f t="shared" si="26"/>
        <v>285</v>
      </c>
      <c r="E316">
        <f t="shared" si="28"/>
        <v>284.14285714285717</v>
      </c>
      <c r="F316">
        <f t="shared" si="25"/>
        <v>285</v>
      </c>
      <c r="G316">
        <f t="shared" si="27"/>
        <v>285</v>
      </c>
      <c r="H316">
        <f t="shared" si="29"/>
        <v>285</v>
      </c>
    </row>
    <row r="317" spans="1:8" x14ac:dyDescent="0.2">
      <c r="A317" s="22">
        <v>44220</v>
      </c>
      <c r="B317" s="18">
        <v>285</v>
      </c>
      <c r="C317">
        <f t="shared" si="24"/>
        <v>284</v>
      </c>
      <c r="D317">
        <f t="shared" si="26"/>
        <v>283.39999999999998</v>
      </c>
      <c r="E317">
        <f t="shared" si="28"/>
        <v>282.71428571428572</v>
      </c>
      <c r="F317">
        <f t="shared" si="25"/>
        <v>284</v>
      </c>
      <c r="G317">
        <f t="shared" si="27"/>
        <v>284</v>
      </c>
      <c r="H317">
        <f t="shared" si="29"/>
        <v>284</v>
      </c>
    </row>
    <row r="318" spans="1:8" x14ac:dyDescent="0.2">
      <c r="A318" s="22">
        <v>44221</v>
      </c>
      <c r="B318" s="18">
        <v>283</v>
      </c>
      <c r="C318">
        <f t="shared" si="24"/>
        <v>282.33333333333331</v>
      </c>
      <c r="D318">
        <f t="shared" si="26"/>
        <v>281.2</v>
      </c>
      <c r="E318">
        <f t="shared" si="28"/>
        <v>280.71428571428572</v>
      </c>
      <c r="F318">
        <f t="shared" si="25"/>
        <v>283</v>
      </c>
      <c r="G318">
        <f t="shared" si="27"/>
        <v>283</v>
      </c>
      <c r="H318">
        <f t="shared" si="29"/>
        <v>283</v>
      </c>
    </row>
    <row r="319" spans="1:8" x14ac:dyDescent="0.2">
      <c r="A319" s="22">
        <v>44222</v>
      </c>
      <c r="B319" s="18">
        <v>279</v>
      </c>
      <c r="C319">
        <f t="shared" si="24"/>
        <v>279</v>
      </c>
      <c r="D319">
        <f t="shared" si="26"/>
        <v>279</v>
      </c>
      <c r="E319">
        <f t="shared" si="28"/>
        <v>279.42857142857144</v>
      </c>
      <c r="F319">
        <f t="shared" si="25"/>
        <v>279</v>
      </c>
      <c r="G319">
        <f t="shared" si="27"/>
        <v>279</v>
      </c>
      <c r="H319">
        <f t="shared" si="29"/>
        <v>279</v>
      </c>
    </row>
    <row r="320" spans="1:8" x14ac:dyDescent="0.2">
      <c r="A320" s="22">
        <v>44223</v>
      </c>
      <c r="B320" s="18">
        <v>275</v>
      </c>
      <c r="C320">
        <f t="shared" si="24"/>
        <v>275.66666666666669</v>
      </c>
      <c r="D320">
        <f t="shared" si="26"/>
        <v>277.39999999999998</v>
      </c>
      <c r="E320">
        <f t="shared" si="28"/>
        <v>282.42857142857144</v>
      </c>
      <c r="F320">
        <f t="shared" si="25"/>
        <v>275</v>
      </c>
      <c r="G320">
        <f t="shared" si="27"/>
        <v>277</v>
      </c>
      <c r="H320">
        <f t="shared" si="29"/>
        <v>279</v>
      </c>
    </row>
    <row r="321" spans="1:8" x14ac:dyDescent="0.2">
      <c r="A321" s="22">
        <v>44224</v>
      </c>
      <c r="B321" s="18">
        <v>273</v>
      </c>
      <c r="C321">
        <f t="shared" si="24"/>
        <v>275</v>
      </c>
      <c r="D321">
        <f t="shared" si="26"/>
        <v>281.8</v>
      </c>
      <c r="E321">
        <f t="shared" si="28"/>
        <v>285.57142857142856</v>
      </c>
      <c r="F321">
        <f t="shared" si="25"/>
        <v>275</v>
      </c>
      <c r="G321">
        <f t="shared" si="27"/>
        <v>277</v>
      </c>
      <c r="H321">
        <f t="shared" si="29"/>
        <v>279</v>
      </c>
    </row>
    <row r="322" spans="1:8" x14ac:dyDescent="0.2">
      <c r="A322" s="22">
        <v>44225</v>
      </c>
      <c r="B322" s="18">
        <v>277</v>
      </c>
      <c r="C322">
        <f t="shared" si="24"/>
        <v>285</v>
      </c>
      <c r="D322">
        <f t="shared" si="26"/>
        <v>287.39999999999998</v>
      </c>
      <c r="E322">
        <f t="shared" si="28"/>
        <v>288.71428571428572</v>
      </c>
      <c r="F322">
        <f t="shared" si="25"/>
        <v>277</v>
      </c>
      <c r="G322">
        <f t="shared" si="27"/>
        <v>277</v>
      </c>
      <c r="H322">
        <f t="shared" si="29"/>
        <v>279</v>
      </c>
    </row>
    <row r="323" spans="1:8" x14ac:dyDescent="0.2">
      <c r="A323" s="22">
        <v>44226</v>
      </c>
      <c r="B323" s="18">
        <v>305</v>
      </c>
      <c r="C323">
        <f t="shared" si="24"/>
        <v>296.33333333333331</v>
      </c>
      <c r="D323">
        <f t="shared" si="26"/>
        <v>293.39999999999998</v>
      </c>
      <c r="E323">
        <f t="shared" si="28"/>
        <v>291.71428571428572</v>
      </c>
      <c r="F323">
        <f t="shared" si="25"/>
        <v>305</v>
      </c>
      <c r="G323">
        <f t="shared" si="27"/>
        <v>305</v>
      </c>
      <c r="H323">
        <f t="shared" si="29"/>
        <v>300</v>
      </c>
    </row>
    <row r="324" spans="1:8" x14ac:dyDescent="0.2">
      <c r="A324" s="22">
        <v>44227</v>
      </c>
      <c r="B324" s="18">
        <v>307</v>
      </c>
      <c r="C324">
        <f t="shared" si="24"/>
        <v>305.66666666666669</v>
      </c>
      <c r="D324">
        <f t="shared" si="26"/>
        <v>298.8</v>
      </c>
      <c r="E324">
        <f t="shared" si="28"/>
        <v>295.42857142857144</v>
      </c>
      <c r="F324">
        <f t="shared" si="25"/>
        <v>305</v>
      </c>
      <c r="G324">
        <f t="shared" si="27"/>
        <v>305</v>
      </c>
      <c r="H324">
        <f t="shared" si="29"/>
        <v>301</v>
      </c>
    </row>
    <row r="325" spans="1:8" x14ac:dyDescent="0.2">
      <c r="A325" s="22">
        <v>44228</v>
      </c>
      <c r="B325" s="18">
        <v>305</v>
      </c>
      <c r="C325">
        <f t="shared" ref="C325:C388" si="30">AVERAGE(B324:B326)</f>
        <v>304</v>
      </c>
      <c r="D325">
        <f t="shared" si="26"/>
        <v>303.60000000000002</v>
      </c>
      <c r="E325">
        <f t="shared" si="28"/>
        <v>299.28571428571428</v>
      </c>
      <c r="F325">
        <f t="shared" ref="F325:F388" si="31">MEDIAN(B324:B326)</f>
        <v>305</v>
      </c>
      <c r="G325">
        <f t="shared" si="27"/>
        <v>305</v>
      </c>
      <c r="H325">
        <f t="shared" si="29"/>
        <v>301</v>
      </c>
    </row>
    <row r="326" spans="1:8" x14ac:dyDescent="0.2">
      <c r="A326" s="22">
        <v>44229</v>
      </c>
      <c r="B326" s="18">
        <v>300</v>
      </c>
      <c r="C326">
        <f t="shared" si="30"/>
        <v>302</v>
      </c>
      <c r="D326">
        <f t="shared" ref="D326:D389" si="32">AVERAGE(B324:B328)</f>
        <v>302.60000000000002</v>
      </c>
      <c r="E326">
        <f t="shared" si="28"/>
        <v>303</v>
      </c>
      <c r="F326">
        <f t="shared" si="31"/>
        <v>301</v>
      </c>
      <c r="G326">
        <f t="shared" ref="G326:G389" si="33">MEDIAN(B324:B328)</f>
        <v>301</v>
      </c>
      <c r="H326">
        <f t="shared" si="29"/>
        <v>303</v>
      </c>
    </row>
    <row r="327" spans="1:8" x14ac:dyDescent="0.2">
      <c r="A327" s="22">
        <v>44230</v>
      </c>
      <c r="B327" s="18">
        <v>301</v>
      </c>
      <c r="C327">
        <f t="shared" si="30"/>
        <v>300.33333333333331</v>
      </c>
      <c r="D327">
        <f t="shared" si="32"/>
        <v>301.8</v>
      </c>
      <c r="E327">
        <f t="shared" ref="E327:E390" si="34">AVERAGE(B324:B330)</f>
        <v>302.57142857142856</v>
      </c>
      <c r="F327">
        <f t="shared" si="31"/>
        <v>300</v>
      </c>
      <c r="G327">
        <f t="shared" si="33"/>
        <v>301</v>
      </c>
      <c r="H327">
        <f t="shared" ref="H327:H390" si="35">MEDIAN(B324:B330)</f>
        <v>302</v>
      </c>
    </row>
    <row r="328" spans="1:8" x14ac:dyDescent="0.2">
      <c r="A328" s="22">
        <v>44231</v>
      </c>
      <c r="B328" s="18">
        <v>300</v>
      </c>
      <c r="C328">
        <f t="shared" si="30"/>
        <v>301.33333333333331</v>
      </c>
      <c r="D328">
        <f t="shared" si="32"/>
        <v>301.2</v>
      </c>
      <c r="E328">
        <f t="shared" si="34"/>
        <v>301.71428571428572</v>
      </c>
      <c r="F328">
        <f t="shared" si="31"/>
        <v>301</v>
      </c>
      <c r="G328">
        <f t="shared" si="33"/>
        <v>301</v>
      </c>
      <c r="H328">
        <f t="shared" si="35"/>
        <v>301</v>
      </c>
    </row>
    <row r="329" spans="1:8" x14ac:dyDescent="0.2">
      <c r="A329" s="22">
        <v>44232</v>
      </c>
      <c r="B329" s="18">
        <v>303</v>
      </c>
      <c r="C329">
        <f t="shared" si="30"/>
        <v>301.66666666666669</v>
      </c>
      <c r="D329">
        <f t="shared" si="32"/>
        <v>301.39999999999998</v>
      </c>
      <c r="E329">
        <f t="shared" si="34"/>
        <v>301</v>
      </c>
      <c r="F329">
        <f t="shared" si="31"/>
        <v>302</v>
      </c>
      <c r="G329">
        <f t="shared" si="33"/>
        <v>301</v>
      </c>
      <c r="H329">
        <f t="shared" si="35"/>
        <v>301</v>
      </c>
    </row>
    <row r="330" spans="1:8" x14ac:dyDescent="0.2">
      <c r="A330" s="22">
        <v>44233</v>
      </c>
      <c r="B330" s="18">
        <v>302</v>
      </c>
      <c r="C330">
        <f t="shared" si="30"/>
        <v>302</v>
      </c>
      <c r="D330">
        <f t="shared" si="32"/>
        <v>301.2</v>
      </c>
      <c r="E330">
        <f t="shared" si="34"/>
        <v>301</v>
      </c>
      <c r="F330">
        <f t="shared" si="31"/>
        <v>302</v>
      </c>
      <c r="G330">
        <f t="shared" si="33"/>
        <v>301</v>
      </c>
      <c r="H330">
        <f t="shared" si="35"/>
        <v>301</v>
      </c>
    </row>
    <row r="331" spans="1:8" x14ac:dyDescent="0.2">
      <c r="A331" s="22">
        <v>44234</v>
      </c>
      <c r="B331" s="18">
        <v>301</v>
      </c>
      <c r="C331">
        <f t="shared" si="30"/>
        <v>301</v>
      </c>
      <c r="D331">
        <f t="shared" si="32"/>
        <v>301.2</v>
      </c>
      <c r="E331">
        <f t="shared" si="34"/>
        <v>301.14285714285717</v>
      </c>
      <c r="F331">
        <f t="shared" si="31"/>
        <v>301</v>
      </c>
      <c r="G331">
        <f t="shared" si="33"/>
        <v>301</v>
      </c>
      <c r="H331">
        <f t="shared" si="35"/>
        <v>301</v>
      </c>
    </row>
    <row r="332" spans="1:8" x14ac:dyDescent="0.2">
      <c r="A332" s="22">
        <v>44235</v>
      </c>
      <c r="B332" s="18">
        <v>300</v>
      </c>
      <c r="C332">
        <f t="shared" si="30"/>
        <v>300.33333333333331</v>
      </c>
      <c r="D332">
        <f t="shared" si="32"/>
        <v>301</v>
      </c>
      <c r="E332">
        <f t="shared" si="34"/>
        <v>301.28571428571428</v>
      </c>
      <c r="F332">
        <f t="shared" si="31"/>
        <v>300</v>
      </c>
      <c r="G332">
        <f t="shared" si="33"/>
        <v>301</v>
      </c>
      <c r="H332">
        <f t="shared" si="35"/>
        <v>301</v>
      </c>
    </row>
    <row r="333" spans="1:8" x14ac:dyDescent="0.2">
      <c r="A333" s="22">
        <v>44236</v>
      </c>
      <c r="B333" s="18">
        <v>300</v>
      </c>
      <c r="C333">
        <f t="shared" si="30"/>
        <v>300.66666666666669</v>
      </c>
      <c r="D333">
        <f t="shared" si="32"/>
        <v>300.8</v>
      </c>
      <c r="E333">
        <f t="shared" si="34"/>
        <v>300.85714285714283</v>
      </c>
      <c r="F333">
        <f t="shared" si="31"/>
        <v>300</v>
      </c>
      <c r="G333">
        <f t="shared" si="33"/>
        <v>301</v>
      </c>
      <c r="H333">
        <f t="shared" si="35"/>
        <v>301</v>
      </c>
    </row>
    <row r="334" spans="1:8" x14ac:dyDescent="0.2">
      <c r="A334" s="22">
        <v>44237</v>
      </c>
      <c r="B334" s="18">
        <v>302</v>
      </c>
      <c r="C334">
        <f t="shared" si="30"/>
        <v>301</v>
      </c>
      <c r="D334">
        <f t="shared" si="32"/>
        <v>300.60000000000002</v>
      </c>
      <c r="E334">
        <f t="shared" si="34"/>
        <v>300.28571428571428</v>
      </c>
      <c r="F334">
        <f t="shared" si="31"/>
        <v>301</v>
      </c>
      <c r="G334">
        <f t="shared" si="33"/>
        <v>300</v>
      </c>
      <c r="H334">
        <f t="shared" si="35"/>
        <v>300</v>
      </c>
    </row>
    <row r="335" spans="1:8" x14ac:dyDescent="0.2">
      <c r="A335" s="22">
        <v>44238</v>
      </c>
      <c r="B335" s="18">
        <v>301</v>
      </c>
      <c r="C335">
        <f t="shared" si="30"/>
        <v>301</v>
      </c>
      <c r="D335">
        <f t="shared" si="32"/>
        <v>300.2</v>
      </c>
      <c r="E335">
        <f t="shared" si="34"/>
        <v>300</v>
      </c>
      <c r="F335">
        <f t="shared" si="31"/>
        <v>301</v>
      </c>
      <c r="G335">
        <f t="shared" si="33"/>
        <v>300</v>
      </c>
      <c r="H335">
        <f t="shared" si="35"/>
        <v>300</v>
      </c>
    </row>
    <row r="336" spans="1:8" x14ac:dyDescent="0.2">
      <c r="A336" s="22">
        <v>44239</v>
      </c>
      <c r="B336" s="18">
        <v>300</v>
      </c>
      <c r="C336">
        <f t="shared" si="30"/>
        <v>299.66666666666669</v>
      </c>
      <c r="D336">
        <f t="shared" si="32"/>
        <v>300</v>
      </c>
      <c r="E336">
        <f t="shared" si="34"/>
        <v>299.57142857142856</v>
      </c>
      <c r="F336">
        <f t="shared" si="31"/>
        <v>300</v>
      </c>
      <c r="G336">
        <f t="shared" si="33"/>
        <v>300</v>
      </c>
      <c r="H336">
        <f t="shared" si="35"/>
        <v>300</v>
      </c>
    </row>
    <row r="337" spans="1:8" x14ac:dyDescent="0.2">
      <c r="A337" s="22">
        <v>44240</v>
      </c>
      <c r="B337" s="18">
        <v>298</v>
      </c>
      <c r="C337">
        <f t="shared" si="30"/>
        <v>299</v>
      </c>
      <c r="D337">
        <f t="shared" si="32"/>
        <v>299</v>
      </c>
      <c r="E337">
        <f t="shared" si="34"/>
        <v>299.14285714285717</v>
      </c>
      <c r="F337">
        <f t="shared" si="31"/>
        <v>299</v>
      </c>
      <c r="G337">
        <f t="shared" si="33"/>
        <v>299</v>
      </c>
      <c r="H337">
        <f t="shared" si="35"/>
        <v>299</v>
      </c>
    </row>
    <row r="338" spans="1:8" x14ac:dyDescent="0.2">
      <c r="A338" s="22">
        <v>44241</v>
      </c>
      <c r="B338" s="18">
        <v>299</v>
      </c>
      <c r="C338">
        <f t="shared" si="30"/>
        <v>298</v>
      </c>
      <c r="D338">
        <f t="shared" si="32"/>
        <v>298.2</v>
      </c>
      <c r="E338">
        <f t="shared" si="34"/>
        <v>298</v>
      </c>
      <c r="F338">
        <f t="shared" si="31"/>
        <v>298</v>
      </c>
      <c r="G338">
        <f t="shared" si="33"/>
        <v>298</v>
      </c>
      <c r="H338">
        <f t="shared" si="35"/>
        <v>298</v>
      </c>
    </row>
    <row r="339" spans="1:8" x14ac:dyDescent="0.2">
      <c r="A339" s="22">
        <v>44242</v>
      </c>
      <c r="B339" s="18">
        <v>297</v>
      </c>
      <c r="C339">
        <f t="shared" si="30"/>
        <v>297.66666666666669</v>
      </c>
      <c r="D339">
        <f t="shared" si="32"/>
        <v>297</v>
      </c>
      <c r="E339">
        <f t="shared" si="34"/>
        <v>297.28571428571428</v>
      </c>
      <c r="F339">
        <f t="shared" si="31"/>
        <v>297</v>
      </c>
      <c r="G339">
        <f t="shared" si="33"/>
        <v>297</v>
      </c>
      <c r="H339">
        <f t="shared" si="35"/>
        <v>297</v>
      </c>
    </row>
    <row r="340" spans="1:8" x14ac:dyDescent="0.2">
      <c r="A340" s="22">
        <v>44243</v>
      </c>
      <c r="B340" s="18">
        <v>297</v>
      </c>
      <c r="C340">
        <f t="shared" si="30"/>
        <v>296</v>
      </c>
      <c r="D340">
        <f t="shared" si="32"/>
        <v>296.60000000000002</v>
      </c>
      <c r="E340">
        <f t="shared" si="34"/>
        <v>296.14285714285717</v>
      </c>
      <c r="F340">
        <f t="shared" si="31"/>
        <v>297</v>
      </c>
      <c r="G340">
        <f t="shared" si="33"/>
        <v>297</v>
      </c>
      <c r="H340">
        <f t="shared" si="35"/>
        <v>297</v>
      </c>
    </row>
    <row r="341" spans="1:8" x14ac:dyDescent="0.2">
      <c r="A341" s="22">
        <v>44244</v>
      </c>
      <c r="B341" s="18">
        <v>294</v>
      </c>
      <c r="C341">
        <f t="shared" si="30"/>
        <v>295.66666666666669</v>
      </c>
      <c r="D341">
        <f t="shared" si="32"/>
        <v>295.2</v>
      </c>
      <c r="E341">
        <f t="shared" si="34"/>
        <v>295</v>
      </c>
      <c r="F341">
        <f t="shared" si="31"/>
        <v>296</v>
      </c>
      <c r="G341">
        <f t="shared" si="33"/>
        <v>296</v>
      </c>
      <c r="H341">
        <f t="shared" si="35"/>
        <v>296</v>
      </c>
    </row>
    <row r="342" spans="1:8" x14ac:dyDescent="0.2">
      <c r="A342" s="22">
        <v>44245</v>
      </c>
      <c r="B342" s="18">
        <v>296</v>
      </c>
      <c r="C342">
        <f t="shared" si="30"/>
        <v>294</v>
      </c>
      <c r="D342">
        <f t="shared" si="32"/>
        <v>293.8</v>
      </c>
      <c r="E342">
        <f t="shared" si="34"/>
        <v>293.28571428571428</v>
      </c>
      <c r="F342">
        <f t="shared" si="31"/>
        <v>294</v>
      </c>
      <c r="G342">
        <f t="shared" si="33"/>
        <v>294</v>
      </c>
      <c r="H342">
        <f t="shared" si="35"/>
        <v>294</v>
      </c>
    </row>
    <row r="343" spans="1:8" x14ac:dyDescent="0.2">
      <c r="A343" s="22">
        <v>44246</v>
      </c>
      <c r="B343" s="18">
        <v>292</v>
      </c>
      <c r="C343">
        <f t="shared" si="30"/>
        <v>292.66666666666669</v>
      </c>
      <c r="D343">
        <f t="shared" si="32"/>
        <v>291.8</v>
      </c>
      <c r="E343">
        <f t="shared" si="34"/>
        <v>291.57142857142856</v>
      </c>
      <c r="F343">
        <f t="shared" si="31"/>
        <v>292</v>
      </c>
      <c r="G343">
        <f t="shared" si="33"/>
        <v>292</v>
      </c>
      <c r="H343">
        <f t="shared" si="35"/>
        <v>292</v>
      </c>
    </row>
    <row r="344" spans="1:8" x14ac:dyDescent="0.2">
      <c r="A344" s="22">
        <v>44247</v>
      </c>
      <c r="B344" s="18">
        <v>290</v>
      </c>
      <c r="C344">
        <f t="shared" si="30"/>
        <v>289.66666666666669</v>
      </c>
      <c r="D344">
        <f t="shared" si="32"/>
        <v>290</v>
      </c>
      <c r="E344">
        <f t="shared" si="34"/>
        <v>289.57142857142856</v>
      </c>
      <c r="F344">
        <f t="shared" si="31"/>
        <v>290</v>
      </c>
      <c r="G344">
        <f t="shared" si="33"/>
        <v>290</v>
      </c>
      <c r="H344">
        <f t="shared" si="35"/>
        <v>290</v>
      </c>
    </row>
    <row r="345" spans="1:8" x14ac:dyDescent="0.2">
      <c r="A345" s="22">
        <v>44248</v>
      </c>
      <c r="B345" s="18">
        <v>287</v>
      </c>
      <c r="C345">
        <f t="shared" si="30"/>
        <v>287.33333333333331</v>
      </c>
      <c r="D345">
        <f t="shared" si="32"/>
        <v>287.39999999999998</v>
      </c>
      <c r="E345">
        <f t="shared" si="34"/>
        <v>287.57142857142856</v>
      </c>
      <c r="F345">
        <f t="shared" si="31"/>
        <v>287</v>
      </c>
      <c r="G345">
        <f t="shared" si="33"/>
        <v>287</v>
      </c>
      <c r="H345">
        <f t="shared" si="35"/>
        <v>287</v>
      </c>
    </row>
    <row r="346" spans="1:8" x14ac:dyDescent="0.2">
      <c r="A346" s="22">
        <v>44249</v>
      </c>
      <c r="B346" s="18">
        <v>285</v>
      </c>
      <c r="C346">
        <f t="shared" si="30"/>
        <v>285</v>
      </c>
      <c r="D346">
        <f t="shared" si="32"/>
        <v>285</v>
      </c>
      <c r="E346">
        <f t="shared" si="34"/>
        <v>285</v>
      </c>
      <c r="F346">
        <f t="shared" si="31"/>
        <v>285</v>
      </c>
      <c r="G346">
        <f t="shared" si="33"/>
        <v>285</v>
      </c>
      <c r="H346">
        <f t="shared" si="35"/>
        <v>285</v>
      </c>
    </row>
    <row r="347" spans="1:8" x14ac:dyDescent="0.2">
      <c r="A347" s="22">
        <v>44250</v>
      </c>
      <c r="B347" s="18">
        <v>283</v>
      </c>
      <c r="C347">
        <f t="shared" si="30"/>
        <v>282.66666666666669</v>
      </c>
      <c r="D347">
        <f t="shared" si="32"/>
        <v>282.60000000000002</v>
      </c>
      <c r="E347">
        <f t="shared" si="34"/>
        <v>283.14285714285717</v>
      </c>
      <c r="F347">
        <f t="shared" si="31"/>
        <v>283</v>
      </c>
      <c r="G347">
        <f t="shared" si="33"/>
        <v>283</v>
      </c>
      <c r="H347">
        <f t="shared" si="35"/>
        <v>283</v>
      </c>
    </row>
    <row r="348" spans="1:8" x14ac:dyDescent="0.2">
      <c r="A348" s="22">
        <v>44251</v>
      </c>
      <c r="B348" s="18">
        <v>280</v>
      </c>
      <c r="C348">
        <f t="shared" si="30"/>
        <v>280.33333333333331</v>
      </c>
      <c r="D348">
        <f t="shared" si="32"/>
        <v>281</v>
      </c>
      <c r="E348">
        <f t="shared" si="34"/>
        <v>281.71428571428572</v>
      </c>
      <c r="F348">
        <f t="shared" si="31"/>
        <v>280</v>
      </c>
      <c r="G348">
        <f t="shared" si="33"/>
        <v>280</v>
      </c>
      <c r="H348">
        <f t="shared" si="35"/>
        <v>280</v>
      </c>
    </row>
    <row r="349" spans="1:8" x14ac:dyDescent="0.2">
      <c r="A349" s="22">
        <v>44252</v>
      </c>
      <c r="B349" s="18">
        <v>278</v>
      </c>
      <c r="C349">
        <f t="shared" si="30"/>
        <v>279</v>
      </c>
      <c r="D349">
        <f t="shared" si="32"/>
        <v>280</v>
      </c>
      <c r="E349">
        <f t="shared" si="34"/>
        <v>280.85714285714283</v>
      </c>
      <c r="F349">
        <f t="shared" si="31"/>
        <v>279</v>
      </c>
      <c r="G349">
        <f t="shared" si="33"/>
        <v>280</v>
      </c>
      <c r="H349">
        <f t="shared" si="35"/>
        <v>280</v>
      </c>
    </row>
    <row r="350" spans="1:8" x14ac:dyDescent="0.2">
      <c r="A350" s="22">
        <v>44253</v>
      </c>
      <c r="B350" s="18">
        <v>279</v>
      </c>
      <c r="C350">
        <f t="shared" si="30"/>
        <v>279</v>
      </c>
      <c r="D350">
        <f t="shared" si="32"/>
        <v>279.60000000000002</v>
      </c>
      <c r="E350">
        <f t="shared" si="34"/>
        <v>279.85714285714283</v>
      </c>
      <c r="F350">
        <f t="shared" si="31"/>
        <v>279</v>
      </c>
      <c r="G350">
        <f t="shared" si="33"/>
        <v>280</v>
      </c>
      <c r="H350">
        <f t="shared" si="35"/>
        <v>280</v>
      </c>
    </row>
    <row r="351" spans="1:8" x14ac:dyDescent="0.2">
      <c r="A351" s="22">
        <v>44254</v>
      </c>
      <c r="B351" s="18">
        <v>280</v>
      </c>
      <c r="C351">
        <f t="shared" si="30"/>
        <v>280</v>
      </c>
      <c r="D351">
        <f t="shared" si="32"/>
        <v>279.2</v>
      </c>
      <c r="E351">
        <f t="shared" si="34"/>
        <v>278.71428571428572</v>
      </c>
      <c r="F351">
        <f t="shared" si="31"/>
        <v>280</v>
      </c>
      <c r="G351">
        <f t="shared" si="33"/>
        <v>279</v>
      </c>
      <c r="H351">
        <f t="shared" si="35"/>
        <v>279</v>
      </c>
    </row>
    <row r="352" spans="1:8" x14ac:dyDescent="0.2">
      <c r="A352" s="22">
        <v>44255</v>
      </c>
      <c r="B352" s="18">
        <v>281</v>
      </c>
      <c r="C352">
        <f t="shared" si="30"/>
        <v>279.66666666666669</v>
      </c>
      <c r="D352">
        <f t="shared" si="32"/>
        <v>278.60000000000002</v>
      </c>
      <c r="E352">
        <f t="shared" si="34"/>
        <v>277.71428571428572</v>
      </c>
      <c r="F352">
        <f t="shared" si="31"/>
        <v>280</v>
      </c>
      <c r="G352">
        <f t="shared" si="33"/>
        <v>279</v>
      </c>
      <c r="H352">
        <f t="shared" si="35"/>
        <v>278</v>
      </c>
    </row>
    <row r="353" spans="1:8" x14ac:dyDescent="0.2">
      <c r="A353" s="22">
        <v>44256</v>
      </c>
      <c r="B353" s="18">
        <v>278</v>
      </c>
      <c r="C353">
        <f t="shared" si="30"/>
        <v>278</v>
      </c>
      <c r="D353">
        <f t="shared" si="32"/>
        <v>277.39999999999998</v>
      </c>
      <c r="E353">
        <f t="shared" si="34"/>
        <v>276.71428571428572</v>
      </c>
      <c r="F353">
        <f t="shared" si="31"/>
        <v>278</v>
      </c>
      <c r="G353">
        <f t="shared" si="33"/>
        <v>278</v>
      </c>
      <c r="H353">
        <f t="shared" si="35"/>
        <v>278</v>
      </c>
    </row>
    <row r="354" spans="1:8" x14ac:dyDescent="0.2">
      <c r="A354" s="22">
        <v>44257</v>
      </c>
      <c r="B354" s="18">
        <v>275</v>
      </c>
      <c r="C354">
        <f t="shared" si="30"/>
        <v>275.33333333333331</v>
      </c>
      <c r="D354">
        <f t="shared" si="32"/>
        <v>275.60000000000002</v>
      </c>
      <c r="E354">
        <f t="shared" si="34"/>
        <v>275.85714285714283</v>
      </c>
      <c r="F354">
        <f t="shared" si="31"/>
        <v>275</v>
      </c>
      <c r="G354">
        <f t="shared" si="33"/>
        <v>275</v>
      </c>
      <c r="H354">
        <f t="shared" si="35"/>
        <v>275</v>
      </c>
    </row>
    <row r="355" spans="1:8" x14ac:dyDescent="0.2">
      <c r="A355" s="22">
        <v>44258</v>
      </c>
      <c r="B355" s="18">
        <v>273</v>
      </c>
      <c r="C355">
        <f t="shared" si="30"/>
        <v>273</v>
      </c>
      <c r="D355">
        <f t="shared" si="32"/>
        <v>274</v>
      </c>
      <c r="E355">
        <f t="shared" si="34"/>
        <v>274.42857142857144</v>
      </c>
      <c r="F355">
        <f t="shared" si="31"/>
        <v>273</v>
      </c>
      <c r="G355">
        <f t="shared" si="33"/>
        <v>273</v>
      </c>
      <c r="H355">
        <f t="shared" si="35"/>
        <v>273</v>
      </c>
    </row>
    <row r="356" spans="1:8" x14ac:dyDescent="0.2">
      <c r="A356" s="22">
        <v>44259</v>
      </c>
      <c r="B356" s="18">
        <v>271</v>
      </c>
      <c r="C356">
        <f t="shared" si="30"/>
        <v>272.33333333333331</v>
      </c>
      <c r="D356">
        <f t="shared" si="32"/>
        <v>272.39999999999998</v>
      </c>
      <c r="E356">
        <f t="shared" si="34"/>
        <v>272.57142857142856</v>
      </c>
      <c r="F356">
        <f t="shared" si="31"/>
        <v>273</v>
      </c>
      <c r="G356">
        <f t="shared" si="33"/>
        <v>273</v>
      </c>
      <c r="H356">
        <f t="shared" si="35"/>
        <v>273</v>
      </c>
    </row>
    <row r="357" spans="1:8" x14ac:dyDescent="0.2">
      <c r="A357" s="22">
        <v>44260</v>
      </c>
      <c r="B357" s="18">
        <v>273</v>
      </c>
      <c r="C357">
        <f t="shared" si="30"/>
        <v>271.33333333333331</v>
      </c>
      <c r="D357">
        <f t="shared" si="32"/>
        <v>271</v>
      </c>
      <c r="E357">
        <f t="shared" si="34"/>
        <v>270.42857142857144</v>
      </c>
      <c r="F357">
        <f t="shared" si="31"/>
        <v>271</v>
      </c>
      <c r="G357">
        <f t="shared" si="33"/>
        <v>271</v>
      </c>
      <c r="H357">
        <f t="shared" si="35"/>
        <v>271</v>
      </c>
    </row>
    <row r="358" spans="1:8" x14ac:dyDescent="0.2">
      <c r="A358" s="22">
        <v>44261</v>
      </c>
      <c r="B358" s="18">
        <v>270</v>
      </c>
      <c r="C358">
        <f t="shared" si="30"/>
        <v>270.33333333333331</v>
      </c>
      <c r="D358">
        <f t="shared" si="32"/>
        <v>269</v>
      </c>
      <c r="E358">
        <f t="shared" si="34"/>
        <v>268.28571428571428</v>
      </c>
      <c r="F358">
        <f t="shared" si="31"/>
        <v>270</v>
      </c>
      <c r="G358">
        <f t="shared" si="33"/>
        <v>270</v>
      </c>
      <c r="H358">
        <f t="shared" si="35"/>
        <v>270</v>
      </c>
    </row>
    <row r="359" spans="1:8" x14ac:dyDescent="0.2">
      <c r="A359" s="22">
        <v>44262</v>
      </c>
      <c r="B359" s="18">
        <v>268</v>
      </c>
      <c r="C359">
        <f t="shared" si="30"/>
        <v>267</v>
      </c>
      <c r="D359">
        <f t="shared" si="32"/>
        <v>266.8</v>
      </c>
      <c r="E359">
        <f t="shared" si="34"/>
        <v>265.57142857142856</v>
      </c>
      <c r="F359">
        <f t="shared" si="31"/>
        <v>268</v>
      </c>
      <c r="G359">
        <f t="shared" si="33"/>
        <v>268</v>
      </c>
      <c r="H359">
        <f t="shared" si="35"/>
        <v>268</v>
      </c>
    </row>
    <row r="360" spans="1:8" x14ac:dyDescent="0.2">
      <c r="A360" s="22">
        <v>44263</v>
      </c>
      <c r="B360" s="18">
        <v>263</v>
      </c>
      <c r="C360">
        <f t="shared" si="30"/>
        <v>263.66666666666669</v>
      </c>
      <c r="D360">
        <f t="shared" si="32"/>
        <v>263</v>
      </c>
      <c r="E360">
        <f t="shared" si="34"/>
        <v>262.57142857142856</v>
      </c>
      <c r="F360">
        <f t="shared" si="31"/>
        <v>263</v>
      </c>
      <c r="G360">
        <f t="shared" si="33"/>
        <v>263</v>
      </c>
      <c r="H360">
        <f t="shared" si="35"/>
        <v>263</v>
      </c>
    </row>
    <row r="361" spans="1:8" x14ac:dyDescent="0.2">
      <c r="A361" s="22">
        <v>44264</v>
      </c>
      <c r="B361" s="18">
        <v>260</v>
      </c>
      <c r="C361">
        <f t="shared" si="30"/>
        <v>259</v>
      </c>
      <c r="D361">
        <f t="shared" si="32"/>
        <v>259</v>
      </c>
      <c r="E361">
        <f t="shared" si="34"/>
        <v>259.57142857142856</v>
      </c>
      <c r="F361">
        <f t="shared" si="31"/>
        <v>260</v>
      </c>
      <c r="G361">
        <f t="shared" si="33"/>
        <v>260</v>
      </c>
      <c r="H361">
        <f t="shared" si="35"/>
        <v>260</v>
      </c>
    </row>
    <row r="362" spans="1:8" x14ac:dyDescent="0.2">
      <c r="A362" s="22">
        <v>44265</v>
      </c>
      <c r="B362" s="18">
        <v>254</v>
      </c>
      <c r="C362">
        <f t="shared" si="30"/>
        <v>254.66666666666666</v>
      </c>
      <c r="D362">
        <f t="shared" si="32"/>
        <v>255.8</v>
      </c>
      <c r="E362">
        <f t="shared" si="34"/>
        <v>256.14285714285717</v>
      </c>
      <c r="F362">
        <f t="shared" si="31"/>
        <v>254</v>
      </c>
      <c r="G362">
        <f t="shared" si="33"/>
        <v>254</v>
      </c>
      <c r="H362">
        <f t="shared" si="35"/>
        <v>254</v>
      </c>
    </row>
    <row r="363" spans="1:8" x14ac:dyDescent="0.2">
      <c r="A363" s="22">
        <v>44266</v>
      </c>
      <c r="B363" s="18">
        <v>250</v>
      </c>
      <c r="C363">
        <f t="shared" si="30"/>
        <v>252</v>
      </c>
      <c r="D363">
        <f t="shared" si="32"/>
        <v>252.4</v>
      </c>
      <c r="E363">
        <f t="shared" si="34"/>
        <v>252.14285714285714</v>
      </c>
      <c r="F363">
        <f t="shared" si="31"/>
        <v>252</v>
      </c>
      <c r="G363">
        <f t="shared" si="33"/>
        <v>252</v>
      </c>
      <c r="H363">
        <f t="shared" si="35"/>
        <v>252</v>
      </c>
    </row>
    <row r="364" spans="1:8" x14ac:dyDescent="0.2">
      <c r="A364" s="22">
        <v>44267</v>
      </c>
      <c r="B364" s="18">
        <v>252</v>
      </c>
      <c r="C364">
        <f t="shared" si="30"/>
        <v>249.33333333333334</v>
      </c>
      <c r="D364">
        <f t="shared" si="32"/>
        <v>248.4</v>
      </c>
      <c r="E364">
        <f t="shared" si="34"/>
        <v>248.14285714285714</v>
      </c>
      <c r="F364">
        <f t="shared" si="31"/>
        <v>250</v>
      </c>
      <c r="G364">
        <f t="shared" si="33"/>
        <v>250</v>
      </c>
      <c r="H364">
        <f t="shared" si="35"/>
        <v>250</v>
      </c>
    </row>
    <row r="365" spans="1:8" x14ac:dyDescent="0.2">
      <c r="A365" s="22">
        <v>44268</v>
      </c>
      <c r="B365" s="18">
        <v>246</v>
      </c>
      <c r="C365">
        <f t="shared" si="30"/>
        <v>246</v>
      </c>
      <c r="D365">
        <f t="shared" si="32"/>
        <v>244.6</v>
      </c>
      <c r="E365">
        <f t="shared" si="34"/>
        <v>243.42857142857142</v>
      </c>
      <c r="F365">
        <f t="shared" si="31"/>
        <v>246</v>
      </c>
      <c r="G365">
        <f t="shared" si="33"/>
        <v>246</v>
      </c>
      <c r="H365">
        <f t="shared" si="35"/>
        <v>246</v>
      </c>
    </row>
    <row r="366" spans="1:8" x14ac:dyDescent="0.2">
      <c r="A366" s="22">
        <v>44269</v>
      </c>
      <c r="B366" s="18">
        <v>240</v>
      </c>
      <c r="C366">
        <f t="shared" si="30"/>
        <v>240.33333333333334</v>
      </c>
      <c r="D366">
        <f t="shared" si="32"/>
        <v>240</v>
      </c>
      <c r="E366">
        <f t="shared" si="34"/>
        <v>239</v>
      </c>
      <c r="F366">
        <f t="shared" si="31"/>
        <v>240</v>
      </c>
      <c r="G366">
        <f t="shared" si="33"/>
        <v>240</v>
      </c>
      <c r="H366">
        <f t="shared" si="35"/>
        <v>240</v>
      </c>
    </row>
    <row r="367" spans="1:8" x14ac:dyDescent="0.2">
      <c r="A367" s="22">
        <v>44270</v>
      </c>
      <c r="B367" s="18">
        <v>235</v>
      </c>
      <c r="C367">
        <f t="shared" si="30"/>
        <v>234</v>
      </c>
      <c r="D367">
        <f t="shared" si="32"/>
        <v>234.2</v>
      </c>
      <c r="E367">
        <f t="shared" si="34"/>
        <v>234.57142857142858</v>
      </c>
      <c r="F367">
        <f t="shared" si="31"/>
        <v>235</v>
      </c>
      <c r="G367">
        <f t="shared" si="33"/>
        <v>235</v>
      </c>
      <c r="H367">
        <f t="shared" si="35"/>
        <v>235</v>
      </c>
    </row>
    <row r="368" spans="1:8" x14ac:dyDescent="0.2">
      <c r="A368" s="22">
        <v>44271</v>
      </c>
      <c r="B368" s="18">
        <v>227</v>
      </c>
      <c r="C368">
        <f t="shared" si="30"/>
        <v>228.33333333333334</v>
      </c>
      <c r="D368">
        <f t="shared" si="32"/>
        <v>228.8</v>
      </c>
      <c r="E368">
        <f t="shared" si="34"/>
        <v>229.14285714285714</v>
      </c>
      <c r="F368">
        <f t="shared" si="31"/>
        <v>227</v>
      </c>
      <c r="G368">
        <f t="shared" si="33"/>
        <v>227</v>
      </c>
      <c r="H368">
        <f t="shared" si="35"/>
        <v>227</v>
      </c>
    </row>
    <row r="369" spans="1:8" x14ac:dyDescent="0.2">
      <c r="A369" s="22">
        <v>44272</v>
      </c>
      <c r="B369" s="18">
        <v>223</v>
      </c>
      <c r="C369">
        <f t="shared" si="30"/>
        <v>223</v>
      </c>
      <c r="D369">
        <f t="shared" si="32"/>
        <v>223.6</v>
      </c>
      <c r="E369">
        <f t="shared" si="34"/>
        <v>224.14285714285714</v>
      </c>
      <c r="F369">
        <f t="shared" si="31"/>
        <v>223</v>
      </c>
      <c r="G369">
        <f t="shared" si="33"/>
        <v>223</v>
      </c>
      <c r="H369">
        <f t="shared" si="35"/>
        <v>223</v>
      </c>
    </row>
    <row r="370" spans="1:8" x14ac:dyDescent="0.2">
      <c r="A370" s="22">
        <v>44273</v>
      </c>
      <c r="B370" s="18">
        <v>219</v>
      </c>
      <c r="C370">
        <f t="shared" si="30"/>
        <v>218.66666666666666</v>
      </c>
      <c r="D370">
        <f t="shared" si="32"/>
        <v>218.8</v>
      </c>
      <c r="E370">
        <f t="shared" si="34"/>
        <v>219.14285714285714</v>
      </c>
      <c r="F370">
        <f t="shared" si="31"/>
        <v>219</v>
      </c>
      <c r="G370">
        <f t="shared" si="33"/>
        <v>219</v>
      </c>
      <c r="H370">
        <f t="shared" si="35"/>
        <v>219</v>
      </c>
    </row>
    <row r="371" spans="1:8" x14ac:dyDescent="0.2">
      <c r="A371" s="22">
        <v>44274</v>
      </c>
      <c r="B371" s="18">
        <v>214</v>
      </c>
      <c r="C371">
        <f t="shared" si="30"/>
        <v>214.66666666666666</v>
      </c>
      <c r="D371">
        <f t="shared" si="32"/>
        <v>214.4</v>
      </c>
      <c r="E371">
        <f t="shared" si="34"/>
        <v>214.57142857142858</v>
      </c>
      <c r="F371">
        <f t="shared" si="31"/>
        <v>214</v>
      </c>
      <c r="G371">
        <f t="shared" si="33"/>
        <v>214</v>
      </c>
      <c r="H371">
        <f t="shared" si="35"/>
        <v>214</v>
      </c>
    </row>
    <row r="372" spans="1:8" x14ac:dyDescent="0.2">
      <c r="A372" s="22">
        <v>44275</v>
      </c>
      <c r="B372" s="18">
        <v>211</v>
      </c>
      <c r="C372">
        <f t="shared" si="30"/>
        <v>210</v>
      </c>
      <c r="D372">
        <f t="shared" si="32"/>
        <v>210.4</v>
      </c>
      <c r="E372">
        <f t="shared" si="34"/>
        <v>210.71428571428572</v>
      </c>
      <c r="F372">
        <f t="shared" si="31"/>
        <v>211</v>
      </c>
      <c r="G372">
        <f t="shared" si="33"/>
        <v>211</v>
      </c>
      <c r="H372">
        <f t="shared" si="35"/>
        <v>211</v>
      </c>
    </row>
    <row r="373" spans="1:8" x14ac:dyDescent="0.2">
      <c r="A373" s="22">
        <v>44276</v>
      </c>
      <c r="B373" s="18">
        <v>205</v>
      </c>
      <c r="C373">
        <f t="shared" si="30"/>
        <v>206.33333333333334</v>
      </c>
      <c r="D373">
        <f t="shared" si="32"/>
        <v>206.6</v>
      </c>
      <c r="E373">
        <f t="shared" si="34"/>
        <v>207.28571428571428</v>
      </c>
      <c r="F373">
        <f t="shared" si="31"/>
        <v>205</v>
      </c>
      <c r="G373">
        <f t="shared" si="33"/>
        <v>205</v>
      </c>
      <c r="H373">
        <f t="shared" si="35"/>
        <v>205</v>
      </c>
    </row>
    <row r="374" spans="1:8" x14ac:dyDescent="0.2">
      <c r="A374" s="22">
        <v>44277</v>
      </c>
      <c r="B374" s="18">
        <v>203</v>
      </c>
      <c r="C374">
        <f t="shared" si="30"/>
        <v>202.66666666666666</v>
      </c>
      <c r="D374">
        <f t="shared" si="32"/>
        <v>203.6</v>
      </c>
      <c r="E374">
        <f t="shared" si="34"/>
        <v>204.57142857142858</v>
      </c>
      <c r="F374">
        <f t="shared" si="31"/>
        <v>203</v>
      </c>
      <c r="G374">
        <f t="shared" si="33"/>
        <v>203</v>
      </c>
      <c r="H374">
        <f t="shared" si="35"/>
        <v>203</v>
      </c>
    </row>
    <row r="375" spans="1:8" x14ac:dyDescent="0.2">
      <c r="A375" s="22">
        <v>44278</v>
      </c>
      <c r="B375" s="18">
        <v>200</v>
      </c>
      <c r="C375">
        <f t="shared" si="30"/>
        <v>200.66666666666666</v>
      </c>
      <c r="D375">
        <f t="shared" si="32"/>
        <v>201.4</v>
      </c>
      <c r="E375">
        <f t="shared" si="34"/>
        <v>202.28571428571428</v>
      </c>
      <c r="F375">
        <f t="shared" si="31"/>
        <v>200</v>
      </c>
      <c r="G375">
        <f t="shared" si="33"/>
        <v>200</v>
      </c>
      <c r="H375">
        <f t="shared" si="35"/>
        <v>200</v>
      </c>
    </row>
    <row r="376" spans="1:8" x14ac:dyDescent="0.2">
      <c r="A376" s="22">
        <v>44279</v>
      </c>
      <c r="B376" s="18">
        <v>199</v>
      </c>
      <c r="C376">
        <f t="shared" si="30"/>
        <v>199.66666666666666</v>
      </c>
      <c r="D376">
        <f t="shared" si="32"/>
        <v>200</v>
      </c>
      <c r="E376">
        <f t="shared" si="34"/>
        <v>200.85714285714286</v>
      </c>
      <c r="F376">
        <f t="shared" si="31"/>
        <v>200</v>
      </c>
      <c r="G376">
        <f t="shared" si="33"/>
        <v>200</v>
      </c>
      <c r="H376">
        <f t="shared" si="35"/>
        <v>200</v>
      </c>
    </row>
    <row r="377" spans="1:8" x14ac:dyDescent="0.2">
      <c r="A377" s="22">
        <v>44280</v>
      </c>
      <c r="B377" s="18">
        <v>200</v>
      </c>
      <c r="C377">
        <f t="shared" si="30"/>
        <v>199</v>
      </c>
      <c r="D377">
        <f t="shared" si="32"/>
        <v>199.6</v>
      </c>
      <c r="E377">
        <f t="shared" si="34"/>
        <v>200</v>
      </c>
      <c r="F377">
        <f t="shared" si="31"/>
        <v>199</v>
      </c>
      <c r="G377">
        <f t="shared" si="33"/>
        <v>200</v>
      </c>
      <c r="H377">
        <f t="shared" si="35"/>
        <v>200</v>
      </c>
    </row>
    <row r="378" spans="1:8" x14ac:dyDescent="0.2">
      <c r="A378" s="22">
        <v>44281</v>
      </c>
      <c r="B378" s="18">
        <v>198</v>
      </c>
      <c r="C378">
        <f t="shared" si="30"/>
        <v>199.66666666666666</v>
      </c>
      <c r="D378">
        <f t="shared" si="32"/>
        <v>199.4</v>
      </c>
      <c r="E378">
        <f t="shared" si="34"/>
        <v>199.57142857142858</v>
      </c>
      <c r="F378">
        <f t="shared" si="31"/>
        <v>200</v>
      </c>
      <c r="G378">
        <f t="shared" si="33"/>
        <v>199</v>
      </c>
      <c r="H378">
        <f t="shared" si="35"/>
        <v>200</v>
      </c>
    </row>
    <row r="379" spans="1:8" x14ac:dyDescent="0.2">
      <c r="A379" s="22">
        <v>44282</v>
      </c>
      <c r="B379" s="18">
        <v>201</v>
      </c>
      <c r="C379">
        <f t="shared" si="30"/>
        <v>199.33333333333334</v>
      </c>
      <c r="D379">
        <f t="shared" si="32"/>
        <v>199.6</v>
      </c>
      <c r="E379">
        <f t="shared" si="34"/>
        <v>199.28571428571428</v>
      </c>
      <c r="F379">
        <f t="shared" si="31"/>
        <v>199</v>
      </c>
      <c r="G379">
        <f t="shared" si="33"/>
        <v>200</v>
      </c>
      <c r="H379">
        <f t="shared" si="35"/>
        <v>199</v>
      </c>
    </row>
    <row r="380" spans="1:8" x14ac:dyDescent="0.2">
      <c r="A380" s="22">
        <v>44283</v>
      </c>
      <c r="B380" s="18">
        <v>199</v>
      </c>
      <c r="C380">
        <f t="shared" si="30"/>
        <v>200</v>
      </c>
      <c r="D380">
        <f t="shared" si="32"/>
        <v>199.2</v>
      </c>
      <c r="E380">
        <f t="shared" si="34"/>
        <v>199</v>
      </c>
      <c r="F380">
        <f t="shared" si="31"/>
        <v>200</v>
      </c>
      <c r="G380">
        <f t="shared" si="33"/>
        <v>199</v>
      </c>
      <c r="H380">
        <f t="shared" si="35"/>
        <v>199</v>
      </c>
    </row>
    <row r="381" spans="1:8" x14ac:dyDescent="0.2">
      <c r="A381" s="22">
        <v>44284</v>
      </c>
      <c r="B381" s="18">
        <v>200</v>
      </c>
      <c r="C381">
        <f t="shared" si="30"/>
        <v>199</v>
      </c>
      <c r="D381">
        <f t="shared" si="32"/>
        <v>199</v>
      </c>
      <c r="E381">
        <f t="shared" si="34"/>
        <v>198.85714285714286</v>
      </c>
      <c r="F381">
        <f t="shared" si="31"/>
        <v>199</v>
      </c>
      <c r="G381">
        <f t="shared" si="33"/>
        <v>199</v>
      </c>
      <c r="H381">
        <f t="shared" si="35"/>
        <v>199</v>
      </c>
    </row>
    <row r="382" spans="1:8" x14ac:dyDescent="0.2">
      <c r="A382" s="22">
        <v>44285</v>
      </c>
      <c r="B382" s="18">
        <v>198</v>
      </c>
      <c r="C382">
        <f t="shared" si="30"/>
        <v>198.33333333333334</v>
      </c>
      <c r="D382">
        <f t="shared" si="32"/>
        <v>198.6</v>
      </c>
      <c r="E382">
        <f t="shared" si="34"/>
        <v>199.42857142857142</v>
      </c>
      <c r="F382">
        <f t="shared" si="31"/>
        <v>198</v>
      </c>
      <c r="G382">
        <f t="shared" si="33"/>
        <v>199</v>
      </c>
      <c r="H382">
        <f t="shared" si="35"/>
        <v>199</v>
      </c>
    </row>
    <row r="383" spans="1:8" x14ac:dyDescent="0.2">
      <c r="A383" s="22">
        <v>44286</v>
      </c>
      <c r="B383" s="18">
        <v>197</v>
      </c>
      <c r="C383">
        <f t="shared" si="30"/>
        <v>198</v>
      </c>
      <c r="D383">
        <f t="shared" si="32"/>
        <v>199.2</v>
      </c>
      <c r="E383">
        <f t="shared" si="34"/>
        <v>199.42857142857142</v>
      </c>
      <c r="F383">
        <f t="shared" si="31"/>
        <v>198</v>
      </c>
      <c r="G383">
        <f t="shared" si="33"/>
        <v>199</v>
      </c>
      <c r="H383">
        <f t="shared" si="35"/>
        <v>199</v>
      </c>
    </row>
    <row r="384" spans="1:8" x14ac:dyDescent="0.2">
      <c r="A384" s="22">
        <v>44287</v>
      </c>
      <c r="B384" s="18">
        <v>199</v>
      </c>
      <c r="C384">
        <f t="shared" si="30"/>
        <v>199.33333333333334</v>
      </c>
      <c r="D384">
        <f t="shared" si="32"/>
        <v>199.4</v>
      </c>
      <c r="E384">
        <f t="shared" si="34"/>
        <v>199.57142857142858</v>
      </c>
      <c r="F384">
        <f t="shared" si="31"/>
        <v>199</v>
      </c>
      <c r="G384">
        <f t="shared" si="33"/>
        <v>199</v>
      </c>
      <c r="H384">
        <f t="shared" si="35"/>
        <v>200</v>
      </c>
    </row>
    <row r="385" spans="1:8" x14ac:dyDescent="0.2">
      <c r="A385" s="22">
        <v>44288</v>
      </c>
      <c r="B385" s="18">
        <v>202</v>
      </c>
      <c r="C385">
        <f t="shared" si="30"/>
        <v>200.66666666666666</v>
      </c>
      <c r="D385">
        <f t="shared" si="32"/>
        <v>199.8</v>
      </c>
      <c r="E385">
        <f t="shared" si="34"/>
        <v>199.42857142857142</v>
      </c>
      <c r="F385">
        <f t="shared" si="31"/>
        <v>201</v>
      </c>
      <c r="G385">
        <f t="shared" si="33"/>
        <v>200</v>
      </c>
      <c r="H385">
        <f t="shared" si="35"/>
        <v>199</v>
      </c>
    </row>
    <row r="386" spans="1:8" x14ac:dyDescent="0.2">
      <c r="A386" s="22">
        <v>44289</v>
      </c>
      <c r="B386" s="18">
        <v>201</v>
      </c>
      <c r="C386">
        <f t="shared" si="30"/>
        <v>201</v>
      </c>
      <c r="D386">
        <f t="shared" si="32"/>
        <v>200.2</v>
      </c>
      <c r="E386">
        <f t="shared" si="34"/>
        <v>199.85714285714286</v>
      </c>
      <c r="F386">
        <f t="shared" si="31"/>
        <v>201</v>
      </c>
      <c r="G386">
        <f t="shared" si="33"/>
        <v>200</v>
      </c>
      <c r="H386">
        <f t="shared" si="35"/>
        <v>200</v>
      </c>
    </row>
    <row r="387" spans="1:8" x14ac:dyDescent="0.2">
      <c r="A387" s="22">
        <v>44290</v>
      </c>
      <c r="B387" s="18">
        <v>200</v>
      </c>
      <c r="C387">
        <f t="shared" si="30"/>
        <v>200</v>
      </c>
      <c r="D387">
        <f t="shared" si="32"/>
        <v>200.6</v>
      </c>
      <c r="E387">
        <f t="shared" si="34"/>
        <v>200</v>
      </c>
      <c r="F387">
        <f t="shared" si="31"/>
        <v>200</v>
      </c>
      <c r="G387">
        <f t="shared" si="33"/>
        <v>201</v>
      </c>
      <c r="H387">
        <f t="shared" si="35"/>
        <v>200</v>
      </c>
    </row>
    <row r="388" spans="1:8" x14ac:dyDescent="0.2">
      <c r="A388" s="22">
        <v>44291</v>
      </c>
      <c r="B388" s="18">
        <v>199</v>
      </c>
      <c r="C388">
        <f t="shared" si="30"/>
        <v>200</v>
      </c>
      <c r="D388">
        <f t="shared" si="32"/>
        <v>199.8</v>
      </c>
      <c r="E388">
        <f t="shared" si="34"/>
        <v>199.71428571428572</v>
      </c>
      <c r="F388">
        <f t="shared" si="31"/>
        <v>200</v>
      </c>
      <c r="G388">
        <f t="shared" si="33"/>
        <v>200</v>
      </c>
      <c r="H388">
        <f t="shared" si="35"/>
        <v>200</v>
      </c>
    </row>
    <row r="389" spans="1:8" x14ac:dyDescent="0.2">
      <c r="A389" s="22">
        <v>44292</v>
      </c>
      <c r="B389" s="18">
        <v>201</v>
      </c>
      <c r="C389">
        <f t="shared" ref="C389:C435" si="36">AVERAGE(B388:B390)</f>
        <v>199.33333333333334</v>
      </c>
      <c r="D389">
        <f t="shared" si="32"/>
        <v>199</v>
      </c>
      <c r="E389">
        <f t="shared" si="34"/>
        <v>199.42857142857142</v>
      </c>
      <c r="F389">
        <f t="shared" ref="F389:F435" si="37">MEDIAN(B388:B390)</f>
        <v>199</v>
      </c>
      <c r="G389">
        <f t="shared" si="33"/>
        <v>199</v>
      </c>
      <c r="H389">
        <f t="shared" si="35"/>
        <v>200</v>
      </c>
    </row>
    <row r="390" spans="1:8" x14ac:dyDescent="0.2">
      <c r="A390" s="22">
        <v>44293</v>
      </c>
      <c r="B390" s="18">
        <v>198</v>
      </c>
      <c r="C390">
        <f t="shared" si="36"/>
        <v>198.66666666666666</v>
      </c>
      <c r="D390">
        <f t="shared" ref="D390:D434" si="38">AVERAGE(B388:B392)</f>
        <v>199</v>
      </c>
      <c r="E390">
        <f t="shared" si="34"/>
        <v>199.42857142857142</v>
      </c>
      <c r="F390">
        <f t="shared" si="37"/>
        <v>198</v>
      </c>
      <c r="G390">
        <f t="shared" ref="G390:G434" si="39">MEDIAN(B388:B392)</f>
        <v>199</v>
      </c>
      <c r="H390">
        <f t="shared" si="35"/>
        <v>200</v>
      </c>
    </row>
    <row r="391" spans="1:8" x14ac:dyDescent="0.2">
      <c r="A391" s="22">
        <v>44294</v>
      </c>
      <c r="B391" s="18">
        <v>197</v>
      </c>
      <c r="C391">
        <f t="shared" si="36"/>
        <v>198.33333333333334</v>
      </c>
      <c r="D391">
        <f t="shared" si="38"/>
        <v>199.4</v>
      </c>
      <c r="E391">
        <f t="shared" ref="E391:E433" si="40">AVERAGE(B388:B394)</f>
        <v>199.14285714285714</v>
      </c>
      <c r="F391">
        <f t="shared" si="37"/>
        <v>198</v>
      </c>
      <c r="G391">
        <f t="shared" si="39"/>
        <v>200</v>
      </c>
      <c r="H391">
        <f t="shared" ref="H391:H433" si="41">MEDIAN(B388:B394)</f>
        <v>199</v>
      </c>
    </row>
    <row r="392" spans="1:8" x14ac:dyDescent="0.2">
      <c r="A392" s="22">
        <v>44295</v>
      </c>
      <c r="B392" s="18">
        <v>200</v>
      </c>
      <c r="C392">
        <f t="shared" si="36"/>
        <v>199.33333333333334</v>
      </c>
      <c r="D392">
        <f t="shared" si="38"/>
        <v>198.8</v>
      </c>
      <c r="E392">
        <f t="shared" si="40"/>
        <v>198.85714285714286</v>
      </c>
      <c r="F392">
        <f t="shared" si="37"/>
        <v>200</v>
      </c>
      <c r="G392">
        <f t="shared" si="39"/>
        <v>198</v>
      </c>
      <c r="H392">
        <f t="shared" si="41"/>
        <v>198</v>
      </c>
    </row>
    <row r="393" spans="1:8" x14ac:dyDescent="0.2">
      <c r="A393" s="22">
        <v>44296</v>
      </c>
      <c r="B393" s="18">
        <v>201</v>
      </c>
      <c r="C393">
        <f t="shared" si="36"/>
        <v>199.66666666666666</v>
      </c>
      <c r="D393">
        <f t="shared" si="38"/>
        <v>198.6</v>
      </c>
      <c r="E393">
        <f t="shared" si="40"/>
        <v>197.85714285714286</v>
      </c>
      <c r="F393">
        <f t="shared" si="37"/>
        <v>200</v>
      </c>
      <c r="G393">
        <f t="shared" si="39"/>
        <v>198</v>
      </c>
      <c r="H393">
        <f t="shared" si="41"/>
        <v>198</v>
      </c>
    </row>
    <row r="394" spans="1:8" x14ac:dyDescent="0.2">
      <c r="A394" s="22">
        <v>44297</v>
      </c>
      <c r="B394" s="18">
        <v>198</v>
      </c>
      <c r="C394">
        <f t="shared" si="36"/>
        <v>198.66666666666666</v>
      </c>
      <c r="D394">
        <f t="shared" si="38"/>
        <v>198</v>
      </c>
      <c r="E394">
        <f t="shared" si="40"/>
        <v>197.42857142857142</v>
      </c>
      <c r="F394">
        <f t="shared" si="37"/>
        <v>198</v>
      </c>
      <c r="G394">
        <f t="shared" si="39"/>
        <v>198</v>
      </c>
      <c r="H394">
        <f t="shared" si="41"/>
        <v>197</v>
      </c>
    </row>
    <row r="395" spans="1:8" x14ac:dyDescent="0.2">
      <c r="A395" s="22">
        <v>44298</v>
      </c>
      <c r="B395" s="18">
        <v>197</v>
      </c>
      <c r="C395">
        <f t="shared" si="36"/>
        <v>196.33333333333334</v>
      </c>
      <c r="D395">
        <f t="shared" si="38"/>
        <v>197</v>
      </c>
      <c r="E395">
        <f t="shared" si="40"/>
        <v>197.28571428571428</v>
      </c>
      <c r="F395">
        <f t="shared" si="37"/>
        <v>197</v>
      </c>
      <c r="G395">
        <f t="shared" si="39"/>
        <v>197</v>
      </c>
      <c r="H395">
        <f t="shared" si="41"/>
        <v>197</v>
      </c>
    </row>
    <row r="396" spans="1:8" x14ac:dyDescent="0.2">
      <c r="A396" s="22">
        <v>44299</v>
      </c>
      <c r="B396" s="18">
        <v>194</v>
      </c>
      <c r="C396">
        <f t="shared" si="36"/>
        <v>195.33333333333334</v>
      </c>
      <c r="D396">
        <f t="shared" si="38"/>
        <v>196</v>
      </c>
      <c r="E396">
        <f t="shared" si="40"/>
        <v>196.42857142857142</v>
      </c>
      <c r="F396">
        <f t="shared" si="37"/>
        <v>195</v>
      </c>
      <c r="G396">
        <f t="shared" si="39"/>
        <v>196</v>
      </c>
      <c r="H396">
        <f t="shared" si="41"/>
        <v>196</v>
      </c>
    </row>
    <row r="397" spans="1:8" x14ac:dyDescent="0.2">
      <c r="A397" s="22">
        <v>44300</v>
      </c>
      <c r="B397" s="18">
        <v>195</v>
      </c>
      <c r="C397">
        <f t="shared" si="36"/>
        <v>195</v>
      </c>
      <c r="D397">
        <f t="shared" si="38"/>
        <v>195.2</v>
      </c>
      <c r="E397">
        <f t="shared" si="40"/>
        <v>195.71428571428572</v>
      </c>
      <c r="F397">
        <f t="shared" si="37"/>
        <v>195</v>
      </c>
      <c r="G397">
        <f t="shared" si="39"/>
        <v>195</v>
      </c>
      <c r="H397">
        <f t="shared" si="41"/>
        <v>196</v>
      </c>
    </row>
    <row r="398" spans="1:8" x14ac:dyDescent="0.2">
      <c r="A398" s="22">
        <v>44301</v>
      </c>
      <c r="B398" s="18">
        <v>196</v>
      </c>
      <c r="C398">
        <f t="shared" si="36"/>
        <v>195</v>
      </c>
      <c r="D398">
        <f t="shared" si="38"/>
        <v>195</v>
      </c>
      <c r="E398">
        <f t="shared" si="40"/>
        <v>195</v>
      </c>
      <c r="F398">
        <f t="shared" si="37"/>
        <v>195</v>
      </c>
      <c r="G398">
        <f t="shared" si="39"/>
        <v>195</v>
      </c>
      <c r="H398">
        <f t="shared" si="41"/>
        <v>195</v>
      </c>
    </row>
    <row r="399" spans="1:8" x14ac:dyDescent="0.2">
      <c r="A399" s="22">
        <v>44302</v>
      </c>
      <c r="B399" s="18">
        <v>194</v>
      </c>
      <c r="C399">
        <f t="shared" si="36"/>
        <v>195.33333333333334</v>
      </c>
      <c r="D399">
        <f t="shared" si="38"/>
        <v>194.8</v>
      </c>
      <c r="E399">
        <f t="shared" si="40"/>
        <v>194.28571428571428</v>
      </c>
      <c r="F399">
        <f t="shared" si="37"/>
        <v>196</v>
      </c>
      <c r="G399">
        <f t="shared" si="39"/>
        <v>195</v>
      </c>
      <c r="H399">
        <f t="shared" si="41"/>
        <v>194</v>
      </c>
    </row>
    <row r="400" spans="1:8" x14ac:dyDescent="0.2">
      <c r="A400" s="22">
        <v>44303</v>
      </c>
      <c r="B400" s="18">
        <v>196</v>
      </c>
      <c r="C400">
        <f t="shared" si="36"/>
        <v>194.33333333333334</v>
      </c>
      <c r="D400">
        <f t="shared" si="38"/>
        <v>194.2</v>
      </c>
      <c r="E400">
        <f t="shared" si="40"/>
        <v>193.71428571428572</v>
      </c>
      <c r="F400">
        <f t="shared" si="37"/>
        <v>194</v>
      </c>
      <c r="G400">
        <f t="shared" si="39"/>
        <v>194</v>
      </c>
      <c r="H400">
        <f t="shared" si="41"/>
        <v>194</v>
      </c>
    </row>
    <row r="401" spans="1:8" x14ac:dyDescent="0.2">
      <c r="A401" s="22">
        <v>44304</v>
      </c>
      <c r="B401" s="18">
        <v>193</v>
      </c>
      <c r="C401">
        <f t="shared" si="36"/>
        <v>193.66666666666666</v>
      </c>
      <c r="D401">
        <f t="shared" si="38"/>
        <v>193</v>
      </c>
      <c r="E401">
        <f t="shared" si="40"/>
        <v>192.85714285714286</v>
      </c>
      <c r="F401">
        <f t="shared" si="37"/>
        <v>193</v>
      </c>
      <c r="G401">
        <f t="shared" si="39"/>
        <v>193</v>
      </c>
      <c r="H401">
        <f t="shared" si="41"/>
        <v>193</v>
      </c>
    </row>
    <row r="402" spans="1:8" x14ac:dyDescent="0.2">
      <c r="A402" s="22">
        <v>44305</v>
      </c>
      <c r="B402" s="18">
        <v>192</v>
      </c>
      <c r="C402">
        <f t="shared" si="36"/>
        <v>191.66666666666666</v>
      </c>
      <c r="D402">
        <f t="shared" si="38"/>
        <v>192</v>
      </c>
      <c r="E402">
        <f t="shared" si="40"/>
        <v>192</v>
      </c>
      <c r="F402">
        <f t="shared" si="37"/>
        <v>192</v>
      </c>
      <c r="G402">
        <f t="shared" si="39"/>
        <v>192</v>
      </c>
      <c r="H402">
        <f t="shared" si="41"/>
        <v>192</v>
      </c>
    </row>
    <row r="403" spans="1:8" x14ac:dyDescent="0.2">
      <c r="A403" s="22">
        <v>44306</v>
      </c>
      <c r="B403" s="18">
        <v>190</v>
      </c>
      <c r="C403">
        <f t="shared" si="36"/>
        <v>190.33333333333334</v>
      </c>
      <c r="D403">
        <f t="shared" si="38"/>
        <v>190.8</v>
      </c>
      <c r="E403">
        <f t="shared" si="40"/>
        <v>191.57142857142858</v>
      </c>
      <c r="F403">
        <f t="shared" si="37"/>
        <v>190</v>
      </c>
      <c r="G403">
        <f t="shared" si="39"/>
        <v>190</v>
      </c>
      <c r="H403">
        <f t="shared" si="41"/>
        <v>191</v>
      </c>
    </row>
    <row r="404" spans="1:8" x14ac:dyDescent="0.2">
      <c r="A404" s="22">
        <v>44307</v>
      </c>
      <c r="B404" s="18">
        <v>189</v>
      </c>
      <c r="C404">
        <f t="shared" si="36"/>
        <v>189.66666666666666</v>
      </c>
      <c r="D404">
        <f t="shared" si="38"/>
        <v>190.4</v>
      </c>
      <c r="E404">
        <f t="shared" si="40"/>
        <v>190.57142857142858</v>
      </c>
      <c r="F404">
        <f t="shared" si="37"/>
        <v>190</v>
      </c>
      <c r="G404">
        <f t="shared" si="39"/>
        <v>190</v>
      </c>
      <c r="H404">
        <f t="shared" si="41"/>
        <v>190</v>
      </c>
    </row>
    <row r="405" spans="1:8" x14ac:dyDescent="0.2">
      <c r="A405" s="22">
        <v>44308</v>
      </c>
      <c r="B405" s="18">
        <v>190</v>
      </c>
      <c r="C405">
        <f t="shared" si="36"/>
        <v>190</v>
      </c>
      <c r="D405">
        <f t="shared" si="38"/>
        <v>189.8</v>
      </c>
      <c r="E405">
        <f t="shared" si="40"/>
        <v>189.85714285714286</v>
      </c>
      <c r="F405">
        <f t="shared" si="37"/>
        <v>190</v>
      </c>
      <c r="G405">
        <f t="shared" si="39"/>
        <v>190</v>
      </c>
      <c r="H405">
        <f t="shared" si="41"/>
        <v>190</v>
      </c>
    </row>
    <row r="406" spans="1:8" x14ac:dyDescent="0.2">
      <c r="A406" s="22">
        <v>44309</v>
      </c>
      <c r="B406" s="18">
        <v>191</v>
      </c>
      <c r="C406">
        <f t="shared" si="36"/>
        <v>190</v>
      </c>
      <c r="D406">
        <f t="shared" si="38"/>
        <v>189.4</v>
      </c>
      <c r="E406">
        <f t="shared" si="40"/>
        <v>188.71428571428572</v>
      </c>
      <c r="F406">
        <f t="shared" si="37"/>
        <v>190</v>
      </c>
      <c r="G406">
        <f t="shared" si="39"/>
        <v>189</v>
      </c>
      <c r="H406">
        <f t="shared" si="41"/>
        <v>189</v>
      </c>
    </row>
    <row r="407" spans="1:8" x14ac:dyDescent="0.2">
      <c r="A407" s="22">
        <v>44310</v>
      </c>
      <c r="B407" s="18">
        <v>189</v>
      </c>
      <c r="C407">
        <f t="shared" si="36"/>
        <v>189.33333333333334</v>
      </c>
      <c r="D407">
        <f t="shared" si="38"/>
        <v>188.4</v>
      </c>
      <c r="E407">
        <f t="shared" si="40"/>
        <v>187.71428571428572</v>
      </c>
      <c r="F407">
        <f t="shared" si="37"/>
        <v>189</v>
      </c>
      <c r="G407">
        <f t="shared" si="39"/>
        <v>189</v>
      </c>
      <c r="H407">
        <f t="shared" si="41"/>
        <v>189</v>
      </c>
    </row>
    <row r="408" spans="1:8" x14ac:dyDescent="0.2">
      <c r="A408" s="22">
        <v>44311</v>
      </c>
      <c r="B408" s="18">
        <v>188</v>
      </c>
      <c r="C408">
        <f t="shared" si="36"/>
        <v>187</v>
      </c>
      <c r="D408">
        <f t="shared" si="38"/>
        <v>187</v>
      </c>
      <c r="E408">
        <f t="shared" si="40"/>
        <v>186.28571428571428</v>
      </c>
      <c r="F408">
        <f t="shared" si="37"/>
        <v>188</v>
      </c>
      <c r="G408">
        <f t="shared" si="39"/>
        <v>188</v>
      </c>
      <c r="H408">
        <f t="shared" si="41"/>
        <v>188</v>
      </c>
    </row>
    <row r="409" spans="1:8" x14ac:dyDescent="0.2">
      <c r="A409" s="22">
        <v>44312</v>
      </c>
      <c r="B409" s="18">
        <v>184</v>
      </c>
      <c r="C409">
        <f t="shared" si="36"/>
        <v>185</v>
      </c>
      <c r="D409">
        <f t="shared" si="38"/>
        <v>184.6</v>
      </c>
      <c r="E409">
        <f t="shared" si="40"/>
        <v>184.28571428571428</v>
      </c>
      <c r="F409">
        <f t="shared" si="37"/>
        <v>184</v>
      </c>
      <c r="G409">
        <f t="shared" si="39"/>
        <v>184</v>
      </c>
      <c r="H409">
        <f t="shared" si="41"/>
        <v>184</v>
      </c>
    </row>
    <row r="410" spans="1:8" x14ac:dyDescent="0.2">
      <c r="A410" s="22">
        <v>44313</v>
      </c>
      <c r="B410" s="18">
        <v>183</v>
      </c>
      <c r="C410">
        <f t="shared" si="36"/>
        <v>182</v>
      </c>
      <c r="D410">
        <f t="shared" si="38"/>
        <v>182</v>
      </c>
      <c r="E410">
        <f t="shared" si="40"/>
        <v>181.28571428571428</v>
      </c>
      <c r="F410">
        <f t="shared" si="37"/>
        <v>183</v>
      </c>
      <c r="G410">
        <f t="shared" si="39"/>
        <v>183</v>
      </c>
      <c r="H410">
        <f t="shared" si="41"/>
        <v>183</v>
      </c>
    </row>
    <row r="411" spans="1:8" x14ac:dyDescent="0.2">
      <c r="A411" s="22">
        <v>44314</v>
      </c>
      <c r="B411" s="18">
        <v>179</v>
      </c>
      <c r="C411">
        <f t="shared" si="36"/>
        <v>179.33333333333334</v>
      </c>
      <c r="D411">
        <f t="shared" si="38"/>
        <v>178.4</v>
      </c>
      <c r="E411">
        <f t="shared" si="40"/>
        <v>177.14285714285714</v>
      </c>
      <c r="F411">
        <f t="shared" si="37"/>
        <v>179</v>
      </c>
      <c r="G411">
        <f t="shared" si="39"/>
        <v>179</v>
      </c>
      <c r="H411">
        <f t="shared" si="41"/>
        <v>179</v>
      </c>
    </row>
    <row r="412" spans="1:8" x14ac:dyDescent="0.2">
      <c r="A412" s="22">
        <v>44315</v>
      </c>
      <c r="B412" s="18">
        <v>176</v>
      </c>
      <c r="C412">
        <f t="shared" si="36"/>
        <v>175</v>
      </c>
      <c r="D412">
        <f t="shared" si="38"/>
        <v>173.6</v>
      </c>
      <c r="E412">
        <f t="shared" si="40"/>
        <v>171.71428571428572</v>
      </c>
      <c r="F412">
        <f t="shared" si="37"/>
        <v>176</v>
      </c>
      <c r="G412">
        <f t="shared" si="39"/>
        <v>176</v>
      </c>
      <c r="H412">
        <f t="shared" si="41"/>
        <v>176</v>
      </c>
    </row>
    <row r="413" spans="1:8" x14ac:dyDescent="0.2">
      <c r="A413" s="22">
        <v>44316</v>
      </c>
      <c r="B413" s="18">
        <v>170</v>
      </c>
      <c r="C413">
        <f t="shared" si="36"/>
        <v>168.66666666666666</v>
      </c>
      <c r="D413">
        <f t="shared" si="38"/>
        <v>167</v>
      </c>
      <c r="E413">
        <f t="shared" si="40"/>
        <v>165.57142857142858</v>
      </c>
      <c r="F413">
        <f t="shared" si="37"/>
        <v>170</v>
      </c>
      <c r="G413">
        <f t="shared" si="39"/>
        <v>170</v>
      </c>
      <c r="H413">
        <f t="shared" si="41"/>
        <v>170</v>
      </c>
    </row>
    <row r="414" spans="1:8" x14ac:dyDescent="0.2">
      <c r="A414" s="22">
        <v>44317</v>
      </c>
      <c r="B414" s="18">
        <v>160</v>
      </c>
      <c r="C414">
        <f t="shared" si="36"/>
        <v>160</v>
      </c>
      <c r="D414">
        <f t="shared" si="38"/>
        <v>159.4</v>
      </c>
      <c r="E414">
        <f t="shared" si="40"/>
        <v>159.28571428571428</v>
      </c>
      <c r="F414">
        <f t="shared" si="37"/>
        <v>160</v>
      </c>
      <c r="G414">
        <f t="shared" si="39"/>
        <v>160</v>
      </c>
      <c r="H414">
        <f t="shared" si="41"/>
        <v>160</v>
      </c>
    </row>
    <row r="415" spans="1:8" x14ac:dyDescent="0.2">
      <c r="A415" s="22">
        <v>44318</v>
      </c>
      <c r="B415" s="18">
        <v>150</v>
      </c>
      <c r="C415">
        <f t="shared" si="36"/>
        <v>150.33333333333334</v>
      </c>
      <c r="D415">
        <f t="shared" si="38"/>
        <v>152</v>
      </c>
      <c r="E415">
        <f t="shared" si="40"/>
        <v>147.28571428571428</v>
      </c>
      <c r="F415">
        <f t="shared" si="37"/>
        <v>150</v>
      </c>
      <c r="G415">
        <f t="shared" si="39"/>
        <v>150</v>
      </c>
      <c r="H415">
        <f t="shared" si="41"/>
        <v>150</v>
      </c>
    </row>
    <row r="416" spans="1:8" x14ac:dyDescent="0.2">
      <c r="A416" s="22">
        <v>44319</v>
      </c>
      <c r="B416" s="18">
        <v>141</v>
      </c>
      <c r="C416">
        <f t="shared" si="36"/>
        <v>143.33333333333334</v>
      </c>
      <c r="D416">
        <f t="shared" si="38"/>
        <v>137</v>
      </c>
      <c r="E416">
        <f t="shared" si="40"/>
        <v>136</v>
      </c>
      <c r="F416">
        <f t="shared" si="37"/>
        <v>141</v>
      </c>
      <c r="G416">
        <f t="shared" si="39"/>
        <v>141</v>
      </c>
      <c r="H416">
        <f t="shared" si="41"/>
        <v>141</v>
      </c>
    </row>
    <row r="417" spans="1:8" x14ac:dyDescent="0.2">
      <c r="A417" s="22">
        <v>44320</v>
      </c>
      <c r="B417" s="18">
        <v>139</v>
      </c>
      <c r="C417">
        <f t="shared" si="36"/>
        <v>125</v>
      </c>
      <c r="D417">
        <f t="shared" si="38"/>
        <v>124.4</v>
      </c>
      <c r="E417">
        <f t="shared" si="40"/>
        <v>125.42857142857143</v>
      </c>
      <c r="F417">
        <f t="shared" si="37"/>
        <v>139</v>
      </c>
      <c r="G417">
        <f t="shared" si="39"/>
        <v>139</v>
      </c>
      <c r="H417">
        <f t="shared" si="41"/>
        <v>139</v>
      </c>
    </row>
    <row r="418" spans="1:8" x14ac:dyDescent="0.2">
      <c r="A418" s="22">
        <v>44321</v>
      </c>
      <c r="B418" s="18">
        <v>95</v>
      </c>
      <c r="C418">
        <f t="shared" si="36"/>
        <v>110.33333333333333</v>
      </c>
      <c r="D418">
        <f t="shared" si="38"/>
        <v>113.6</v>
      </c>
      <c r="E418">
        <f t="shared" si="40"/>
        <v>116</v>
      </c>
      <c r="F418">
        <f t="shared" si="37"/>
        <v>97</v>
      </c>
      <c r="G418">
        <f t="shared" si="39"/>
        <v>97</v>
      </c>
      <c r="H418">
        <f t="shared" si="41"/>
        <v>97</v>
      </c>
    </row>
    <row r="419" spans="1:8" x14ac:dyDescent="0.2">
      <c r="A419" s="22">
        <v>44322</v>
      </c>
      <c r="B419" s="18">
        <v>97</v>
      </c>
      <c r="C419">
        <f t="shared" si="36"/>
        <v>96</v>
      </c>
      <c r="D419">
        <f t="shared" si="38"/>
        <v>104.2</v>
      </c>
      <c r="E419">
        <f t="shared" si="40"/>
        <v>108</v>
      </c>
      <c r="F419">
        <f t="shared" si="37"/>
        <v>96</v>
      </c>
      <c r="G419">
        <f t="shared" si="39"/>
        <v>96</v>
      </c>
      <c r="H419">
        <f t="shared" si="41"/>
        <v>96</v>
      </c>
    </row>
    <row r="420" spans="1:8" x14ac:dyDescent="0.2">
      <c r="A420" s="22">
        <v>44323</v>
      </c>
      <c r="B420" s="18">
        <v>96</v>
      </c>
      <c r="C420">
        <f t="shared" si="36"/>
        <v>95.666666666666671</v>
      </c>
      <c r="D420">
        <f t="shared" si="38"/>
        <v>95.2</v>
      </c>
      <c r="E420">
        <f t="shared" si="40"/>
        <v>101.85714285714286</v>
      </c>
      <c r="F420">
        <f t="shared" si="37"/>
        <v>96</v>
      </c>
      <c r="G420">
        <f t="shared" si="39"/>
        <v>95</v>
      </c>
      <c r="H420">
        <f t="shared" si="41"/>
        <v>96</v>
      </c>
    </row>
    <row r="421" spans="1:8" x14ac:dyDescent="0.2">
      <c r="A421" s="22">
        <v>44324</v>
      </c>
      <c r="B421" s="18">
        <v>94</v>
      </c>
      <c r="C421">
        <f t="shared" si="36"/>
        <v>94.666666666666671</v>
      </c>
      <c r="D421">
        <f t="shared" si="38"/>
        <v>95.8</v>
      </c>
      <c r="E421">
        <f t="shared" si="40"/>
        <v>95.714285714285708</v>
      </c>
      <c r="F421">
        <f t="shared" si="37"/>
        <v>94</v>
      </c>
      <c r="G421">
        <f t="shared" si="39"/>
        <v>96</v>
      </c>
      <c r="H421">
        <f t="shared" si="41"/>
        <v>96</v>
      </c>
    </row>
    <row r="422" spans="1:8" x14ac:dyDescent="0.2">
      <c r="A422" s="22">
        <v>44325</v>
      </c>
      <c r="B422" s="18">
        <v>94</v>
      </c>
      <c r="C422">
        <f t="shared" si="36"/>
        <v>95.333333333333329</v>
      </c>
      <c r="D422">
        <f t="shared" si="38"/>
        <v>95.6</v>
      </c>
      <c r="E422">
        <f t="shared" si="40"/>
        <v>96</v>
      </c>
      <c r="F422">
        <f t="shared" si="37"/>
        <v>94</v>
      </c>
      <c r="G422">
        <f t="shared" si="39"/>
        <v>96</v>
      </c>
      <c r="H422">
        <f t="shared" si="41"/>
        <v>96</v>
      </c>
    </row>
    <row r="423" spans="1:8" x14ac:dyDescent="0.2">
      <c r="A423" s="22">
        <v>44326</v>
      </c>
      <c r="B423" s="18">
        <v>98</v>
      </c>
      <c r="C423">
        <f t="shared" si="36"/>
        <v>96</v>
      </c>
      <c r="D423">
        <f t="shared" si="38"/>
        <v>95.8</v>
      </c>
      <c r="E423">
        <f t="shared" si="40"/>
        <v>97.428571428571431</v>
      </c>
      <c r="F423">
        <f t="shared" si="37"/>
        <v>96</v>
      </c>
      <c r="G423">
        <f t="shared" si="39"/>
        <v>96</v>
      </c>
      <c r="H423">
        <f t="shared" si="41"/>
        <v>96</v>
      </c>
    </row>
    <row r="424" spans="1:8" x14ac:dyDescent="0.2">
      <c r="A424" s="22">
        <v>44327</v>
      </c>
      <c r="B424" s="18">
        <v>96</v>
      </c>
      <c r="C424">
        <f t="shared" si="36"/>
        <v>97</v>
      </c>
      <c r="D424">
        <f t="shared" si="38"/>
        <v>98.4</v>
      </c>
      <c r="E424">
        <f t="shared" si="40"/>
        <v>98.428571428571431</v>
      </c>
      <c r="F424">
        <f t="shared" si="37"/>
        <v>97</v>
      </c>
      <c r="G424">
        <f t="shared" si="39"/>
        <v>97</v>
      </c>
      <c r="H424">
        <f t="shared" si="41"/>
        <v>97</v>
      </c>
    </row>
    <row r="425" spans="1:8" x14ac:dyDescent="0.2">
      <c r="A425" s="22">
        <v>44328</v>
      </c>
      <c r="B425" s="18">
        <v>97</v>
      </c>
      <c r="C425">
        <f t="shared" si="36"/>
        <v>100</v>
      </c>
      <c r="D425">
        <f t="shared" si="38"/>
        <v>100.2</v>
      </c>
      <c r="E425">
        <f t="shared" si="40"/>
        <v>98.571428571428569</v>
      </c>
      <c r="F425">
        <f t="shared" si="37"/>
        <v>97</v>
      </c>
      <c r="G425">
        <f t="shared" si="39"/>
        <v>98</v>
      </c>
      <c r="H425">
        <f t="shared" si="41"/>
        <v>97</v>
      </c>
    </row>
    <row r="426" spans="1:8" x14ac:dyDescent="0.2">
      <c r="A426" s="22">
        <v>44329</v>
      </c>
      <c r="B426" s="18">
        <v>107</v>
      </c>
      <c r="C426">
        <f t="shared" si="36"/>
        <v>102.33333333333333</v>
      </c>
      <c r="D426">
        <f t="shared" si="38"/>
        <v>99.6</v>
      </c>
      <c r="E426">
        <f t="shared" si="40"/>
        <v>102.42857142857143</v>
      </c>
      <c r="F426">
        <f t="shared" si="37"/>
        <v>103</v>
      </c>
      <c r="G426">
        <f t="shared" si="39"/>
        <v>97</v>
      </c>
      <c r="H426">
        <f t="shared" si="41"/>
        <v>98</v>
      </c>
    </row>
    <row r="427" spans="1:8" x14ac:dyDescent="0.2">
      <c r="A427" s="22">
        <v>44330</v>
      </c>
      <c r="B427" s="18">
        <v>103</v>
      </c>
      <c r="C427">
        <f t="shared" si="36"/>
        <v>101.66666666666667</v>
      </c>
      <c r="D427">
        <f t="shared" si="38"/>
        <v>104.6</v>
      </c>
      <c r="E427">
        <f t="shared" si="40"/>
        <v>105.14285714285714</v>
      </c>
      <c r="F427">
        <f t="shared" si="37"/>
        <v>103</v>
      </c>
      <c r="G427">
        <f t="shared" si="39"/>
        <v>103</v>
      </c>
      <c r="H427">
        <f t="shared" si="41"/>
        <v>103</v>
      </c>
    </row>
    <row r="428" spans="1:8" x14ac:dyDescent="0.2">
      <c r="A428" s="22">
        <v>44331</v>
      </c>
      <c r="B428" s="18">
        <v>95</v>
      </c>
      <c r="C428">
        <f t="shared" si="36"/>
        <v>106.33333333333333</v>
      </c>
      <c r="D428">
        <f t="shared" si="38"/>
        <v>108.6</v>
      </c>
      <c r="E428">
        <f t="shared" si="40"/>
        <v>107.57142857142857</v>
      </c>
      <c r="F428">
        <f t="shared" si="37"/>
        <v>103</v>
      </c>
      <c r="G428">
        <f t="shared" si="39"/>
        <v>107</v>
      </c>
      <c r="H428">
        <f t="shared" si="41"/>
        <v>107</v>
      </c>
    </row>
    <row r="429" spans="1:8" x14ac:dyDescent="0.2">
      <c r="A429" s="22">
        <v>44332</v>
      </c>
      <c r="B429" s="18">
        <v>121</v>
      </c>
      <c r="C429">
        <f t="shared" si="36"/>
        <v>111</v>
      </c>
      <c r="D429">
        <f t="shared" si="38"/>
        <v>109.8</v>
      </c>
      <c r="E429">
        <f t="shared" si="40"/>
        <v>112.42857142857143</v>
      </c>
      <c r="F429">
        <f t="shared" si="37"/>
        <v>117</v>
      </c>
      <c r="G429">
        <f t="shared" si="39"/>
        <v>113</v>
      </c>
      <c r="H429">
        <f t="shared" si="41"/>
        <v>113</v>
      </c>
    </row>
    <row r="430" spans="1:8" x14ac:dyDescent="0.2">
      <c r="A430" s="22">
        <v>44333</v>
      </c>
      <c r="B430" s="18">
        <v>117</v>
      </c>
      <c r="C430">
        <f t="shared" si="36"/>
        <v>117</v>
      </c>
      <c r="D430">
        <f t="shared" si="38"/>
        <v>115.4</v>
      </c>
      <c r="E430">
        <f t="shared" si="40"/>
        <v>116</v>
      </c>
      <c r="F430">
        <f t="shared" si="37"/>
        <v>117</v>
      </c>
      <c r="G430">
        <f t="shared" si="39"/>
        <v>117</v>
      </c>
      <c r="H430">
        <f t="shared" si="41"/>
        <v>117</v>
      </c>
    </row>
    <row r="431" spans="1:8" x14ac:dyDescent="0.2">
      <c r="A431" s="22">
        <v>44334</v>
      </c>
      <c r="B431" s="18">
        <v>113</v>
      </c>
      <c r="C431">
        <f t="shared" si="36"/>
        <v>120.33333333333333</v>
      </c>
      <c r="D431">
        <f t="shared" si="38"/>
        <v>122.8</v>
      </c>
      <c r="E431">
        <f t="shared" si="40"/>
        <v>119.71428571428571</v>
      </c>
      <c r="F431">
        <f t="shared" si="37"/>
        <v>117</v>
      </c>
      <c r="G431">
        <f t="shared" si="39"/>
        <v>121</v>
      </c>
      <c r="H431">
        <f t="shared" si="41"/>
        <v>121</v>
      </c>
    </row>
    <row r="432" spans="1:8" x14ac:dyDescent="0.2">
      <c r="A432" s="22">
        <v>44335</v>
      </c>
      <c r="B432" s="18">
        <v>131</v>
      </c>
      <c r="C432">
        <f t="shared" si="36"/>
        <v>125.33333333333333</v>
      </c>
      <c r="D432">
        <f t="shared" si="38"/>
        <v>124.4</v>
      </c>
      <c r="E432">
        <f t="shared" si="40"/>
        <v>123</v>
      </c>
      <c r="F432">
        <f t="shared" si="37"/>
        <v>131</v>
      </c>
      <c r="G432">
        <f t="shared" si="39"/>
        <v>129</v>
      </c>
      <c r="H432">
        <f t="shared" si="41"/>
        <v>121</v>
      </c>
    </row>
    <row r="433" spans="1:8" x14ac:dyDescent="0.2">
      <c r="A433" s="22">
        <v>44336</v>
      </c>
      <c r="B433" s="18">
        <v>132</v>
      </c>
      <c r="C433">
        <f t="shared" si="36"/>
        <v>130.66666666666666</v>
      </c>
      <c r="D433">
        <f t="shared" si="38"/>
        <v>124.6</v>
      </c>
      <c r="E433">
        <f t="shared" si="40"/>
        <v>121</v>
      </c>
      <c r="F433">
        <f t="shared" si="37"/>
        <v>131</v>
      </c>
      <c r="G433">
        <f t="shared" si="39"/>
        <v>129</v>
      </c>
      <c r="H433">
        <f t="shared" si="41"/>
        <v>118</v>
      </c>
    </row>
    <row r="434" spans="1:8" x14ac:dyDescent="0.2">
      <c r="A434" s="22">
        <v>44337</v>
      </c>
      <c r="B434" s="18">
        <v>129</v>
      </c>
      <c r="C434">
        <f t="shared" si="36"/>
        <v>126.33333333333333</v>
      </c>
      <c r="D434">
        <f t="shared" si="38"/>
        <v>123.4</v>
      </c>
      <c r="E434">
        <f>AVERAGE(B431:B436)</f>
        <v>121.66666666666667</v>
      </c>
      <c r="F434">
        <f t="shared" si="37"/>
        <v>129</v>
      </c>
      <c r="G434">
        <f t="shared" si="39"/>
        <v>129</v>
      </c>
      <c r="H434">
        <f>MEDIAN(B431:B436)</f>
        <v>123.5</v>
      </c>
    </row>
    <row r="435" spans="1:8" x14ac:dyDescent="0.2">
      <c r="A435" s="22">
        <v>44338</v>
      </c>
      <c r="B435" s="18">
        <v>118</v>
      </c>
      <c r="C435">
        <f t="shared" si="36"/>
        <v>118</v>
      </c>
      <c r="D435">
        <f>AVERAGE(B433:B436)</f>
        <v>121.5</v>
      </c>
      <c r="E435">
        <f>AVERAGE(B432:B436)</f>
        <v>123.4</v>
      </c>
      <c r="F435">
        <f t="shared" si="37"/>
        <v>118</v>
      </c>
      <c r="G435">
        <f>MEDIAN(B433:B436)</f>
        <v>123.5</v>
      </c>
      <c r="H435">
        <f>MEDIAN(B432:B436)</f>
        <v>129</v>
      </c>
    </row>
    <row r="436" spans="1:8" x14ac:dyDescent="0.2">
      <c r="A436" s="22">
        <v>44339</v>
      </c>
      <c r="B436" s="18">
        <v>107</v>
      </c>
      <c r="C436">
        <f>AVERAGE(B435:B436)</f>
        <v>112.5</v>
      </c>
      <c r="D436">
        <f>AVERAGE(B434:B436)</f>
        <v>118</v>
      </c>
      <c r="E436">
        <f>AVERAGE(B433:B436)</f>
        <v>121.5</v>
      </c>
      <c r="F436">
        <f>MEDIAN(B435:B436)</f>
        <v>112.5</v>
      </c>
      <c r="G436">
        <f>MEDIAN(B434:B436)</f>
        <v>118</v>
      </c>
      <c r="H436">
        <f>MEDIAN(B433:B436)</f>
        <v>123.5</v>
      </c>
    </row>
    <row r="437" spans="1:8" x14ac:dyDescent="0.2">
      <c r="A437" s="8" t="s">
        <v>62</v>
      </c>
      <c r="B437" s="8">
        <f>AVERAGE(B3:B436)</f>
        <v>147.79493087557603</v>
      </c>
    </row>
    <row r="438" spans="1:8" x14ac:dyDescent="0.2">
      <c r="A438" s="9" t="s">
        <v>63</v>
      </c>
      <c r="B438">
        <f>_xlfn.VAR.S(B3:B436)</f>
        <v>9702.5375262076814</v>
      </c>
    </row>
    <row r="439" spans="1:8" x14ac:dyDescent="0.2">
      <c r="A439" s="9" t="s">
        <v>65</v>
      </c>
      <c r="B439">
        <f>SQRT(B438)</f>
        <v>98.501459513083773</v>
      </c>
    </row>
    <row r="440" spans="1:8" x14ac:dyDescent="0.2">
      <c r="A440" s="9" t="s">
        <v>64</v>
      </c>
      <c r="B440">
        <f>MAX(B3:B436)-MIN(B3:B436)</f>
        <v>311</v>
      </c>
    </row>
  </sheetData>
  <mergeCells count="2">
    <mergeCell ref="C1:E1"/>
    <mergeCell ref="F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ED6A-C07C-9A46-8989-1386354F230E}">
  <dimension ref="A1:U436"/>
  <sheetViews>
    <sheetView zoomScale="93" workbookViewId="0">
      <selection activeCell="P19" sqref="P19"/>
    </sheetView>
  </sheetViews>
  <sheetFormatPr baseColWidth="10" defaultRowHeight="16" x14ac:dyDescent="0.2"/>
  <cols>
    <col min="2" max="2" width="14.33203125" customWidth="1"/>
    <col min="4" max="4" width="15.83203125" customWidth="1"/>
    <col min="6" max="6" width="29.5" customWidth="1"/>
    <col min="7" max="7" width="20.1640625" customWidth="1"/>
    <col min="8" max="8" width="19.6640625" customWidth="1"/>
    <col min="9" max="9" width="28.33203125" customWidth="1"/>
    <col min="10" max="10" width="16.33203125" customWidth="1"/>
    <col min="11" max="11" width="36.6640625" customWidth="1"/>
    <col min="12" max="12" width="12.5" customWidth="1"/>
    <col min="17" max="17" width="10.6640625" customWidth="1"/>
    <col min="21" max="21" width="15.83203125" customWidth="1"/>
  </cols>
  <sheetData>
    <row r="1" spans="1:21" x14ac:dyDescent="0.2">
      <c r="A1" t="s">
        <v>85</v>
      </c>
      <c r="D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118</v>
      </c>
      <c r="M1" t="s">
        <v>110</v>
      </c>
      <c r="N1" t="s">
        <v>111</v>
      </c>
      <c r="O1" t="s">
        <v>112</v>
      </c>
      <c r="P1" t="s">
        <v>113</v>
      </c>
      <c r="Q1" t="s">
        <v>120</v>
      </c>
      <c r="R1" t="s">
        <v>121</v>
      </c>
      <c r="S1" t="s">
        <v>114</v>
      </c>
      <c r="T1" t="s">
        <v>115</v>
      </c>
      <c r="U1" t="s">
        <v>119</v>
      </c>
    </row>
    <row r="2" spans="1:21" x14ac:dyDescent="0.2">
      <c r="A2" s="1" t="s">
        <v>52</v>
      </c>
      <c r="B2" s="1" t="s">
        <v>53</v>
      </c>
      <c r="D2" s="13">
        <v>43891</v>
      </c>
      <c r="E2">
        <f>AVERAGE(B3:B18)</f>
        <v>0.9375</v>
      </c>
      <c r="L2">
        <v>1</v>
      </c>
      <c r="M2" s="13">
        <f>D2</f>
        <v>43891</v>
      </c>
      <c r="N2">
        <f>E2</f>
        <v>0.9375</v>
      </c>
      <c r="O2">
        <f>K8</f>
        <v>-45.482873399897585</v>
      </c>
      <c r="P2">
        <f>N2-O2</f>
        <v>46.420373399897585</v>
      </c>
      <c r="Q2">
        <f>I$32+I$33*L2</f>
        <v>46.933</v>
      </c>
      <c r="R2">
        <f>Q2+O2</f>
        <v>1.4501266001024149</v>
      </c>
      <c r="S2">
        <f>N2-R2</f>
        <v>-0.5126266001024149</v>
      </c>
      <c r="T2">
        <f>S2^2</f>
        <v>0.26278603113256122</v>
      </c>
      <c r="U2">
        <f>(N2-N$17)^2</f>
        <v>20217.925035134467</v>
      </c>
    </row>
    <row r="3" spans="1:21" x14ac:dyDescent="0.2">
      <c r="A3" s="22">
        <v>43906</v>
      </c>
      <c r="B3" s="18">
        <v>3</v>
      </c>
      <c r="D3" s="13">
        <v>43922</v>
      </c>
      <c r="E3">
        <f>AVERAGE(B19:B48)</f>
        <v>11.733333333333333</v>
      </c>
      <c r="L3">
        <v>2</v>
      </c>
      <c r="M3" s="13">
        <f t="shared" ref="M3:M16" si="0">D3</f>
        <v>43922</v>
      </c>
      <c r="N3">
        <f t="shared" ref="N3:N16" si="1">E3</f>
        <v>11.733333333333333</v>
      </c>
      <c r="O3">
        <f t="shared" ref="O3:O4" si="2">K9</f>
        <v>-20.135919994879664</v>
      </c>
      <c r="P3">
        <f t="shared" ref="P3:P16" si="3">N3-O3</f>
        <v>31.869253328212999</v>
      </c>
      <c r="Q3">
        <f>I$32+I$33*L3</f>
        <v>68.364000000000004</v>
      </c>
      <c r="R3">
        <f t="shared" ref="R3:R16" si="4">Q3+O3</f>
        <v>48.22808000512034</v>
      </c>
      <c r="S3">
        <f t="shared" ref="S3:S16" si="5">N3-R3</f>
        <v>-36.494746671787006</v>
      </c>
      <c r="T3">
        <f t="shared" ref="T3:T16" si="6">S3^2</f>
        <v>1331.8665346379087</v>
      </c>
      <c r="U3">
        <f t="shared" ref="U3:U16" si="7">(N3-N$17)^2</f>
        <v>17264.361364795684</v>
      </c>
    </row>
    <row r="4" spans="1:21" x14ac:dyDescent="0.2">
      <c r="A4" s="22">
        <v>43907</v>
      </c>
      <c r="B4" s="18">
        <v>2</v>
      </c>
      <c r="D4" s="13">
        <v>43952</v>
      </c>
      <c r="E4">
        <f>AVERAGE(B49:B79)</f>
        <v>72.41935483870968</v>
      </c>
      <c r="F4">
        <f>AVERAGE(E2:E6)</f>
        <v>44.773951612903225</v>
      </c>
      <c r="L4">
        <v>3</v>
      </c>
      <c r="M4" s="13">
        <f t="shared" si="0"/>
        <v>43952</v>
      </c>
      <c r="N4">
        <f t="shared" si="1"/>
        <v>72.41935483870968</v>
      </c>
      <c r="O4">
        <f t="shared" si="2"/>
        <v>-30.349988095238096</v>
      </c>
      <c r="P4">
        <f t="shared" si="3"/>
        <v>102.76934293394777</v>
      </c>
      <c r="Q4">
        <f t="shared" ref="Q4:Q16" si="8">I$32+I$33*L4</f>
        <v>89.795000000000002</v>
      </c>
      <c r="R4">
        <f t="shared" si="4"/>
        <v>59.445011904761905</v>
      </c>
      <c r="S4">
        <f t="shared" si="5"/>
        <v>12.974342933947774</v>
      </c>
      <c r="T4">
        <f t="shared" si="6"/>
        <v>168.33357456768053</v>
      </c>
      <c r="U4">
        <f t="shared" si="7"/>
        <v>4999.606453094163</v>
      </c>
    </row>
    <row r="5" spans="1:21" x14ac:dyDescent="0.2">
      <c r="A5" s="22">
        <v>43908</v>
      </c>
      <c r="B5" s="18">
        <v>0</v>
      </c>
      <c r="D5" s="13">
        <v>43983</v>
      </c>
      <c r="E5">
        <f>AVERAGE(B80:B109)</f>
        <v>74.166666666666671</v>
      </c>
      <c r="F5">
        <f>AVERAGE(E2:E7)</f>
        <v>46.263239247311823</v>
      </c>
      <c r="G5">
        <f>AVERAGE(F4:F5)</f>
        <v>45.518595430107524</v>
      </c>
      <c r="H5">
        <f>E4-G5</f>
        <v>26.900759408602156</v>
      </c>
      <c r="I5">
        <f>AVERAGE(H5,H11)</f>
        <v>19.083857046850987</v>
      </c>
      <c r="J5">
        <f>AVERAGE(I5:I9)</f>
        <v>2.6252569124424028</v>
      </c>
      <c r="K5">
        <f>I5-J$5</f>
        <v>16.458600134408584</v>
      </c>
      <c r="L5">
        <v>4</v>
      </c>
      <c r="M5" s="13">
        <f t="shared" si="0"/>
        <v>43983</v>
      </c>
      <c r="N5">
        <f t="shared" si="1"/>
        <v>74.166666666666671</v>
      </c>
      <c r="O5">
        <f>K5</f>
        <v>16.458600134408584</v>
      </c>
      <c r="P5">
        <f t="shared" si="3"/>
        <v>57.708066532258087</v>
      </c>
      <c r="Q5">
        <f t="shared" si="8"/>
        <v>111.226</v>
      </c>
      <c r="R5">
        <f t="shared" si="4"/>
        <v>127.68460013440858</v>
      </c>
      <c r="S5">
        <f t="shared" si="5"/>
        <v>-53.517933467741912</v>
      </c>
      <c r="T5">
        <f t="shared" si="6"/>
        <v>2864.1692026576497</v>
      </c>
      <c r="U5">
        <f t="shared" si="7"/>
        <v>4755.5620682582085</v>
      </c>
    </row>
    <row r="6" spans="1:21" x14ac:dyDescent="0.2">
      <c r="A6" s="22">
        <v>43909</v>
      </c>
      <c r="B6" s="18">
        <v>0</v>
      </c>
      <c r="D6" s="13">
        <v>44013</v>
      </c>
      <c r="E6">
        <f>AVERAGE(B110:B140)</f>
        <v>64.612903225806448</v>
      </c>
      <c r="F6">
        <f>AVERAGE(E3:E8)</f>
        <v>64.256989247311822</v>
      </c>
      <c r="G6">
        <f t="shared" ref="G6:G13" si="9">AVERAGE(F5:F6)</f>
        <v>55.260114247311819</v>
      </c>
      <c r="H6">
        <f>E5-G6</f>
        <v>18.906552419354853</v>
      </c>
      <c r="I6">
        <f>AVERAGE(H6,H12)</f>
        <v>39.38676315284178</v>
      </c>
      <c r="K6">
        <f t="shared" ref="K6:K10" si="10">I6-J$5</f>
        <v>36.761506240399378</v>
      </c>
      <c r="L6">
        <v>5</v>
      </c>
      <c r="M6" s="13">
        <f t="shared" si="0"/>
        <v>44013</v>
      </c>
      <c r="N6">
        <f t="shared" si="1"/>
        <v>64.612903225806448</v>
      </c>
      <c r="O6">
        <f t="shared" ref="O6:O7" si="11">K6</f>
        <v>36.761506240399378</v>
      </c>
      <c r="P6">
        <f t="shared" si="3"/>
        <v>27.851396985407071</v>
      </c>
      <c r="Q6">
        <f t="shared" si="8"/>
        <v>132.65700000000001</v>
      </c>
      <c r="R6">
        <f t="shared" si="4"/>
        <v>169.41850624039938</v>
      </c>
      <c r="S6">
        <f t="shared" si="5"/>
        <v>-104.80560301459293</v>
      </c>
      <c r="T6">
        <f t="shared" si="6"/>
        <v>10984.214423252452</v>
      </c>
      <c r="U6">
        <f t="shared" si="7"/>
        <v>6164.5026659834584</v>
      </c>
    </row>
    <row r="7" spans="1:21" x14ac:dyDescent="0.2">
      <c r="A7" s="22">
        <v>43910</v>
      </c>
      <c r="B7" s="18">
        <v>4</v>
      </c>
      <c r="D7" s="13">
        <v>44044</v>
      </c>
      <c r="E7">
        <f>AVERAGE(B141:B171)</f>
        <v>53.70967741935484</v>
      </c>
      <c r="F7">
        <f>AVERAGE(E4:E9)</f>
        <v>84.860573476702498</v>
      </c>
      <c r="G7">
        <f t="shared" si="9"/>
        <v>74.558781362007153</v>
      </c>
      <c r="H7">
        <f>E6-G7</f>
        <v>-9.9458781362007045</v>
      </c>
      <c r="I7">
        <f>AVERAGE(H7,H13)</f>
        <v>15.02394393241169</v>
      </c>
      <c r="K7">
        <f t="shared" si="10"/>
        <v>12.398687019969287</v>
      </c>
      <c r="L7">
        <v>6</v>
      </c>
      <c r="M7" s="13">
        <f t="shared" si="0"/>
        <v>44044</v>
      </c>
      <c r="N7">
        <f t="shared" si="1"/>
        <v>53.70967741935484</v>
      </c>
      <c r="O7">
        <f t="shared" si="11"/>
        <v>12.398687019969287</v>
      </c>
      <c r="P7">
        <f t="shared" si="3"/>
        <v>41.310990399385553</v>
      </c>
      <c r="Q7">
        <f t="shared" si="8"/>
        <v>154.08800000000002</v>
      </c>
      <c r="R7">
        <f t="shared" si="4"/>
        <v>166.48668701996931</v>
      </c>
      <c r="S7">
        <f t="shared" si="5"/>
        <v>-112.77700960061446</v>
      </c>
      <c r="T7">
        <f t="shared" si="6"/>
        <v>12718.653894457088</v>
      </c>
      <c r="U7">
        <f t="shared" si="7"/>
        <v>7995.5023051260277</v>
      </c>
    </row>
    <row r="8" spans="1:21" x14ac:dyDescent="0.2">
      <c r="A8" s="22">
        <v>43911</v>
      </c>
      <c r="B8" s="18">
        <v>0</v>
      </c>
      <c r="D8" s="13">
        <v>44075</v>
      </c>
      <c r="E8">
        <f>AVERAGE(B172:B201)</f>
        <v>108.9</v>
      </c>
      <c r="F8">
        <f>AVERAGE(E5:E10)</f>
        <v>108.27401433691756</v>
      </c>
      <c r="G8">
        <f t="shared" si="9"/>
        <v>96.567293906810022</v>
      </c>
      <c r="H8">
        <f>E7-G8</f>
        <v>-42.857616487455182</v>
      </c>
      <c r="I8">
        <f>AVERAGE(H8)</f>
        <v>-42.857616487455182</v>
      </c>
      <c r="K8">
        <f t="shared" si="10"/>
        <v>-45.482873399897585</v>
      </c>
      <c r="L8">
        <v>7</v>
      </c>
      <c r="M8" s="13">
        <f t="shared" si="0"/>
        <v>44075</v>
      </c>
      <c r="N8">
        <f t="shared" si="1"/>
        <v>108.9</v>
      </c>
      <c r="O8">
        <f>O2</f>
        <v>-45.482873399897585</v>
      </c>
      <c r="P8">
        <f t="shared" si="3"/>
        <v>154.38287339989759</v>
      </c>
      <c r="Q8">
        <f t="shared" si="8"/>
        <v>175.51900000000001</v>
      </c>
      <c r="R8">
        <f t="shared" si="4"/>
        <v>130.03612660010242</v>
      </c>
      <c r="S8">
        <f t="shared" si="5"/>
        <v>-21.136126600102415</v>
      </c>
      <c r="T8">
        <f t="shared" si="6"/>
        <v>446.73584765555688</v>
      </c>
      <c r="U8">
        <f t="shared" si="7"/>
        <v>1171.5046498012823</v>
      </c>
    </row>
    <row r="9" spans="1:21" x14ac:dyDescent="0.2">
      <c r="A9" s="22">
        <v>43912</v>
      </c>
      <c r="B9" s="18">
        <v>0</v>
      </c>
      <c r="D9" s="13">
        <v>44105</v>
      </c>
      <c r="E9">
        <f>AVERAGE(B202:B232)</f>
        <v>135.35483870967741</v>
      </c>
      <c r="F9">
        <f>AVERAGE(E6:E11)</f>
        <v>144.54731182795697</v>
      </c>
      <c r="G9">
        <f t="shared" si="9"/>
        <v>126.41066308243727</v>
      </c>
      <c r="H9">
        <f>E8-G9</f>
        <v>-17.510663082437262</v>
      </c>
      <c r="I9">
        <f>AVERAGE(H9)</f>
        <v>-17.510663082437262</v>
      </c>
      <c r="K9">
        <f t="shared" si="10"/>
        <v>-20.135919994879664</v>
      </c>
      <c r="L9">
        <v>8</v>
      </c>
      <c r="M9" s="13">
        <f t="shared" si="0"/>
        <v>44105</v>
      </c>
      <c r="N9">
        <f t="shared" si="1"/>
        <v>135.35483870967741</v>
      </c>
      <c r="O9">
        <f t="shared" ref="O9:O16" si="12">O3</f>
        <v>-20.135919994879664</v>
      </c>
      <c r="P9">
        <f t="shared" si="3"/>
        <v>155.49075870455707</v>
      </c>
      <c r="Q9">
        <f t="shared" si="8"/>
        <v>196.95000000000002</v>
      </c>
      <c r="R9">
        <f t="shared" si="4"/>
        <v>176.81408000512036</v>
      </c>
      <c r="S9">
        <f t="shared" si="5"/>
        <v>-41.459241295442951</v>
      </c>
      <c r="T9">
        <f t="shared" si="6"/>
        <v>1718.868688793762</v>
      </c>
      <c r="U9">
        <f t="shared" si="7"/>
        <v>60.410378909735364</v>
      </c>
    </row>
    <row r="10" spans="1:21" x14ac:dyDescent="0.2">
      <c r="A10" s="22">
        <v>43913</v>
      </c>
      <c r="B10" s="18">
        <v>0</v>
      </c>
      <c r="D10" s="13">
        <v>44136</v>
      </c>
      <c r="E10">
        <f>AVERAGE(B233:B262)</f>
        <v>212.9</v>
      </c>
      <c r="F10">
        <f>AVERAGE(E7:E12)</f>
        <v>181.61182795698926</v>
      </c>
      <c r="G10">
        <f t="shared" si="9"/>
        <v>163.0795698924731</v>
      </c>
      <c r="H10">
        <f>E9-G10</f>
        <v>-27.724731182795693</v>
      </c>
      <c r="I10">
        <f>AVERAGE(H10)</f>
        <v>-27.724731182795693</v>
      </c>
      <c r="K10">
        <f t="shared" si="10"/>
        <v>-30.349988095238096</v>
      </c>
      <c r="L10">
        <v>9</v>
      </c>
      <c r="M10" s="13">
        <f t="shared" si="0"/>
        <v>44136</v>
      </c>
      <c r="N10">
        <f t="shared" si="1"/>
        <v>212.9</v>
      </c>
      <c r="O10">
        <f t="shared" si="12"/>
        <v>-30.349988095238096</v>
      </c>
      <c r="P10">
        <f t="shared" si="3"/>
        <v>243.24998809523811</v>
      </c>
      <c r="Q10">
        <f t="shared" si="8"/>
        <v>218.38100000000003</v>
      </c>
      <c r="R10">
        <f t="shared" si="4"/>
        <v>188.03101190476193</v>
      </c>
      <c r="S10">
        <f t="shared" si="5"/>
        <v>24.86898809523808</v>
      </c>
      <c r="T10">
        <f t="shared" si="6"/>
        <v>618.46656888109339</v>
      </c>
      <c r="U10">
        <f t="shared" si="7"/>
        <v>4868.2366278061363</v>
      </c>
    </row>
    <row r="11" spans="1:21" x14ac:dyDescent="0.2">
      <c r="A11" s="22">
        <v>43914</v>
      </c>
      <c r="B11" s="18">
        <v>1</v>
      </c>
      <c r="D11" s="13">
        <v>44166</v>
      </c>
      <c r="E11">
        <f>AVERAGE(B263:B293)</f>
        <v>291.80645161290323</v>
      </c>
      <c r="F11">
        <f>AVERAGE(E8:E13)</f>
        <v>221.65426267281109</v>
      </c>
      <c r="G11">
        <f t="shared" si="9"/>
        <v>201.63304531490019</v>
      </c>
      <c r="H11">
        <f>E10-G11</f>
        <v>11.266954685099819</v>
      </c>
      <c r="L11">
        <v>10</v>
      </c>
      <c r="M11" s="13">
        <f t="shared" si="0"/>
        <v>44166</v>
      </c>
      <c r="N11">
        <f t="shared" si="1"/>
        <v>291.80645161290323</v>
      </c>
      <c r="O11">
        <f t="shared" si="12"/>
        <v>16.458600134408584</v>
      </c>
      <c r="P11">
        <f t="shared" si="3"/>
        <v>275.34785147849465</v>
      </c>
      <c r="Q11">
        <f t="shared" si="8"/>
        <v>239.81200000000001</v>
      </c>
      <c r="R11">
        <f t="shared" si="4"/>
        <v>256.2706001344086</v>
      </c>
      <c r="S11">
        <f t="shared" si="5"/>
        <v>35.535851478494635</v>
      </c>
      <c r="T11">
        <f t="shared" si="6"/>
        <v>1262.7967403016294</v>
      </c>
      <c r="U11">
        <f t="shared" si="7"/>
        <v>22105.504960805894</v>
      </c>
    </row>
    <row r="12" spans="1:21" x14ac:dyDescent="0.2">
      <c r="A12" s="22">
        <v>43915</v>
      </c>
      <c r="B12" s="18">
        <v>0</v>
      </c>
      <c r="D12" s="13">
        <v>44197</v>
      </c>
      <c r="E12">
        <f>AVERAGE(B294:B324)</f>
        <v>287</v>
      </c>
      <c r="F12">
        <f>AVERAGE(E9:E14)</f>
        <v>242.22469278033793</v>
      </c>
      <c r="G12">
        <f t="shared" si="9"/>
        <v>231.93947772657452</v>
      </c>
      <c r="H12">
        <f>E11-G12</f>
        <v>59.866973886328708</v>
      </c>
      <c r="L12">
        <v>11</v>
      </c>
      <c r="M12" s="13">
        <f t="shared" si="0"/>
        <v>44197</v>
      </c>
      <c r="N12">
        <f t="shared" si="1"/>
        <v>287</v>
      </c>
      <c r="O12">
        <f t="shared" si="12"/>
        <v>36.761506240399378</v>
      </c>
      <c r="P12">
        <f t="shared" si="3"/>
        <v>250.23849375960063</v>
      </c>
      <c r="Q12">
        <f t="shared" si="8"/>
        <v>261.24299999999999</v>
      </c>
      <c r="R12">
        <f t="shared" si="4"/>
        <v>298.00450624039939</v>
      </c>
      <c r="S12">
        <f t="shared" si="5"/>
        <v>-11.004506240399394</v>
      </c>
      <c r="T12">
        <f t="shared" si="6"/>
        <v>121.09915759498921</v>
      </c>
      <c r="U12">
        <f t="shared" si="7"/>
        <v>20699.368162134593</v>
      </c>
    </row>
    <row r="13" spans="1:21" x14ac:dyDescent="0.2">
      <c r="A13" s="22">
        <v>43916</v>
      </c>
      <c r="B13" s="18">
        <v>2</v>
      </c>
      <c r="D13" s="13">
        <v>44228</v>
      </c>
      <c r="E13">
        <f>AVERAGE(B325:B352)</f>
        <v>293.96428571428572</v>
      </c>
      <c r="F13">
        <f>AVERAGE(E10:E15)</f>
        <v>251.78777521761393</v>
      </c>
      <c r="G13">
        <f t="shared" si="9"/>
        <v>247.00623399897592</v>
      </c>
      <c r="H13">
        <f>E12-G13</f>
        <v>39.993766001024085</v>
      </c>
      <c r="L13">
        <v>12</v>
      </c>
      <c r="M13" s="13">
        <f t="shared" si="0"/>
        <v>44228</v>
      </c>
      <c r="N13">
        <f t="shared" si="1"/>
        <v>293.96428571428572</v>
      </c>
      <c r="O13">
        <f>O7</f>
        <v>12.398687019969287</v>
      </c>
      <c r="P13">
        <f t="shared" si="3"/>
        <v>281.56559869431646</v>
      </c>
      <c r="Q13">
        <f t="shared" si="8"/>
        <v>282.67400000000004</v>
      </c>
      <c r="R13">
        <f t="shared" si="4"/>
        <v>295.07268701996929</v>
      </c>
      <c r="S13">
        <f t="shared" si="5"/>
        <v>-1.1084013056835715</v>
      </c>
      <c r="T13">
        <f t="shared" si="6"/>
        <v>1.2285534544410461</v>
      </c>
      <c r="U13">
        <f t="shared" si="7"/>
        <v>22751.81131117191</v>
      </c>
    </row>
    <row r="14" spans="1:21" x14ac:dyDescent="0.2">
      <c r="A14" s="22">
        <v>43917</v>
      </c>
      <c r="B14" s="18">
        <v>2</v>
      </c>
      <c r="D14" s="13">
        <v>44256</v>
      </c>
      <c r="E14">
        <f>AVERAGE(B353:B383)</f>
        <v>232.32258064516128</v>
      </c>
      <c r="L14">
        <v>13</v>
      </c>
      <c r="M14" s="13">
        <f t="shared" si="0"/>
        <v>44256</v>
      </c>
      <c r="N14">
        <f t="shared" si="1"/>
        <v>232.32258064516128</v>
      </c>
      <c r="O14">
        <f t="shared" si="12"/>
        <v>-45.482873399897585</v>
      </c>
      <c r="P14">
        <f t="shared" si="3"/>
        <v>277.80545404505887</v>
      </c>
      <c r="Q14">
        <f t="shared" si="8"/>
        <v>304.10500000000002</v>
      </c>
      <c r="R14">
        <f t="shared" si="4"/>
        <v>258.62212660010243</v>
      </c>
      <c r="S14">
        <f t="shared" si="5"/>
        <v>-26.299545954941152</v>
      </c>
      <c r="T14">
        <f t="shared" si="6"/>
        <v>691.66611743606154</v>
      </c>
      <c r="U14">
        <f t="shared" si="7"/>
        <v>7955.8069900355658</v>
      </c>
    </row>
    <row r="15" spans="1:21" x14ac:dyDescent="0.2">
      <c r="A15" s="22">
        <v>43918</v>
      </c>
      <c r="B15" s="18">
        <v>0</v>
      </c>
      <c r="D15" s="13">
        <v>44287</v>
      </c>
      <c r="E15">
        <f>AVERAGE(B384:B413)</f>
        <v>192.73333333333332</v>
      </c>
      <c r="L15">
        <v>14</v>
      </c>
      <c r="M15" s="13">
        <f t="shared" si="0"/>
        <v>44287</v>
      </c>
      <c r="N15">
        <f t="shared" si="1"/>
        <v>192.73333333333332</v>
      </c>
      <c r="O15">
        <f t="shared" si="12"/>
        <v>-20.135919994879664</v>
      </c>
      <c r="P15">
        <f t="shared" si="3"/>
        <v>212.86925332821298</v>
      </c>
      <c r="Q15">
        <f t="shared" si="8"/>
        <v>325.536</v>
      </c>
      <c r="R15">
        <f t="shared" si="4"/>
        <v>305.40008000512034</v>
      </c>
      <c r="S15">
        <f t="shared" si="5"/>
        <v>-112.66674667178702</v>
      </c>
      <c r="T15">
        <f t="shared" si="6"/>
        <v>12693.795805604632</v>
      </c>
      <c r="U15">
        <f t="shared" si="7"/>
        <v>2460.76349318233</v>
      </c>
    </row>
    <row r="16" spans="1:21" x14ac:dyDescent="0.2">
      <c r="A16" s="22">
        <v>43919</v>
      </c>
      <c r="B16" s="18">
        <v>0</v>
      </c>
      <c r="D16" s="13">
        <v>44317</v>
      </c>
      <c r="E16">
        <f>AVERAGE(B414:B436)</f>
        <v>114.34782608695652</v>
      </c>
      <c r="L16">
        <v>15</v>
      </c>
      <c r="M16" s="13">
        <f t="shared" si="0"/>
        <v>44317</v>
      </c>
      <c r="N16">
        <f t="shared" si="1"/>
        <v>114.34782608695652</v>
      </c>
      <c r="O16">
        <f t="shared" si="12"/>
        <v>-30.349988095238096</v>
      </c>
      <c r="P16">
        <f t="shared" si="3"/>
        <v>144.69781418219461</v>
      </c>
      <c r="Q16">
        <f t="shared" si="8"/>
        <v>346.96700000000004</v>
      </c>
      <c r="R16">
        <f t="shared" si="4"/>
        <v>316.61701190476197</v>
      </c>
      <c r="S16">
        <f t="shared" si="5"/>
        <v>-202.26918581780546</v>
      </c>
      <c r="T16">
        <f t="shared" si="6"/>
        <v>40912.823531397917</v>
      </c>
      <c r="U16">
        <f t="shared" si="7"/>
        <v>828.25524685327139</v>
      </c>
    </row>
    <row r="17" spans="1:21" x14ac:dyDescent="0.2">
      <c r="A17" s="22">
        <v>43920</v>
      </c>
      <c r="B17" s="18">
        <v>0</v>
      </c>
      <c r="N17">
        <f>AVERAGE(N2:N16)</f>
        <v>143.1272501057459</v>
      </c>
      <c r="U17">
        <f>SUM(U2:U16)</f>
        <v>144299.12171309275</v>
      </c>
    </row>
    <row r="18" spans="1:21" x14ac:dyDescent="0.2">
      <c r="A18" s="22">
        <v>43921</v>
      </c>
      <c r="B18" s="18">
        <v>1</v>
      </c>
    </row>
    <row r="19" spans="1:21" x14ac:dyDescent="0.2">
      <c r="A19" s="22">
        <v>43922</v>
      </c>
      <c r="B19" s="18">
        <v>0</v>
      </c>
    </row>
    <row r="20" spans="1:21" x14ac:dyDescent="0.2">
      <c r="A20" s="22">
        <v>43923</v>
      </c>
      <c r="B20" s="18">
        <v>2</v>
      </c>
    </row>
    <row r="21" spans="1:21" x14ac:dyDescent="0.2">
      <c r="A21" s="22">
        <v>43924</v>
      </c>
      <c r="B21" s="18">
        <v>0</v>
      </c>
    </row>
    <row r="22" spans="1:21" x14ac:dyDescent="0.2">
      <c r="A22" s="22">
        <v>43925</v>
      </c>
      <c r="B22" s="18">
        <v>0</v>
      </c>
    </row>
    <row r="23" spans="1:21" x14ac:dyDescent="0.2">
      <c r="A23" s="22">
        <v>43926</v>
      </c>
      <c r="B23" s="18">
        <v>0</v>
      </c>
    </row>
    <row r="24" spans="1:21" x14ac:dyDescent="0.2">
      <c r="A24" s="22">
        <v>43927</v>
      </c>
      <c r="B24" s="18">
        <v>0</v>
      </c>
    </row>
    <row r="25" spans="1:21" x14ac:dyDescent="0.2">
      <c r="A25" s="22">
        <v>43928</v>
      </c>
      <c r="B25" s="18">
        <v>0</v>
      </c>
    </row>
    <row r="26" spans="1:21" x14ac:dyDescent="0.2">
      <c r="A26" s="22">
        <v>43929</v>
      </c>
      <c r="B26" s="18">
        <v>1</v>
      </c>
    </row>
    <row r="27" spans="1:21" x14ac:dyDescent="0.2">
      <c r="A27" s="22">
        <v>43930</v>
      </c>
      <c r="B27" s="18">
        <v>0</v>
      </c>
    </row>
    <row r="28" spans="1:21" x14ac:dyDescent="0.2">
      <c r="A28" s="22">
        <v>43931</v>
      </c>
      <c r="B28" s="18">
        <v>2</v>
      </c>
    </row>
    <row r="29" spans="1:21" x14ac:dyDescent="0.2">
      <c r="A29" s="22">
        <v>43932</v>
      </c>
      <c r="B29" s="18">
        <v>1</v>
      </c>
    </row>
    <row r="30" spans="1:21" x14ac:dyDescent="0.2">
      <c r="A30" s="22">
        <v>43933</v>
      </c>
      <c r="B30" s="18">
        <v>3</v>
      </c>
    </row>
    <row r="31" spans="1:21" x14ac:dyDescent="0.2">
      <c r="A31" s="22">
        <v>43934</v>
      </c>
      <c r="B31" s="18">
        <v>5</v>
      </c>
    </row>
    <row r="32" spans="1:21" x14ac:dyDescent="0.2">
      <c r="A32" s="22">
        <v>43935</v>
      </c>
      <c r="B32" s="18">
        <v>11</v>
      </c>
      <c r="H32" t="s">
        <v>116</v>
      </c>
      <c r="I32">
        <v>25.501999999999999</v>
      </c>
    </row>
    <row r="33" spans="1:9" x14ac:dyDescent="0.2">
      <c r="A33" s="22">
        <v>43936</v>
      </c>
      <c r="B33" s="18">
        <v>0</v>
      </c>
      <c r="H33" t="s">
        <v>117</v>
      </c>
      <c r="I33">
        <v>21.431000000000001</v>
      </c>
    </row>
    <row r="34" spans="1:9" x14ac:dyDescent="0.2">
      <c r="A34" s="22">
        <v>43937</v>
      </c>
      <c r="B34" s="18">
        <v>10</v>
      </c>
    </row>
    <row r="35" spans="1:9" x14ac:dyDescent="0.2">
      <c r="A35" s="22">
        <v>43938</v>
      </c>
      <c r="B35" s="18">
        <v>13</v>
      </c>
    </row>
    <row r="36" spans="1:9" x14ac:dyDescent="0.2">
      <c r="A36" s="22">
        <v>43939</v>
      </c>
      <c r="B36" s="18">
        <v>1</v>
      </c>
    </row>
    <row r="37" spans="1:9" x14ac:dyDescent="0.2">
      <c r="A37" s="22">
        <v>43940</v>
      </c>
      <c r="B37" s="18">
        <v>15</v>
      </c>
    </row>
    <row r="38" spans="1:9" x14ac:dyDescent="0.2">
      <c r="A38" s="22">
        <v>43941</v>
      </c>
      <c r="B38" s="18">
        <v>16</v>
      </c>
    </row>
    <row r="39" spans="1:9" x14ac:dyDescent="0.2">
      <c r="A39" s="22">
        <v>43942</v>
      </c>
      <c r="B39" s="18">
        <v>8</v>
      </c>
    </row>
    <row r="40" spans="1:9" x14ac:dyDescent="0.2">
      <c r="A40" s="22">
        <v>43943</v>
      </c>
      <c r="B40" s="18">
        <v>12</v>
      </c>
    </row>
    <row r="41" spans="1:9" x14ac:dyDescent="0.2">
      <c r="A41" s="22">
        <v>43944</v>
      </c>
      <c r="B41" s="18">
        <v>26</v>
      </c>
    </row>
    <row r="42" spans="1:9" x14ac:dyDescent="0.2">
      <c r="A42" s="22">
        <v>43945</v>
      </c>
      <c r="B42" s="18">
        <v>44</v>
      </c>
    </row>
    <row r="43" spans="1:9" x14ac:dyDescent="0.2">
      <c r="A43" s="22">
        <v>43946</v>
      </c>
      <c r="B43" s="18">
        <v>24</v>
      </c>
    </row>
    <row r="44" spans="1:9" x14ac:dyDescent="0.2">
      <c r="A44" s="22">
        <v>43947</v>
      </c>
      <c r="B44" s="18">
        <v>20</v>
      </c>
    </row>
    <row r="45" spans="1:9" x14ac:dyDescent="0.2">
      <c r="A45" s="22">
        <v>43948</v>
      </c>
      <c r="B45" s="18">
        <v>35</v>
      </c>
    </row>
    <row r="46" spans="1:9" x14ac:dyDescent="0.2">
      <c r="A46" s="22">
        <v>43949</v>
      </c>
      <c r="B46" s="18">
        <v>8</v>
      </c>
    </row>
    <row r="47" spans="1:9" x14ac:dyDescent="0.2">
      <c r="A47" s="22">
        <v>43950</v>
      </c>
      <c r="B47" s="18">
        <v>55</v>
      </c>
    </row>
    <row r="48" spans="1:9" x14ac:dyDescent="0.2">
      <c r="A48" s="22">
        <v>43951</v>
      </c>
      <c r="B48" s="18">
        <v>40</v>
      </c>
    </row>
    <row r="49" spans="1:2" x14ac:dyDescent="0.2">
      <c r="A49" s="22">
        <v>43952</v>
      </c>
      <c r="B49" s="18">
        <v>25</v>
      </c>
    </row>
    <row r="50" spans="1:2" x14ac:dyDescent="0.2">
      <c r="A50" s="22">
        <v>43953</v>
      </c>
      <c r="B50" s="18">
        <v>41</v>
      </c>
    </row>
    <row r="51" spans="1:2" x14ac:dyDescent="0.2">
      <c r="A51" s="22">
        <v>43954</v>
      </c>
      <c r="B51" s="18">
        <v>85</v>
      </c>
    </row>
    <row r="52" spans="1:2" x14ac:dyDescent="0.2">
      <c r="A52" s="22">
        <v>43955</v>
      </c>
      <c r="B52" s="18">
        <v>60</v>
      </c>
    </row>
    <row r="53" spans="1:2" x14ac:dyDescent="0.2">
      <c r="A53" s="22">
        <v>43956</v>
      </c>
      <c r="B53" s="18">
        <v>17</v>
      </c>
    </row>
    <row r="54" spans="1:2" x14ac:dyDescent="0.2">
      <c r="A54" s="22">
        <v>43957</v>
      </c>
      <c r="B54" s="18">
        <v>81</v>
      </c>
    </row>
    <row r="55" spans="1:2" x14ac:dyDescent="0.2">
      <c r="A55" s="22">
        <v>43958</v>
      </c>
      <c r="B55" s="18">
        <v>67</v>
      </c>
    </row>
    <row r="56" spans="1:2" x14ac:dyDescent="0.2">
      <c r="A56" s="22">
        <v>43959</v>
      </c>
      <c r="B56" s="18">
        <v>59</v>
      </c>
    </row>
    <row r="57" spans="1:2" x14ac:dyDescent="0.2">
      <c r="A57" s="22">
        <v>43960</v>
      </c>
      <c r="B57" s="18">
        <v>75</v>
      </c>
    </row>
    <row r="58" spans="1:2" x14ac:dyDescent="0.2">
      <c r="A58" s="22">
        <v>43961</v>
      </c>
      <c r="B58" s="18">
        <v>74</v>
      </c>
    </row>
    <row r="59" spans="1:2" x14ac:dyDescent="0.2">
      <c r="A59" s="22">
        <v>43962</v>
      </c>
      <c r="B59" s="18">
        <v>66</v>
      </c>
    </row>
    <row r="60" spans="1:2" x14ac:dyDescent="0.2">
      <c r="A60" s="22">
        <v>43963</v>
      </c>
      <c r="B60" s="18">
        <v>66</v>
      </c>
    </row>
    <row r="61" spans="1:2" x14ac:dyDescent="0.2">
      <c r="A61" s="22">
        <v>43964</v>
      </c>
      <c r="B61" s="18">
        <v>79</v>
      </c>
    </row>
    <row r="62" spans="1:2" x14ac:dyDescent="0.2">
      <c r="A62" s="22">
        <v>43965</v>
      </c>
      <c r="B62" s="18">
        <v>84</v>
      </c>
    </row>
    <row r="63" spans="1:2" x14ac:dyDescent="0.2">
      <c r="A63" s="22">
        <v>43966</v>
      </c>
      <c r="B63" s="18">
        <v>56</v>
      </c>
    </row>
    <row r="64" spans="1:2" x14ac:dyDescent="0.2">
      <c r="A64" s="22">
        <v>43967</v>
      </c>
      <c r="B64" s="18">
        <v>70</v>
      </c>
    </row>
    <row r="65" spans="1:2" x14ac:dyDescent="0.2">
      <c r="A65" s="22">
        <v>43968</v>
      </c>
      <c r="B65" s="18">
        <v>65</v>
      </c>
    </row>
    <row r="66" spans="1:2" x14ac:dyDescent="0.2">
      <c r="A66" s="22">
        <v>43969</v>
      </c>
      <c r="B66" s="18">
        <v>66</v>
      </c>
    </row>
    <row r="67" spans="1:2" x14ac:dyDescent="0.2">
      <c r="A67" s="22">
        <v>43970</v>
      </c>
      <c r="B67" s="18">
        <v>65</v>
      </c>
    </row>
    <row r="68" spans="1:2" x14ac:dyDescent="0.2">
      <c r="A68" s="22">
        <v>43971</v>
      </c>
      <c r="B68" s="18">
        <v>98</v>
      </c>
    </row>
    <row r="69" spans="1:2" x14ac:dyDescent="0.2">
      <c r="A69" s="22">
        <v>43972</v>
      </c>
      <c r="B69" s="18">
        <v>74</v>
      </c>
    </row>
    <row r="70" spans="1:2" x14ac:dyDescent="0.2">
      <c r="A70" s="22">
        <v>43973</v>
      </c>
      <c r="B70" s="18">
        <v>74</v>
      </c>
    </row>
    <row r="71" spans="1:2" x14ac:dyDescent="0.2">
      <c r="A71" s="22">
        <v>43974</v>
      </c>
      <c r="B71" s="18">
        <v>86</v>
      </c>
    </row>
    <row r="72" spans="1:2" x14ac:dyDescent="0.2">
      <c r="A72" s="22">
        <v>43975</v>
      </c>
      <c r="B72" s="18">
        <v>121</v>
      </c>
    </row>
    <row r="73" spans="1:2" x14ac:dyDescent="0.2">
      <c r="A73" s="22">
        <v>43976</v>
      </c>
      <c r="B73" s="18">
        <v>97</v>
      </c>
    </row>
    <row r="74" spans="1:2" x14ac:dyDescent="0.2">
      <c r="A74" s="22">
        <v>43977</v>
      </c>
      <c r="B74" s="18">
        <v>87</v>
      </c>
    </row>
    <row r="75" spans="1:2" x14ac:dyDescent="0.2">
      <c r="A75" s="22">
        <v>43978</v>
      </c>
      <c r="B75" s="18">
        <v>135</v>
      </c>
    </row>
    <row r="76" spans="1:2" x14ac:dyDescent="0.2">
      <c r="A76" s="22">
        <v>43979</v>
      </c>
      <c r="B76" s="18">
        <v>97</v>
      </c>
    </row>
    <row r="77" spans="1:2" x14ac:dyDescent="0.2">
      <c r="A77" s="22">
        <v>43980</v>
      </c>
      <c r="B77" s="18">
        <v>48</v>
      </c>
    </row>
    <row r="78" spans="1:2" x14ac:dyDescent="0.2">
      <c r="A78" s="22">
        <v>43981</v>
      </c>
      <c r="B78" s="18">
        <v>42</v>
      </c>
    </row>
    <row r="79" spans="1:2" x14ac:dyDescent="0.2">
      <c r="A79" s="22">
        <v>43982</v>
      </c>
      <c r="B79" s="18">
        <v>85</v>
      </c>
    </row>
    <row r="80" spans="1:2" x14ac:dyDescent="0.2">
      <c r="A80" s="22">
        <v>43983</v>
      </c>
      <c r="B80" s="18">
        <v>36</v>
      </c>
    </row>
    <row r="81" spans="1:2" x14ac:dyDescent="0.2">
      <c r="A81" s="22">
        <v>43984</v>
      </c>
      <c r="B81" s="18">
        <v>76</v>
      </c>
    </row>
    <row r="82" spans="1:2" x14ac:dyDescent="0.2">
      <c r="A82" s="22">
        <v>43985</v>
      </c>
      <c r="B82" s="18">
        <v>46</v>
      </c>
    </row>
    <row r="83" spans="1:2" x14ac:dyDescent="0.2">
      <c r="A83" s="22">
        <v>43986</v>
      </c>
      <c r="B83" s="18">
        <v>63</v>
      </c>
    </row>
    <row r="84" spans="1:2" x14ac:dyDescent="0.2">
      <c r="A84" s="22">
        <v>43987</v>
      </c>
      <c r="B84" s="18">
        <v>89</v>
      </c>
    </row>
    <row r="85" spans="1:2" x14ac:dyDescent="0.2">
      <c r="A85" s="22">
        <v>43988</v>
      </c>
      <c r="B85" s="18">
        <v>104</v>
      </c>
    </row>
    <row r="86" spans="1:2" x14ac:dyDescent="0.2">
      <c r="A86" s="22">
        <v>43989</v>
      </c>
      <c r="B86" s="18">
        <v>88</v>
      </c>
    </row>
    <row r="87" spans="1:2" x14ac:dyDescent="0.2">
      <c r="A87" s="22">
        <v>43990</v>
      </c>
      <c r="B87" s="18">
        <v>86</v>
      </c>
    </row>
    <row r="88" spans="1:2" x14ac:dyDescent="0.2">
      <c r="A88" s="22">
        <v>43991</v>
      </c>
      <c r="B88" s="18">
        <v>46</v>
      </c>
    </row>
    <row r="89" spans="1:2" x14ac:dyDescent="0.2">
      <c r="A89" s="22">
        <v>43992</v>
      </c>
      <c r="B89" s="18">
        <v>113</v>
      </c>
    </row>
    <row r="90" spans="1:2" x14ac:dyDescent="0.2">
      <c r="A90" s="22">
        <v>43993</v>
      </c>
      <c r="B90" s="18">
        <v>111</v>
      </c>
    </row>
    <row r="91" spans="1:2" x14ac:dyDescent="0.2">
      <c r="A91" s="22">
        <v>43994</v>
      </c>
      <c r="B91" s="18">
        <v>78</v>
      </c>
    </row>
    <row r="92" spans="1:2" x14ac:dyDescent="0.2">
      <c r="A92" s="22">
        <v>43995</v>
      </c>
      <c r="B92" s="18">
        <v>146</v>
      </c>
    </row>
    <row r="93" spans="1:2" x14ac:dyDescent="0.2">
      <c r="A93" s="22">
        <v>43996</v>
      </c>
      <c r="B93" s="18">
        <v>110</v>
      </c>
    </row>
    <row r="94" spans="1:2" x14ac:dyDescent="0.2">
      <c r="A94" s="22">
        <v>43997</v>
      </c>
      <c r="B94" s="18">
        <v>106</v>
      </c>
    </row>
    <row r="95" spans="1:2" x14ac:dyDescent="0.2">
      <c r="A95" s="22">
        <v>43998</v>
      </c>
      <c r="B95" s="18">
        <v>70</v>
      </c>
    </row>
    <row r="96" spans="1:2" x14ac:dyDescent="0.2">
      <c r="A96" s="22">
        <v>43999</v>
      </c>
      <c r="B96" s="18">
        <v>44</v>
      </c>
    </row>
    <row r="97" spans="1:2" x14ac:dyDescent="0.2">
      <c r="A97" s="22">
        <v>44000</v>
      </c>
      <c r="B97" s="18">
        <v>76</v>
      </c>
    </row>
    <row r="98" spans="1:2" x14ac:dyDescent="0.2">
      <c r="A98" s="22">
        <v>44001</v>
      </c>
      <c r="B98" s="18">
        <v>83</v>
      </c>
    </row>
    <row r="99" spans="1:2" x14ac:dyDescent="0.2">
      <c r="A99" s="22">
        <v>44002</v>
      </c>
      <c r="B99" s="18">
        <v>67</v>
      </c>
    </row>
    <row r="100" spans="1:2" x14ac:dyDescent="0.2">
      <c r="A100" s="22">
        <v>44003</v>
      </c>
      <c r="B100" s="18">
        <v>75</v>
      </c>
    </row>
    <row r="101" spans="1:2" x14ac:dyDescent="0.2">
      <c r="A101" s="22">
        <v>44004</v>
      </c>
      <c r="B101" s="18">
        <v>63</v>
      </c>
    </row>
    <row r="102" spans="1:2" x14ac:dyDescent="0.2">
      <c r="A102" s="22">
        <v>44005</v>
      </c>
      <c r="B102" s="18">
        <v>63</v>
      </c>
    </row>
    <row r="103" spans="1:2" x14ac:dyDescent="0.2">
      <c r="A103" s="22">
        <v>44006</v>
      </c>
      <c r="B103" s="18">
        <v>51</v>
      </c>
    </row>
    <row r="104" spans="1:2" x14ac:dyDescent="0.2">
      <c r="A104" s="22">
        <v>44007</v>
      </c>
      <c r="B104" s="18">
        <v>55</v>
      </c>
    </row>
    <row r="105" spans="1:2" x14ac:dyDescent="0.2">
      <c r="A105" s="22">
        <v>44008</v>
      </c>
      <c r="B105" s="18">
        <v>60</v>
      </c>
    </row>
    <row r="106" spans="1:2" x14ac:dyDescent="0.2">
      <c r="A106" s="22">
        <v>44009</v>
      </c>
      <c r="B106" s="18">
        <v>59</v>
      </c>
    </row>
    <row r="107" spans="1:2" x14ac:dyDescent="0.2">
      <c r="A107" s="22">
        <v>44010</v>
      </c>
      <c r="B107" s="18">
        <v>62</v>
      </c>
    </row>
    <row r="108" spans="1:2" x14ac:dyDescent="0.2">
      <c r="A108" s="22">
        <v>44011</v>
      </c>
      <c r="B108" s="18">
        <v>48</v>
      </c>
    </row>
    <row r="109" spans="1:2" x14ac:dyDescent="0.2">
      <c r="A109" s="22">
        <v>44012</v>
      </c>
      <c r="B109" s="18">
        <v>51</v>
      </c>
    </row>
    <row r="110" spans="1:2" x14ac:dyDescent="0.2">
      <c r="A110" s="22">
        <v>44013</v>
      </c>
      <c r="B110" s="18">
        <v>63</v>
      </c>
    </row>
    <row r="111" spans="1:2" x14ac:dyDescent="0.2">
      <c r="A111" s="22">
        <v>44014</v>
      </c>
      <c r="B111" s="18">
        <v>73</v>
      </c>
    </row>
    <row r="112" spans="1:2" x14ac:dyDescent="0.2">
      <c r="A112" s="22">
        <v>44015</v>
      </c>
      <c r="B112" s="18">
        <v>77</v>
      </c>
    </row>
    <row r="113" spans="1:2" x14ac:dyDescent="0.2">
      <c r="A113" s="22">
        <v>44016</v>
      </c>
      <c r="B113" s="18">
        <v>87</v>
      </c>
    </row>
    <row r="114" spans="1:2" x14ac:dyDescent="0.2">
      <c r="A114" s="22">
        <v>44017</v>
      </c>
      <c r="B114" s="18">
        <v>127</v>
      </c>
    </row>
    <row r="115" spans="1:2" x14ac:dyDescent="0.2">
      <c r="A115" s="22">
        <v>44018</v>
      </c>
      <c r="B115" s="18">
        <v>135</v>
      </c>
    </row>
    <row r="116" spans="1:2" x14ac:dyDescent="0.2">
      <c r="A116" s="22">
        <v>44019</v>
      </c>
      <c r="B116" s="18">
        <v>102</v>
      </c>
    </row>
    <row r="117" spans="1:2" x14ac:dyDescent="0.2">
      <c r="A117" s="22">
        <v>44020</v>
      </c>
      <c r="B117" s="18">
        <v>75</v>
      </c>
    </row>
    <row r="118" spans="1:2" x14ac:dyDescent="0.2">
      <c r="A118" s="22">
        <v>44021</v>
      </c>
      <c r="B118" s="18">
        <v>68</v>
      </c>
    </row>
    <row r="119" spans="1:2" x14ac:dyDescent="0.2">
      <c r="A119" s="22">
        <v>44022</v>
      </c>
      <c r="B119" s="18">
        <v>77</v>
      </c>
    </row>
    <row r="120" spans="1:2" x14ac:dyDescent="0.2">
      <c r="A120" s="22">
        <v>44023</v>
      </c>
      <c r="B120" s="18">
        <v>83</v>
      </c>
    </row>
    <row r="121" spans="1:2" x14ac:dyDescent="0.2">
      <c r="A121" s="22">
        <v>44024</v>
      </c>
      <c r="B121" s="18">
        <v>78</v>
      </c>
    </row>
    <row r="122" spans="1:2" x14ac:dyDescent="0.2">
      <c r="A122" s="22">
        <v>44025</v>
      </c>
      <c r="B122" s="18">
        <v>72</v>
      </c>
    </row>
    <row r="123" spans="1:2" x14ac:dyDescent="0.2">
      <c r="A123" s="22">
        <v>44026</v>
      </c>
      <c r="B123" s="18">
        <v>65</v>
      </c>
    </row>
    <row r="124" spans="1:2" x14ac:dyDescent="0.2">
      <c r="A124" s="22">
        <v>44027</v>
      </c>
      <c r="B124" s="18">
        <v>59</v>
      </c>
    </row>
    <row r="125" spans="1:2" x14ac:dyDescent="0.2">
      <c r="A125" s="22">
        <v>44028</v>
      </c>
      <c r="B125" s="18">
        <v>57</v>
      </c>
    </row>
    <row r="126" spans="1:2" x14ac:dyDescent="0.2">
      <c r="A126" s="22">
        <v>44029</v>
      </c>
      <c r="B126" s="18">
        <v>62</v>
      </c>
    </row>
    <row r="127" spans="1:2" x14ac:dyDescent="0.2">
      <c r="A127" s="22">
        <v>44030</v>
      </c>
      <c r="B127" s="18">
        <v>62</v>
      </c>
    </row>
    <row r="128" spans="1:2" x14ac:dyDescent="0.2">
      <c r="A128" s="22">
        <v>44031</v>
      </c>
      <c r="B128" s="18">
        <v>61</v>
      </c>
    </row>
    <row r="129" spans="1:2" x14ac:dyDescent="0.2">
      <c r="A129" s="22">
        <v>44032</v>
      </c>
      <c r="B129" s="18">
        <v>60</v>
      </c>
    </row>
    <row r="130" spans="1:2" x14ac:dyDescent="0.2">
      <c r="A130" s="22">
        <v>44033</v>
      </c>
      <c r="B130" s="18">
        <v>57</v>
      </c>
    </row>
    <row r="131" spans="1:2" x14ac:dyDescent="0.2">
      <c r="A131" s="22">
        <v>44034</v>
      </c>
      <c r="B131" s="18">
        <v>52</v>
      </c>
    </row>
    <row r="132" spans="1:2" x14ac:dyDescent="0.2">
      <c r="A132" s="22">
        <v>44035</v>
      </c>
      <c r="B132" s="18">
        <v>49</v>
      </c>
    </row>
    <row r="133" spans="1:2" x14ac:dyDescent="0.2">
      <c r="A133" s="22">
        <v>44036</v>
      </c>
      <c r="B133" s="18">
        <v>42</v>
      </c>
    </row>
    <row r="134" spans="1:2" x14ac:dyDescent="0.2">
      <c r="A134" s="22">
        <v>44037</v>
      </c>
      <c r="B134" s="18">
        <v>39</v>
      </c>
    </row>
    <row r="135" spans="1:2" x14ac:dyDescent="0.2">
      <c r="A135" s="22">
        <v>44038</v>
      </c>
      <c r="B135" s="18">
        <v>41</v>
      </c>
    </row>
    <row r="136" spans="1:2" x14ac:dyDescent="0.2">
      <c r="A136" s="22">
        <v>44039</v>
      </c>
      <c r="B136" s="18">
        <v>37</v>
      </c>
    </row>
    <row r="137" spans="1:2" x14ac:dyDescent="0.2">
      <c r="A137" s="22">
        <v>44040</v>
      </c>
      <c r="B137" s="18">
        <v>32</v>
      </c>
    </row>
    <row r="138" spans="1:2" x14ac:dyDescent="0.2">
      <c r="A138" s="22">
        <v>44041</v>
      </c>
      <c r="B138" s="18">
        <v>32</v>
      </c>
    </row>
    <row r="139" spans="1:2" x14ac:dyDescent="0.2">
      <c r="A139" s="22">
        <v>44042</v>
      </c>
      <c r="B139" s="18">
        <v>36</v>
      </c>
    </row>
    <row r="140" spans="1:2" x14ac:dyDescent="0.2">
      <c r="A140" s="22">
        <v>44043</v>
      </c>
      <c r="B140" s="18">
        <v>43</v>
      </c>
    </row>
    <row r="141" spans="1:2" x14ac:dyDescent="0.2">
      <c r="A141" s="22">
        <v>44044</v>
      </c>
      <c r="B141" s="18">
        <v>43</v>
      </c>
    </row>
    <row r="142" spans="1:2" x14ac:dyDescent="0.2">
      <c r="A142" s="22">
        <v>44045</v>
      </c>
      <c r="B142" s="18">
        <v>47</v>
      </c>
    </row>
    <row r="143" spans="1:2" x14ac:dyDescent="0.2">
      <c r="A143" s="22">
        <v>44046</v>
      </c>
      <c r="B143" s="18">
        <v>45</v>
      </c>
    </row>
    <row r="144" spans="1:2" x14ac:dyDescent="0.2">
      <c r="A144" s="22">
        <v>44047</v>
      </c>
      <c r="B144" s="18">
        <v>36</v>
      </c>
    </row>
    <row r="145" spans="1:2" x14ac:dyDescent="0.2">
      <c r="A145" s="22">
        <v>44048</v>
      </c>
      <c r="B145" s="18">
        <v>34</v>
      </c>
    </row>
    <row r="146" spans="1:2" x14ac:dyDescent="0.2">
      <c r="A146" s="22">
        <v>44049</v>
      </c>
      <c r="B146" s="18">
        <v>44</v>
      </c>
    </row>
    <row r="147" spans="1:2" x14ac:dyDescent="0.2">
      <c r="A147" s="22">
        <v>44050</v>
      </c>
      <c r="B147" s="18">
        <v>42</v>
      </c>
    </row>
    <row r="148" spans="1:2" x14ac:dyDescent="0.2">
      <c r="A148" s="22">
        <v>44051</v>
      </c>
      <c r="B148" s="18">
        <v>43</v>
      </c>
    </row>
    <row r="149" spans="1:2" x14ac:dyDescent="0.2">
      <c r="A149" s="22">
        <v>44052</v>
      </c>
      <c r="B149" s="18">
        <v>48</v>
      </c>
    </row>
    <row r="150" spans="1:2" x14ac:dyDescent="0.2">
      <c r="A150" s="22">
        <v>44053</v>
      </c>
      <c r="B150" s="18">
        <v>50</v>
      </c>
    </row>
    <row r="151" spans="1:2" x14ac:dyDescent="0.2">
      <c r="A151" s="22">
        <v>44054</v>
      </c>
      <c r="B151" s="18">
        <v>48</v>
      </c>
    </row>
    <row r="152" spans="1:2" x14ac:dyDescent="0.2">
      <c r="A152" s="22">
        <v>44055</v>
      </c>
      <c r="B152" s="18">
        <v>52</v>
      </c>
    </row>
    <row r="153" spans="1:2" x14ac:dyDescent="0.2">
      <c r="A153" s="22">
        <v>44056</v>
      </c>
      <c r="B153" s="18">
        <v>51</v>
      </c>
    </row>
    <row r="154" spans="1:2" x14ac:dyDescent="0.2">
      <c r="A154" s="22">
        <v>44057</v>
      </c>
      <c r="B154" s="18">
        <v>49</v>
      </c>
    </row>
    <row r="155" spans="1:2" x14ac:dyDescent="0.2">
      <c r="A155" s="22">
        <v>44058</v>
      </c>
      <c r="B155" s="18">
        <v>50</v>
      </c>
    </row>
    <row r="156" spans="1:2" x14ac:dyDescent="0.2">
      <c r="A156" s="22">
        <v>44059</v>
      </c>
      <c r="B156" s="18">
        <v>53</v>
      </c>
    </row>
    <row r="157" spans="1:2" x14ac:dyDescent="0.2">
      <c r="A157" s="22">
        <v>44060</v>
      </c>
      <c r="B157" s="18">
        <v>45</v>
      </c>
    </row>
    <row r="158" spans="1:2" x14ac:dyDescent="0.2">
      <c r="A158" s="22">
        <v>44061</v>
      </c>
      <c r="B158" s="18">
        <v>43</v>
      </c>
    </row>
    <row r="159" spans="1:2" x14ac:dyDescent="0.2">
      <c r="A159" s="22">
        <v>44062</v>
      </c>
      <c r="B159" s="18">
        <v>43</v>
      </c>
    </row>
    <row r="160" spans="1:2" x14ac:dyDescent="0.2">
      <c r="A160" s="22">
        <v>44063</v>
      </c>
      <c r="B160" s="18">
        <v>44</v>
      </c>
    </row>
    <row r="161" spans="1:2" x14ac:dyDescent="0.2">
      <c r="A161" s="22">
        <v>44064</v>
      </c>
      <c r="B161" s="18">
        <v>44</v>
      </c>
    </row>
    <row r="162" spans="1:2" x14ac:dyDescent="0.2">
      <c r="A162" s="22">
        <v>44065</v>
      </c>
      <c r="B162" s="18">
        <v>50</v>
      </c>
    </row>
    <row r="163" spans="1:2" x14ac:dyDescent="0.2">
      <c r="A163" s="22">
        <v>44066</v>
      </c>
      <c r="B163" s="18">
        <v>64</v>
      </c>
    </row>
    <row r="164" spans="1:2" x14ac:dyDescent="0.2">
      <c r="A164" s="22">
        <v>44067</v>
      </c>
      <c r="B164" s="18">
        <v>73</v>
      </c>
    </row>
    <row r="165" spans="1:2" x14ac:dyDescent="0.2">
      <c r="A165" s="22">
        <v>44068</v>
      </c>
      <c r="B165" s="18">
        <v>75</v>
      </c>
    </row>
    <row r="166" spans="1:2" x14ac:dyDescent="0.2">
      <c r="A166" s="22">
        <v>44069</v>
      </c>
      <c r="B166" s="18">
        <v>70</v>
      </c>
    </row>
    <row r="167" spans="1:2" x14ac:dyDescent="0.2">
      <c r="A167" s="22">
        <v>44070</v>
      </c>
      <c r="B167" s="18">
        <v>74</v>
      </c>
    </row>
    <row r="168" spans="1:2" x14ac:dyDescent="0.2">
      <c r="A168" s="22">
        <v>44071</v>
      </c>
      <c r="B168" s="18">
        <v>75</v>
      </c>
    </row>
    <row r="169" spans="1:2" x14ac:dyDescent="0.2">
      <c r="A169" s="22">
        <v>44072</v>
      </c>
      <c r="B169" s="18">
        <v>75</v>
      </c>
    </row>
    <row r="170" spans="1:2" x14ac:dyDescent="0.2">
      <c r="A170" s="22">
        <v>44073</v>
      </c>
      <c r="B170" s="18">
        <v>76</v>
      </c>
    </row>
    <row r="171" spans="1:2" x14ac:dyDescent="0.2">
      <c r="A171" s="22">
        <v>44074</v>
      </c>
      <c r="B171" s="18">
        <v>79</v>
      </c>
    </row>
    <row r="172" spans="1:2" x14ac:dyDescent="0.2">
      <c r="A172" s="22">
        <v>44075</v>
      </c>
      <c r="B172" s="18">
        <v>81</v>
      </c>
    </row>
    <row r="173" spans="1:2" x14ac:dyDescent="0.2">
      <c r="A173" s="22">
        <v>44076</v>
      </c>
      <c r="B173" s="18">
        <v>97</v>
      </c>
    </row>
    <row r="174" spans="1:2" x14ac:dyDescent="0.2">
      <c r="A174" s="22">
        <v>44077</v>
      </c>
      <c r="B174" s="18">
        <v>98</v>
      </c>
    </row>
    <row r="175" spans="1:2" x14ac:dyDescent="0.2">
      <c r="A175" s="22">
        <v>44078</v>
      </c>
      <c r="B175" s="18">
        <v>107</v>
      </c>
    </row>
    <row r="176" spans="1:2" x14ac:dyDescent="0.2">
      <c r="A176" s="22">
        <v>44079</v>
      </c>
      <c r="B176" s="18">
        <v>105</v>
      </c>
    </row>
    <row r="177" spans="1:2" x14ac:dyDescent="0.2">
      <c r="A177" s="22">
        <v>44080</v>
      </c>
      <c r="B177" s="18">
        <v>101</v>
      </c>
    </row>
    <row r="178" spans="1:2" x14ac:dyDescent="0.2">
      <c r="A178" s="22">
        <v>44081</v>
      </c>
      <c r="B178" s="18">
        <v>102</v>
      </c>
    </row>
    <row r="179" spans="1:2" x14ac:dyDescent="0.2">
      <c r="A179" s="22">
        <v>44082</v>
      </c>
      <c r="B179" s="18">
        <v>98</v>
      </c>
    </row>
    <row r="180" spans="1:2" x14ac:dyDescent="0.2">
      <c r="A180" s="22">
        <v>44083</v>
      </c>
      <c r="B180" s="18">
        <v>101</v>
      </c>
    </row>
    <row r="181" spans="1:2" x14ac:dyDescent="0.2">
      <c r="A181" s="22">
        <v>44084</v>
      </c>
      <c r="B181" s="18">
        <v>105</v>
      </c>
    </row>
    <row r="182" spans="1:2" x14ac:dyDescent="0.2">
      <c r="A182" s="22">
        <v>44085</v>
      </c>
      <c r="B182" s="18">
        <v>107</v>
      </c>
    </row>
    <row r="183" spans="1:2" x14ac:dyDescent="0.2">
      <c r="A183" s="22">
        <v>44086</v>
      </c>
      <c r="B183" s="18">
        <v>106</v>
      </c>
    </row>
    <row r="184" spans="1:2" x14ac:dyDescent="0.2">
      <c r="A184" s="22">
        <v>44087</v>
      </c>
      <c r="B184" s="18">
        <v>111</v>
      </c>
    </row>
    <row r="185" spans="1:2" x14ac:dyDescent="0.2">
      <c r="A185" s="22">
        <v>44088</v>
      </c>
      <c r="B185" s="18">
        <v>120</v>
      </c>
    </row>
    <row r="186" spans="1:2" x14ac:dyDescent="0.2">
      <c r="A186" s="22">
        <v>44089</v>
      </c>
      <c r="B186" s="18">
        <v>122</v>
      </c>
    </row>
    <row r="187" spans="1:2" x14ac:dyDescent="0.2">
      <c r="A187" s="22">
        <v>44090</v>
      </c>
      <c r="B187" s="18">
        <v>121</v>
      </c>
    </row>
    <row r="188" spans="1:2" x14ac:dyDescent="0.2">
      <c r="A188" s="22">
        <v>44091</v>
      </c>
      <c r="B188" s="18">
        <v>125</v>
      </c>
    </row>
    <row r="189" spans="1:2" x14ac:dyDescent="0.2">
      <c r="A189" s="22">
        <v>44092</v>
      </c>
      <c r="B189" s="18">
        <v>123</v>
      </c>
    </row>
    <row r="190" spans="1:2" x14ac:dyDescent="0.2">
      <c r="A190" s="22">
        <v>44093</v>
      </c>
      <c r="B190" s="18">
        <v>115</v>
      </c>
    </row>
    <row r="191" spans="1:2" x14ac:dyDescent="0.2">
      <c r="A191" s="22">
        <v>44094</v>
      </c>
      <c r="B191" s="18">
        <v>114</v>
      </c>
    </row>
    <row r="192" spans="1:2" x14ac:dyDescent="0.2">
      <c r="A192" s="22">
        <v>44095</v>
      </c>
      <c r="B192" s="18">
        <v>112</v>
      </c>
    </row>
    <row r="193" spans="1:2" x14ac:dyDescent="0.2">
      <c r="A193" s="22">
        <v>44096</v>
      </c>
      <c r="B193" s="18">
        <v>112</v>
      </c>
    </row>
    <row r="194" spans="1:2" x14ac:dyDescent="0.2">
      <c r="A194" s="22">
        <v>44097</v>
      </c>
      <c r="B194" s="18">
        <v>111</v>
      </c>
    </row>
    <row r="195" spans="1:2" x14ac:dyDescent="0.2">
      <c r="A195" s="22">
        <v>44098</v>
      </c>
      <c r="B195" s="18">
        <v>110</v>
      </c>
    </row>
    <row r="196" spans="1:2" x14ac:dyDescent="0.2">
      <c r="A196" s="22">
        <v>44099</v>
      </c>
      <c r="B196" s="18">
        <v>111</v>
      </c>
    </row>
    <row r="197" spans="1:2" x14ac:dyDescent="0.2">
      <c r="A197" s="22">
        <v>44100</v>
      </c>
      <c r="B197" s="18">
        <v>111</v>
      </c>
    </row>
    <row r="198" spans="1:2" x14ac:dyDescent="0.2">
      <c r="A198" s="22">
        <v>44101</v>
      </c>
      <c r="B198" s="18">
        <v>110</v>
      </c>
    </row>
    <row r="199" spans="1:2" x14ac:dyDescent="0.2">
      <c r="A199" s="22">
        <v>44102</v>
      </c>
      <c r="B199" s="18">
        <v>110</v>
      </c>
    </row>
    <row r="200" spans="1:2" x14ac:dyDescent="0.2">
      <c r="A200" s="22">
        <v>44103</v>
      </c>
      <c r="B200" s="18">
        <v>111</v>
      </c>
    </row>
    <row r="201" spans="1:2" x14ac:dyDescent="0.2">
      <c r="A201" s="22">
        <v>44104</v>
      </c>
      <c r="B201" s="18">
        <v>110</v>
      </c>
    </row>
    <row r="202" spans="1:2" x14ac:dyDescent="0.2">
      <c r="A202" s="22">
        <v>44105</v>
      </c>
      <c r="B202" s="18">
        <v>112</v>
      </c>
    </row>
    <row r="203" spans="1:2" x14ac:dyDescent="0.2">
      <c r="A203" s="22">
        <v>44106</v>
      </c>
      <c r="B203" s="18">
        <v>112</v>
      </c>
    </row>
    <row r="204" spans="1:2" x14ac:dyDescent="0.2">
      <c r="A204" s="22">
        <v>44107</v>
      </c>
      <c r="B204" s="18">
        <v>111</v>
      </c>
    </row>
    <row r="205" spans="1:2" x14ac:dyDescent="0.2">
      <c r="A205" s="22">
        <v>44108</v>
      </c>
      <c r="B205" s="18">
        <v>114</v>
      </c>
    </row>
    <row r="206" spans="1:2" x14ac:dyDescent="0.2">
      <c r="A206" s="22">
        <v>44109</v>
      </c>
      <c r="B206" s="18">
        <v>111</v>
      </c>
    </row>
    <row r="207" spans="1:2" x14ac:dyDescent="0.2">
      <c r="A207" s="22">
        <v>44110</v>
      </c>
      <c r="B207" s="18">
        <v>115</v>
      </c>
    </row>
    <row r="208" spans="1:2" x14ac:dyDescent="0.2">
      <c r="A208" s="22">
        <v>44111</v>
      </c>
      <c r="B208" s="18">
        <v>119</v>
      </c>
    </row>
    <row r="209" spans="1:2" x14ac:dyDescent="0.2">
      <c r="A209" s="22">
        <v>44112</v>
      </c>
      <c r="B209" s="18">
        <v>118</v>
      </c>
    </row>
    <row r="210" spans="1:2" x14ac:dyDescent="0.2">
      <c r="A210" s="22">
        <v>44113</v>
      </c>
      <c r="B210" s="18">
        <v>121</v>
      </c>
    </row>
    <row r="211" spans="1:2" x14ac:dyDescent="0.2">
      <c r="A211" s="22">
        <v>44114</v>
      </c>
      <c r="B211" s="18">
        <v>125</v>
      </c>
    </row>
    <row r="212" spans="1:2" x14ac:dyDescent="0.2">
      <c r="A212" s="22">
        <v>44115</v>
      </c>
      <c r="B212" s="18">
        <v>127</v>
      </c>
    </row>
    <row r="213" spans="1:2" x14ac:dyDescent="0.2">
      <c r="A213" s="22">
        <v>44116</v>
      </c>
      <c r="B213" s="18">
        <v>129</v>
      </c>
    </row>
    <row r="214" spans="1:2" x14ac:dyDescent="0.2">
      <c r="A214" s="22">
        <v>44117</v>
      </c>
      <c r="B214" s="18">
        <v>128</v>
      </c>
    </row>
    <row r="215" spans="1:2" x14ac:dyDescent="0.2">
      <c r="A215" s="22">
        <v>44118</v>
      </c>
      <c r="B215" s="18">
        <v>130</v>
      </c>
    </row>
    <row r="216" spans="1:2" x14ac:dyDescent="0.2">
      <c r="A216" s="22">
        <v>44119</v>
      </c>
      <c r="B216" s="18">
        <v>134</v>
      </c>
    </row>
    <row r="217" spans="1:2" x14ac:dyDescent="0.2">
      <c r="A217" s="22">
        <v>44120</v>
      </c>
      <c r="B217" s="18">
        <v>136</v>
      </c>
    </row>
    <row r="218" spans="1:2" x14ac:dyDescent="0.2">
      <c r="A218" s="22">
        <v>44121</v>
      </c>
      <c r="B218" s="18">
        <v>140</v>
      </c>
    </row>
    <row r="219" spans="1:2" x14ac:dyDescent="0.2">
      <c r="A219" s="22">
        <v>44122</v>
      </c>
      <c r="B219" s="18">
        <v>139</v>
      </c>
    </row>
    <row r="220" spans="1:2" x14ac:dyDescent="0.2">
      <c r="A220" s="22">
        <v>44123</v>
      </c>
      <c r="B220" s="18">
        <v>141</v>
      </c>
    </row>
    <row r="221" spans="1:2" x14ac:dyDescent="0.2">
      <c r="A221" s="22">
        <v>44124</v>
      </c>
      <c r="B221" s="18">
        <v>142</v>
      </c>
    </row>
    <row r="222" spans="1:2" x14ac:dyDescent="0.2">
      <c r="A222" s="22">
        <v>44125</v>
      </c>
      <c r="B222" s="18">
        <v>143</v>
      </c>
    </row>
    <row r="223" spans="1:2" x14ac:dyDescent="0.2">
      <c r="A223" s="22">
        <v>44126</v>
      </c>
      <c r="B223" s="18">
        <v>145</v>
      </c>
    </row>
    <row r="224" spans="1:2" x14ac:dyDescent="0.2">
      <c r="A224" s="22">
        <v>44127</v>
      </c>
      <c r="B224" s="18">
        <v>144</v>
      </c>
    </row>
    <row r="225" spans="1:2" x14ac:dyDescent="0.2">
      <c r="A225" s="22">
        <v>44128</v>
      </c>
      <c r="B225" s="18">
        <v>143</v>
      </c>
    </row>
    <row r="226" spans="1:2" x14ac:dyDescent="0.2">
      <c r="A226" s="22">
        <v>44129</v>
      </c>
      <c r="B226" s="18">
        <v>147</v>
      </c>
    </row>
    <row r="227" spans="1:2" x14ac:dyDescent="0.2">
      <c r="A227" s="22">
        <v>44130</v>
      </c>
      <c r="B227" s="18">
        <v>148</v>
      </c>
    </row>
    <row r="228" spans="1:2" x14ac:dyDescent="0.2">
      <c r="A228" s="22">
        <v>44131</v>
      </c>
      <c r="B228" s="18">
        <v>151</v>
      </c>
    </row>
    <row r="229" spans="1:2" x14ac:dyDescent="0.2">
      <c r="A229" s="22">
        <v>44132</v>
      </c>
      <c r="B229" s="18">
        <v>161</v>
      </c>
    </row>
    <row r="230" spans="1:2" x14ac:dyDescent="0.2">
      <c r="A230" s="22">
        <v>44133</v>
      </c>
      <c r="B230" s="18">
        <v>167</v>
      </c>
    </row>
    <row r="231" spans="1:2" x14ac:dyDescent="0.2">
      <c r="A231" s="22">
        <v>44134</v>
      </c>
      <c r="B231" s="18">
        <v>170</v>
      </c>
    </row>
    <row r="232" spans="1:2" x14ac:dyDescent="0.2">
      <c r="A232" s="22">
        <v>44135</v>
      </c>
      <c r="B232" s="18">
        <v>173</v>
      </c>
    </row>
    <row r="233" spans="1:2" x14ac:dyDescent="0.2">
      <c r="A233" s="22">
        <v>44136</v>
      </c>
      <c r="B233" s="18">
        <v>178</v>
      </c>
    </row>
    <row r="234" spans="1:2" x14ac:dyDescent="0.2">
      <c r="A234" s="22">
        <v>44137</v>
      </c>
      <c r="B234" s="18">
        <v>185</v>
      </c>
    </row>
    <row r="235" spans="1:2" x14ac:dyDescent="0.2">
      <c r="A235" s="22">
        <v>44138</v>
      </c>
      <c r="B235" s="18">
        <v>183</v>
      </c>
    </row>
    <row r="236" spans="1:2" x14ac:dyDescent="0.2">
      <c r="A236" s="22">
        <v>44139</v>
      </c>
      <c r="B236" s="18">
        <v>187</v>
      </c>
    </row>
    <row r="237" spans="1:2" x14ac:dyDescent="0.2">
      <c r="A237" s="22">
        <v>44140</v>
      </c>
      <c r="B237" s="18">
        <v>189</v>
      </c>
    </row>
    <row r="238" spans="1:2" x14ac:dyDescent="0.2">
      <c r="A238" s="22">
        <v>44141</v>
      </c>
      <c r="B238" s="18">
        <v>188</v>
      </c>
    </row>
    <row r="239" spans="1:2" x14ac:dyDescent="0.2">
      <c r="A239" s="22">
        <v>44142</v>
      </c>
      <c r="B239" s="18">
        <v>190</v>
      </c>
    </row>
    <row r="240" spans="1:2" x14ac:dyDescent="0.2">
      <c r="A240" s="22">
        <v>44143</v>
      </c>
      <c r="B240" s="18">
        <v>188</v>
      </c>
    </row>
    <row r="241" spans="1:2" x14ac:dyDescent="0.2">
      <c r="A241" s="22">
        <v>44144</v>
      </c>
      <c r="B241" s="18">
        <v>191</v>
      </c>
    </row>
    <row r="242" spans="1:2" x14ac:dyDescent="0.2">
      <c r="A242" s="22">
        <v>44145</v>
      </c>
      <c r="B242" s="18">
        <v>191</v>
      </c>
    </row>
    <row r="243" spans="1:2" x14ac:dyDescent="0.2">
      <c r="A243" s="22">
        <v>44146</v>
      </c>
      <c r="B243" s="18">
        <v>195</v>
      </c>
    </row>
    <row r="244" spans="1:2" x14ac:dyDescent="0.2">
      <c r="A244" s="22">
        <v>44147</v>
      </c>
      <c r="B244" s="18">
        <v>197</v>
      </c>
    </row>
    <row r="245" spans="1:2" x14ac:dyDescent="0.2">
      <c r="A245" s="22">
        <v>44148</v>
      </c>
      <c r="B245" s="18">
        <v>205</v>
      </c>
    </row>
    <row r="246" spans="1:2" x14ac:dyDescent="0.2">
      <c r="A246" s="22">
        <v>44149</v>
      </c>
      <c r="B246" s="18">
        <v>211</v>
      </c>
    </row>
    <row r="247" spans="1:2" x14ac:dyDescent="0.2">
      <c r="A247" s="22">
        <v>44150</v>
      </c>
      <c r="B247" s="18">
        <v>215</v>
      </c>
    </row>
    <row r="248" spans="1:2" x14ac:dyDescent="0.2">
      <c r="A248" s="22">
        <v>44151</v>
      </c>
      <c r="B248" s="18">
        <v>217</v>
      </c>
    </row>
    <row r="249" spans="1:2" x14ac:dyDescent="0.2">
      <c r="A249" s="22">
        <v>44152</v>
      </c>
      <c r="B249" s="18">
        <v>216</v>
      </c>
    </row>
    <row r="250" spans="1:2" x14ac:dyDescent="0.2">
      <c r="A250" s="22">
        <v>44153</v>
      </c>
      <c r="B250" s="18">
        <v>216</v>
      </c>
    </row>
    <row r="251" spans="1:2" x14ac:dyDescent="0.2">
      <c r="A251" s="22">
        <v>44154</v>
      </c>
      <c r="B251" s="18">
        <v>218</v>
      </c>
    </row>
    <row r="252" spans="1:2" x14ac:dyDescent="0.2">
      <c r="A252" s="22">
        <v>44155</v>
      </c>
      <c r="B252" s="18">
        <v>220</v>
      </c>
    </row>
    <row r="253" spans="1:2" x14ac:dyDescent="0.2">
      <c r="A253" s="22">
        <v>44156</v>
      </c>
      <c r="B253" s="18">
        <v>225</v>
      </c>
    </row>
    <row r="254" spans="1:2" x14ac:dyDescent="0.2">
      <c r="A254" s="22">
        <v>44157</v>
      </c>
      <c r="B254" s="18">
        <v>231</v>
      </c>
    </row>
    <row r="255" spans="1:2" x14ac:dyDescent="0.2">
      <c r="A255" s="22">
        <v>44158</v>
      </c>
      <c r="B255" s="18">
        <v>234</v>
      </c>
    </row>
    <row r="256" spans="1:2" x14ac:dyDescent="0.2">
      <c r="A256" s="22">
        <v>44159</v>
      </c>
      <c r="B256" s="18">
        <v>237</v>
      </c>
    </row>
    <row r="257" spans="1:2" x14ac:dyDescent="0.2">
      <c r="A257" s="22">
        <v>44160</v>
      </c>
      <c r="B257" s="18">
        <v>240</v>
      </c>
    </row>
    <row r="258" spans="1:2" x14ac:dyDescent="0.2">
      <c r="A258" s="22">
        <v>44161</v>
      </c>
      <c r="B258" s="18">
        <v>242</v>
      </c>
    </row>
    <row r="259" spans="1:2" x14ac:dyDescent="0.2">
      <c r="A259" s="22">
        <v>44162</v>
      </c>
      <c r="B259" s="18">
        <v>245</v>
      </c>
    </row>
    <row r="260" spans="1:2" x14ac:dyDescent="0.2">
      <c r="A260" s="22">
        <v>44163</v>
      </c>
      <c r="B260" s="18">
        <v>248</v>
      </c>
    </row>
    <row r="261" spans="1:2" x14ac:dyDescent="0.2">
      <c r="A261" s="22">
        <v>44164</v>
      </c>
      <c r="B261" s="18">
        <v>251</v>
      </c>
    </row>
    <row r="262" spans="1:2" x14ac:dyDescent="0.2">
      <c r="A262" s="22">
        <v>44165</v>
      </c>
      <c r="B262" s="18">
        <v>254</v>
      </c>
    </row>
    <row r="263" spans="1:2" x14ac:dyDescent="0.2">
      <c r="A263" s="22">
        <v>44166</v>
      </c>
      <c r="B263" s="18">
        <v>255</v>
      </c>
    </row>
    <row r="264" spans="1:2" x14ac:dyDescent="0.2">
      <c r="A264" s="22">
        <v>44167</v>
      </c>
      <c r="B264" s="18">
        <v>263</v>
      </c>
    </row>
    <row r="265" spans="1:2" x14ac:dyDescent="0.2">
      <c r="A265" s="22">
        <v>44168</v>
      </c>
      <c r="B265" s="18">
        <v>260</v>
      </c>
    </row>
    <row r="266" spans="1:2" x14ac:dyDescent="0.2">
      <c r="A266" s="22">
        <v>44169</v>
      </c>
      <c r="B266" s="18">
        <v>266</v>
      </c>
    </row>
    <row r="267" spans="1:2" x14ac:dyDescent="0.2">
      <c r="A267" s="22">
        <v>44170</v>
      </c>
      <c r="B267" s="18">
        <v>269</v>
      </c>
    </row>
    <row r="268" spans="1:2" x14ac:dyDescent="0.2">
      <c r="A268" s="22">
        <v>44171</v>
      </c>
      <c r="B268" s="18">
        <v>271</v>
      </c>
    </row>
    <row r="269" spans="1:2" x14ac:dyDescent="0.2">
      <c r="A269" s="22">
        <v>44172</v>
      </c>
      <c r="B269" s="18">
        <v>274</v>
      </c>
    </row>
    <row r="270" spans="1:2" x14ac:dyDescent="0.2">
      <c r="A270" s="22">
        <v>44173</v>
      </c>
      <c r="B270" s="18">
        <v>278</v>
      </c>
    </row>
    <row r="271" spans="1:2" x14ac:dyDescent="0.2">
      <c r="A271" s="22">
        <v>44174</v>
      </c>
      <c r="B271" s="18">
        <v>281</v>
      </c>
    </row>
    <row r="272" spans="1:2" x14ac:dyDescent="0.2">
      <c r="A272" s="22">
        <v>44175</v>
      </c>
      <c r="B272" s="18">
        <v>283</v>
      </c>
    </row>
    <row r="273" spans="1:2" x14ac:dyDescent="0.2">
      <c r="A273" s="22">
        <v>44176</v>
      </c>
      <c r="B273" s="18">
        <v>288</v>
      </c>
    </row>
    <row r="274" spans="1:2" x14ac:dyDescent="0.2">
      <c r="A274" s="22">
        <v>44177</v>
      </c>
      <c r="B274" s="18">
        <v>290</v>
      </c>
    </row>
    <row r="275" spans="1:2" x14ac:dyDescent="0.2">
      <c r="A275" s="22">
        <v>44178</v>
      </c>
      <c r="B275" s="18">
        <v>291</v>
      </c>
    </row>
    <row r="276" spans="1:2" x14ac:dyDescent="0.2">
      <c r="A276" s="22">
        <v>44179</v>
      </c>
      <c r="B276" s="18">
        <v>295</v>
      </c>
    </row>
    <row r="277" spans="1:2" x14ac:dyDescent="0.2">
      <c r="A277" s="22">
        <v>44180</v>
      </c>
      <c r="B277" s="18">
        <v>296</v>
      </c>
    </row>
    <row r="278" spans="1:2" x14ac:dyDescent="0.2">
      <c r="A278" s="22">
        <v>44181</v>
      </c>
      <c r="B278" s="18">
        <v>301</v>
      </c>
    </row>
    <row r="279" spans="1:2" x14ac:dyDescent="0.2">
      <c r="A279" s="22">
        <v>44182</v>
      </c>
      <c r="B279" s="18">
        <v>300</v>
      </c>
    </row>
    <row r="280" spans="1:2" x14ac:dyDescent="0.2">
      <c r="A280" s="22">
        <v>44183</v>
      </c>
      <c r="B280" s="18">
        <v>302</v>
      </c>
    </row>
    <row r="281" spans="1:2" x14ac:dyDescent="0.2">
      <c r="A281" s="22">
        <v>44184</v>
      </c>
      <c r="B281" s="18">
        <v>305</v>
      </c>
    </row>
    <row r="282" spans="1:2" x14ac:dyDescent="0.2">
      <c r="A282" s="22">
        <v>44185</v>
      </c>
      <c r="B282" s="18">
        <v>307</v>
      </c>
    </row>
    <row r="283" spans="1:2" x14ac:dyDescent="0.2">
      <c r="A283" s="22">
        <v>44186</v>
      </c>
      <c r="B283" s="18">
        <v>305</v>
      </c>
    </row>
    <row r="284" spans="1:2" x14ac:dyDescent="0.2">
      <c r="A284" s="22">
        <v>44187</v>
      </c>
      <c r="B284" s="18">
        <v>304</v>
      </c>
    </row>
    <row r="285" spans="1:2" x14ac:dyDescent="0.2">
      <c r="A285" s="22">
        <v>44188</v>
      </c>
      <c r="B285" s="18">
        <v>307</v>
      </c>
    </row>
    <row r="286" spans="1:2" x14ac:dyDescent="0.2">
      <c r="A286" s="22">
        <v>44189</v>
      </c>
      <c r="B286" s="18">
        <v>305</v>
      </c>
    </row>
    <row r="287" spans="1:2" x14ac:dyDescent="0.2">
      <c r="A287" s="22">
        <v>44190</v>
      </c>
      <c r="B287" s="18">
        <v>306</v>
      </c>
    </row>
    <row r="288" spans="1:2" x14ac:dyDescent="0.2">
      <c r="A288" s="22">
        <v>44191</v>
      </c>
      <c r="B288" s="18">
        <v>307</v>
      </c>
    </row>
    <row r="289" spans="1:2" x14ac:dyDescent="0.2">
      <c r="A289" s="22">
        <v>44192</v>
      </c>
      <c r="B289" s="18">
        <v>311</v>
      </c>
    </row>
    <row r="290" spans="1:2" x14ac:dyDescent="0.2">
      <c r="A290" s="22">
        <v>44193</v>
      </c>
      <c r="B290" s="18">
        <v>310</v>
      </c>
    </row>
    <row r="291" spans="1:2" x14ac:dyDescent="0.2">
      <c r="A291" s="22">
        <v>44194</v>
      </c>
      <c r="B291" s="18">
        <v>307</v>
      </c>
    </row>
    <row r="292" spans="1:2" x14ac:dyDescent="0.2">
      <c r="A292" s="22">
        <v>44195</v>
      </c>
      <c r="B292" s="18">
        <v>305</v>
      </c>
    </row>
    <row r="293" spans="1:2" x14ac:dyDescent="0.2">
      <c r="A293" s="22">
        <v>44196</v>
      </c>
      <c r="B293" s="18">
        <v>304</v>
      </c>
    </row>
    <row r="294" spans="1:2" x14ac:dyDescent="0.2">
      <c r="A294" s="22">
        <v>44197</v>
      </c>
      <c r="B294" s="18">
        <v>303</v>
      </c>
    </row>
    <row r="295" spans="1:2" x14ac:dyDescent="0.2">
      <c r="A295" s="22">
        <v>44198</v>
      </c>
      <c r="B295" s="18">
        <v>300</v>
      </c>
    </row>
    <row r="296" spans="1:2" x14ac:dyDescent="0.2">
      <c r="A296" s="22">
        <v>44199</v>
      </c>
      <c r="B296" s="18">
        <v>301</v>
      </c>
    </row>
    <row r="297" spans="1:2" x14ac:dyDescent="0.2">
      <c r="A297" s="22">
        <v>44200</v>
      </c>
      <c r="B297" s="18">
        <v>298</v>
      </c>
    </row>
    <row r="298" spans="1:2" x14ac:dyDescent="0.2">
      <c r="A298" s="22">
        <v>44201</v>
      </c>
      <c r="B298" s="18">
        <v>294</v>
      </c>
    </row>
    <row r="299" spans="1:2" x14ac:dyDescent="0.2">
      <c r="A299" s="22">
        <v>44202</v>
      </c>
      <c r="B299" s="18">
        <v>291</v>
      </c>
    </row>
    <row r="300" spans="1:2" x14ac:dyDescent="0.2">
      <c r="A300" s="22">
        <v>44203</v>
      </c>
      <c r="B300" s="18">
        <v>287</v>
      </c>
    </row>
    <row r="301" spans="1:2" x14ac:dyDescent="0.2">
      <c r="A301" s="22">
        <v>44204</v>
      </c>
      <c r="B301" s="18">
        <v>285</v>
      </c>
    </row>
    <row r="302" spans="1:2" x14ac:dyDescent="0.2">
      <c r="A302" s="22">
        <v>44205</v>
      </c>
      <c r="B302" s="18">
        <v>283</v>
      </c>
    </row>
    <row r="303" spans="1:2" x14ac:dyDescent="0.2">
      <c r="A303" s="22">
        <v>44206</v>
      </c>
      <c r="B303" s="18">
        <v>280</v>
      </c>
    </row>
    <row r="304" spans="1:2" x14ac:dyDescent="0.2">
      <c r="A304" s="22">
        <v>44207</v>
      </c>
      <c r="B304" s="18">
        <v>279</v>
      </c>
    </row>
    <row r="305" spans="1:2" x14ac:dyDescent="0.2">
      <c r="A305" s="22">
        <v>44208</v>
      </c>
      <c r="B305" s="18">
        <v>278</v>
      </c>
    </row>
    <row r="306" spans="1:2" x14ac:dyDescent="0.2">
      <c r="A306" s="22">
        <v>44209</v>
      </c>
      <c r="B306" s="18">
        <v>279</v>
      </c>
    </row>
    <row r="307" spans="1:2" x14ac:dyDescent="0.2">
      <c r="A307" s="22">
        <v>44210</v>
      </c>
      <c r="B307" s="18">
        <v>282</v>
      </c>
    </row>
    <row r="308" spans="1:2" x14ac:dyDescent="0.2">
      <c r="A308" s="22">
        <v>44211</v>
      </c>
      <c r="B308" s="18">
        <v>283</v>
      </c>
    </row>
    <row r="309" spans="1:2" x14ac:dyDescent="0.2">
      <c r="A309" s="22">
        <v>44212</v>
      </c>
      <c r="B309" s="18">
        <v>287</v>
      </c>
    </row>
    <row r="310" spans="1:2" x14ac:dyDescent="0.2">
      <c r="A310" s="22">
        <v>44213</v>
      </c>
      <c r="B310" s="18">
        <v>287</v>
      </c>
    </row>
    <row r="311" spans="1:2" x14ac:dyDescent="0.2">
      <c r="A311" s="22">
        <v>44214</v>
      </c>
      <c r="B311" s="18">
        <v>288</v>
      </c>
    </row>
    <row r="312" spans="1:2" x14ac:dyDescent="0.2">
      <c r="A312" s="22">
        <v>44215</v>
      </c>
      <c r="B312" s="18">
        <v>286</v>
      </c>
    </row>
    <row r="313" spans="1:2" x14ac:dyDescent="0.2">
      <c r="A313" s="22">
        <v>44216</v>
      </c>
      <c r="B313" s="18">
        <v>285</v>
      </c>
    </row>
    <row r="314" spans="1:2" x14ac:dyDescent="0.2">
      <c r="A314" s="22">
        <v>44217</v>
      </c>
      <c r="B314" s="18">
        <v>287</v>
      </c>
    </row>
    <row r="315" spans="1:2" x14ac:dyDescent="0.2">
      <c r="A315" s="22">
        <v>44218</v>
      </c>
      <c r="B315" s="18">
        <v>286</v>
      </c>
    </row>
    <row r="316" spans="1:2" x14ac:dyDescent="0.2">
      <c r="A316" s="22">
        <v>44219</v>
      </c>
      <c r="B316" s="18">
        <v>284</v>
      </c>
    </row>
    <row r="317" spans="1:2" x14ac:dyDescent="0.2">
      <c r="A317" s="22">
        <v>44220</v>
      </c>
      <c r="B317" s="18">
        <v>285</v>
      </c>
    </row>
    <row r="318" spans="1:2" x14ac:dyDescent="0.2">
      <c r="A318" s="22">
        <v>44221</v>
      </c>
      <c r="B318" s="18">
        <v>283</v>
      </c>
    </row>
    <row r="319" spans="1:2" x14ac:dyDescent="0.2">
      <c r="A319" s="22">
        <v>44222</v>
      </c>
      <c r="B319" s="18">
        <v>279</v>
      </c>
    </row>
    <row r="320" spans="1:2" x14ac:dyDescent="0.2">
      <c r="A320" s="22">
        <v>44223</v>
      </c>
      <c r="B320" s="18">
        <v>275</v>
      </c>
    </row>
    <row r="321" spans="1:2" x14ac:dyDescent="0.2">
      <c r="A321" s="22">
        <v>44224</v>
      </c>
      <c r="B321" s="18">
        <v>273</v>
      </c>
    </row>
    <row r="322" spans="1:2" x14ac:dyDescent="0.2">
      <c r="A322" s="22">
        <v>44225</v>
      </c>
      <c r="B322" s="18">
        <v>277</v>
      </c>
    </row>
    <row r="323" spans="1:2" x14ac:dyDescent="0.2">
      <c r="A323" s="22">
        <v>44226</v>
      </c>
      <c r="B323" s="18">
        <v>305</v>
      </c>
    </row>
    <row r="324" spans="1:2" x14ac:dyDescent="0.2">
      <c r="A324" s="22">
        <v>44227</v>
      </c>
      <c r="B324" s="18">
        <v>307</v>
      </c>
    </row>
    <row r="325" spans="1:2" x14ac:dyDescent="0.2">
      <c r="A325" s="22">
        <v>44228</v>
      </c>
      <c r="B325" s="18">
        <v>305</v>
      </c>
    </row>
    <row r="326" spans="1:2" x14ac:dyDescent="0.2">
      <c r="A326" s="22">
        <v>44229</v>
      </c>
      <c r="B326" s="18">
        <v>300</v>
      </c>
    </row>
    <row r="327" spans="1:2" x14ac:dyDescent="0.2">
      <c r="A327" s="22">
        <v>44230</v>
      </c>
      <c r="B327" s="18">
        <v>301</v>
      </c>
    </row>
    <row r="328" spans="1:2" x14ac:dyDescent="0.2">
      <c r="A328" s="22">
        <v>44231</v>
      </c>
      <c r="B328" s="18">
        <v>300</v>
      </c>
    </row>
    <row r="329" spans="1:2" x14ac:dyDescent="0.2">
      <c r="A329" s="22">
        <v>44232</v>
      </c>
      <c r="B329" s="18">
        <v>303</v>
      </c>
    </row>
    <row r="330" spans="1:2" x14ac:dyDescent="0.2">
      <c r="A330" s="22">
        <v>44233</v>
      </c>
      <c r="B330" s="18">
        <v>302</v>
      </c>
    </row>
    <row r="331" spans="1:2" x14ac:dyDescent="0.2">
      <c r="A331" s="22">
        <v>44234</v>
      </c>
      <c r="B331" s="18">
        <v>301</v>
      </c>
    </row>
    <row r="332" spans="1:2" x14ac:dyDescent="0.2">
      <c r="A332" s="22">
        <v>44235</v>
      </c>
      <c r="B332" s="18">
        <v>300</v>
      </c>
    </row>
    <row r="333" spans="1:2" x14ac:dyDescent="0.2">
      <c r="A333" s="22">
        <v>44236</v>
      </c>
      <c r="B333" s="18">
        <v>300</v>
      </c>
    </row>
    <row r="334" spans="1:2" x14ac:dyDescent="0.2">
      <c r="A334" s="22">
        <v>44237</v>
      </c>
      <c r="B334" s="18">
        <v>302</v>
      </c>
    </row>
    <row r="335" spans="1:2" x14ac:dyDescent="0.2">
      <c r="A335" s="22">
        <v>44238</v>
      </c>
      <c r="B335" s="18">
        <v>301</v>
      </c>
    </row>
    <row r="336" spans="1:2" x14ac:dyDescent="0.2">
      <c r="A336" s="22">
        <v>44239</v>
      </c>
      <c r="B336" s="18">
        <v>300</v>
      </c>
    </row>
    <row r="337" spans="1:2" x14ac:dyDescent="0.2">
      <c r="A337" s="22">
        <v>44240</v>
      </c>
      <c r="B337" s="18">
        <v>298</v>
      </c>
    </row>
    <row r="338" spans="1:2" x14ac:dyDescent="0.2">
      <c r="A338" s="22">
        <v>44241</v>
      </c>
      <c r="B338" s="18">
        <v>299</v>
      </c>
    </row>
    <row r="339" spans="1:2" x14ac:dyDescent="0.2">
      <c r="A339" s="22">
        <v>44242</v>
      </c>
      <c r="B339" s="18">
        <v>297</v>
      </c>
    </row>
    <row r="340" spans="1:2" x14ac:dyDescent="0.2">
      <c r="A340" s="22">
        <v>44243</v>
      </c>
      <c r="B340" s="18">
        <v>297</v>
      </c>
    </row>
    <row r="341" spans="1:2" x14ac:dyDescent="0.2">
      <c r="A341" s="22">
        <v>44244</v>
      </c>
      <c r="B341" s="18">
        <v>294</v>
      </c>
    </row>
    <row r="342" spans="1:2" x14ac:dyDescent="0.2">
      <c r="A342" s="22">
        <v>44245</v>
      </c>
      <c r="B342" s="18">
        <v>296</v>
      </c>
    </row>
    <row r="343" spans="1:2" x14ac:dyDescent="0.2">
      <c r="A343" s="22">
        <v>44246</v>
      </c>
      <c r="B343" s="18">
        <v>292</v>
      </c>
    </row>
    <row r="344" spans="1:2" x14ac:dyDescent="0.2">
      <c r="A344" s="22">
        <v>44247</v>
      </c>
      <c r="B344" s="18">
        <v>290</v>
      </c>
    </row>
    <row r="345" spans="1:2" x14ac:dyDescent="0.2">
      <c r="A345" s="22">
        <v>44248</v>
      </c>
      <c r="B345" s="18">
        <v>287</v>
      </c>
    </row>
    <row r="346" spans="1:2" x14ac:dyDescent="0.2">
      <c r="A346" s="22">
        <v>44249</v>
      </c>
      <c r="B346" s="18">
        <v>285</v>
      </c>
    </row>
    <row r="347" spans="1:2" x14ac:dyDescent="0.2">
      <c r="A347" s="22">
        <v>44250</v>
      </c>
      <c r="B347" s="18">
        <v>283</v>
      </c>
    </row>
    <row r="348" spans="1:2" x14ac:dyDescent="0.2">
      <c r="A348" s="22">
        <v>44251</v>
      </c>
      <c r="B348" s="18">
        <v>280</v>
      </c>
    </row>
    <row r="349" spans="1:2" x14ac:dyDescent="0.2">
      <c r="A349" s="22">
        <v>44252</v>
      </c>
      <c r="B349" s="18">
        <v>278</v>
      </c>
    </row>
    <row r="350" spans="1:2" x14ac:dyDescent="0.2">
      <c r="A350" s="22">
        <v>44253</v>
      </c>
      <c r="B350" s="18">
        <v>279</v>
      </c>
    </row>
    <row r="351" spans="1:2" x14ac:dyDescent="0.2">
      <c r="A351" s="22">
        <v>44254</v>
      </c>
      <c r="B351" s="18">
        <v>280</v>
      </c>
    </row>
    <row r="352" spans="1:2" x14ac:dyDescent="0.2">
      <c r="A352" s="22">
        <v>44255</v>
      </c>
      <c r="B352" s="18">
        <v>281</v>
      </c>
    </row>
    <row r="353" spans="1:2" x14ac:dyDescent="0.2">
      <c r="A353" s="22">
        <v>44256</v>
      </c>
      <c r="B353" s="18">
        <v>278</v>
      </c>
    </row>
    <row r="354" spans="1:2" x14ac:dyDescent="0.2">
      <c r="A354" s="22">
        <v>44257</v>
      </c>
      <c r="B354" s="18">
        <v>275</v>
      </c>
    </row>
    <row r="355" spans="1:2" x14ac:dyDescent="0.2">
      <c r="A355" s="22">
        <v>44258</v>
      </c>
      <c r="B355" s="18">
        <v>273</v>
      </c>
    </row>
    <row r="356" spans="1:2" x14ac:dyDescent="0.2">
      <c r="A356" s="22">
        <v>44259</v>
      </c>
      <c r="B356" s="18">
        <v>271</v>
      </c>
    </row>
    <row r="357" spans="1:2" x14ac:dyDescent="0.2">
      <c r="A357" s="22">
        <v>44260</v>
      </c>
      <c r="B357" s="18">
        <v>273</v>
      </c>
    </row>
    <row r="358" spans="1:2" x14ac:dyDescent="0.2">
      <c r="A358" s="22">
        <v>44261</v>
      </c>
      <c r="B358" s="18">
        <v>270</v>
      </c>
    </row>
    <row r="359" spans="1:2" x14ac:dyDescent="0.2">
      <c r="A359" s="22">
        <v>44262</v>
      </c>
      <c r="B359" s="18">
        <v>268</v>
      </c>
    </row>
    <row r="360" spans="1:2" x14ac:dyDescent="0.2">
      <c r="A360" s="22">
        <v>44263</v>
      </c>
      <c r="B360" s="18">
        <v>263</v>
      </c>
    </row>
    <row r="361" spans="1:2" x14ac:dyDescent="0.2">
      <c r="A361" s="22">
        <v>44264</v>
      </c>
      <c r="B361" s="18">
        <v>260</v>
      </c>
    </row>
    <row r="362" spans="1:2" x14ac:dyDescent="0.2">
      <c r="A362" s="22">
        <v>44265</v>
      </c>
      <c r="B362" s="18">
        <v>254</v>
      </c>
    </row>
    <row r="363" spans="1:2" x14ac:dyDescent="0.2">
      <c r="A363" s="22">
        <v>44266</v>
      </c>
      <c r="B363" s="18">
        <v>250</v>
      </c>
    </row>
    <row r="364" spans="1:2" x14ac:dyDescent="0.2">
      <c r="A364" s="22">
        <v>44267</v>
      </c>
      <c r="B364" s="18">
        <v>252</v>
      </c>
    </row>
    <row r="365" spans="1:2" x14ac:dyDescent="0.2">
      <c r="A365" s="22">
        <v>44268</v>
      </c>
      <c r="B365" s="18">
        <v>246</v>
      </c>
    </row>
    <row r="366" spans="1:2" x14ac:dyDescent="0.2">
      <c r="A366" s="22">
        <v>44269</v>
      </c>
      <c r="B366" s="18">
        <v>240</v>
      </c>
    </row>
    <row r="367" spans="1:2" x14ac:dyDescent="0.2">
      <c r="A367" s="22">
        <v>44270</v>
      </c>
      <c r="B367" s="18">
        <v>235</v>
      </c>
    </row>
    <row r="368" spans="1:2" x14ac:dyDescent="0.2">
      <c r="A368" s="22">
        <v>44271</v>
      </c>
      <c r="B368" s="18">
        <v>227</v>
      </c>
    </row>
    <row r="369" spans="1:2" x14ac:dyDescent="0.2">
      <c r="A369" s="22">
        <v>44272</v>
      </c>
      <c r="B369" s="18">
        <v>223</v>
      </c>
    </row>
    <row r="370" spans="1:2" x14ac:dyDescent="0.2">
      <c r="A370" s="22">
        <v>44273</v>
      </c>
      <c r="B370" s="18">
        <v>219</v>
      </c>
    </row>
    <row r="371" spans="1:2" x14ac:dyDescent="0.2">
      <c r="A371" s="22">
        <v>44274</v>
      </c>
      <c r="B371" s="18">
        <v>214</v>
      </c>
    </row>
    <row r="372" spans="1:2" x14ac:dyDescent="0.2">
      <c r="A372" s="22">
        <v>44275</v>
      </c>
      <c r="B372" s="18">
        <v>211</v>
      </c>
    </row>
    <row r="373" spans="1:2" x14ac:dyDescent="0.2">
      <c r="A373" s="22">
        <v>44276</v>
      </c>
      <c r="B373" s="18">
        <v>205</v>
      </c>
    </row>
    <row r="374" spans="1:2" x14ac:dyDescent="0.2">
      <c r="A374" s="22">
        <v>44277</v>
      </c>
      <c r="B374" s="18">
        <v>203</v>
      </c>
    </row>
    <row r="375" spans="1:2" x14ac:dyDescent="0.2">
      <c r="A375" s="22">
        <v>44278</v>
      </c>
      <c r="B375" s="18">
        <v>200</v>
      </c>
    </row>
    <row r="376" spans="1:2" x14ac:dyDescent="0.2">
      <c r="A376" s="22">
        <v>44279</v>
      </c>
      <c r="B376" s="18">
        <v>199</v>
      </c>
    </row>
    <row r="377" spans="1:2" x14ac:dyDescent="0.2">
      <c r="A377" s="22">
        <v>44280</v>
      </c>
      <c r="B377" s="18">
        <v>200</v>
      </c>
    </row>
    <row r="378" spans="1:2" x14ac:dyDescent="0.2">
      <c r="A378" s="22">
        <v>44281</v>
      </c>
      <c r="B378" s="18">
        <v>198</v>
      </c>
    </row>
    <row r="379" spans="1:2" x14ac:dyDescent="0.2">
      <c r="A379" s="22">
        <v>44282</v>
      </c>
      <c r="B379" s="18">
        <v>201</v>
      </c>
    </row>
    <row r="380" spans="1:2" x14ac:dyDescent="0.2">
      <c r="A380" s="22">
        <v>44283</v>
      </c>
      <c r="B380" s="18">
        <v>199</v>
      </c>
    </row>
    <row r="381" spans="1:2" x14ac:dyDescent="0.2">
      <c r="A381" s="22">
        <v>44284</v>
      </c>
      <c r="B381" s="18">
        <v>200</v>
      </c>
    </row>
    <row r="382" spans="1:2" x14ac:dyDescent="0.2">
      <c r="A382" s="22">
        <v>44285</v>
      </c>
      <c r="B382" s="18">
        <v>198</v>
      </c>
    </row>
    <row r="383" spans="1:2" x14ac:dyDescent="0.2">
      <c r="A383" s="22">
        <v>44286</v>
      </c>
      <c r="B383" s="18">
        <v>197</v>
      </c>
    </row>
    <row r="384" spans="1:2" x14ac:dyDescent="0.2">
      <c r="A384" s="22">
        <v>44287</v>
      </c>
      <c r="B384" s="18">
        <v>199</v>
      </c>
    </row>
    <row r="385" spans="1:2" x14ac:dyDescent="0.2">
      <c r="A385" s="22">
        <v>44288</v>
      </c>
      <c r="B385" s="18">
        <v>202</v>
      </c>
    </row>
    <row r="386" spans="1:2" x14ac:dyDescent="0.2">
      <c r="A386" s="22">
        <v>44289</v>
      </c>
      <c r="B386" s="18">
        <v>201</v>
      </c>
    </row>
    <row r="387" spans="1:2" x14ac:dyDescent="0.2">
      <c r="A387" s="22">
        <v>44290</v>
      </c>
      <c r="B387" s="18">
        <v>200</v>
      </c>
    </row>
    <row r="388" spans="1:2" x14ac:dyDescent="0.2">
      <c r="A388" s="22">
        <v>44291</v>
      </c>
      <c r="B388" s="18">
        <v>199</v>
      </c>
    </row>
    <row r="389" spans="1:2" x14ac:dyDescent="0.2">
      <c r="A389" s="22">
        <v>44292</v>
      </c>
      <c r="B389" s="18">
        <v>201</v>
      </c>
    </row>
    <row r="390" spans="1:2" x14ac:dyDescent="0.2">
      <c r="A390" s="22">
        <v>44293</v>
      </c>
      <c r="B390" s="18">
        <v>198</v>
      </c>
    </row>
    <row r="391" spans="1:2" x14ac:dyDescent="0.2">
      <c r="A391" s="22">
        <v>44294</v>
      </c>
      <c r="B391" s="18">
        <v>197</v>
      </c>
    </row>
    <row r="392" spans="1:2" x14ac:dyDescent="0.2">
      <c r="A392" s="22">
        <v>44295</v>
      </c>
      <c r="B392" s="18">
        <v>200</v>
      </c>
    </row>
    <row r="393" spans="1:2" x14ac:dyDescent="0.2">
      <c r="A393" s="22">
        <v>44296</v>
      </c>
      <c r="B393" s="18">
        <v>201</v>
      </c>
    </row>
    <row r="394" spans="1:2" x14ac:dyDescent="0.2">
      <c r="A394" s="22">
        <v>44297</v>
      </c>
      <c r="B394" s="18">
        <v>198</v>
      </c>
    </row>
    <row r="395" spans="1:2" x14ac:dyDescent="0.2">
      <c r="A395" s="22">
        <v>44298</v>
      </c>
      <c r="B395" s="18">
        <v>197</v>
      </c>
    </row>
    <row r="396" spans="1:2" x14ac:dyDescent="0.2">
      <c r="A396" s="22">
        <v>44299</v>
      </c>
      <c r="B396" s="18">
        <v>194</v>
      </c>
    </row>
    <row r="397" spans="1:2" x14ac:dyDescent="0.2">
      <c r="A397" s="22">
        <v>44300</v>
      </c>
      <c r="B397" s="18">
        <v>195</v>
      </c>
    </row>
    <row r="398" spans="1:2" x14ac:dyDescent="0.2">
      <c r="A398" s="22">
        <v>44301</v>
      </c>
      <c r="B398" s="18">
        <v>196</v>
      </c>
    </row>
    <row r="399" spans="1:2" x14ac:dyDescent="0.2">
      <c r="A399" s="22">
        <v>44302</v>
      </c>
      <c r="B399" s="18">
        <v>194</v>
      </c>
    </row>
    <row r="400" spans="1:2" x14ac:dyDescent="0.2">
      <c r="A400" s="22">
        <v>44303</v>
      </c>
      <c r="B400" s="18">
        <v>196</v>
      </c>
    </row>
    <row r="401" spans="1:2" x14ac:dyDescent="0.2">
      <c r="A401" s="22">
        <v>44304</v>
      </c>
      <c r="B401" s="18">
        <v>193</v>
      </c>
    </row>
    <row r="402" spans="1:2" x14ac:dyDescent="0.2">
      <c r="A402" s="22">
        <v>44305</v>
      </c>
      <c r="B402" s="18">
        <v>192</v>
      </c>
    </row>
    <row r="403" spans="1:2" x14ac:dyDescent="0.2">
      <c r="A403" s="22">
        <v>44306</v>
      </c>
      <c r="B403" s="18">
        <v>190</v>
      </c>
    </row>
    <row r="404" spans="1:2" x14ac:dyDescent="0.2">
      <c r="A404" s="22">
        <v>44307</v>
      </c>
      <c r="B404" s="18">
        <v>189</v>
      </c>
    </row>
    <row r="405" spans="1:2" x14ac:dyDescent="0.2">
      <c r="A405" s="22">
        <v>44308</v>
      </c>
      <c r="B405" s="18">
        <v>190</v>
      </c>
    </row>
    <row r="406" spans="1:2" x14ac:dyDescent="0.2">
      <c r="A406" s="22">
        <v>44309</v>
      </c>
      <c r="B406" s="18">
        <v>191</v>
      </c>
    </row>
    <row r="407" spans="1:2" x14ac:dyDescent="0.2">
      <c r="A407" s="22">
        <v>44310</v>
      </c>
      <c r="B407" s="18">
        <v>189</v>
      </c>
    </row>
    <row r="408" spans="1:2" x14ac:dyDescent="0.2">
      <c r="A408" s="22">
        <v>44311</v>
      </c>
      <c r="B408" s="18">
        <v>188</v>
      </c>
    </row>
    <row r="409" spans="1:2" x14ac:dyDescent="0.2">
      <c r="A409" s="22">
        <v>44312</v>
      </c>
      <c r="B409" s="18">
        <v>184</v>
      </c>
    </row>
    <row r="410" spans="1:2" x14ac:dyDescent="0.2">
      <c r="A410" s="22">
        <v>44313</v>
      </c>
      <c r="B410" s="18">
        <v>183</v>
      </c>
    </row>
    <row r="411" spans="1:2" x14ac:dyDescent="0.2">
      <c r="A411" s="22">
        <v>44314</v>
      </c>
      <c r="B411" s="18">
        <v>179</v>
      </c>
    </row>
    <row r="412" spans="1:2" x14ac:dyDescent="0.2">
      <c r="A412" s="22">
        <v>44315</v>
      </c>
      <c r="B412" s="18">
        <v>176</v>
      </c>
    </row>
    <row r="413" spans="1:2" x14ac:dyDescent="0.2">
      <c r="A413" s="22">
        <v>44316</v>
      </c>
      <c r="B413" s="18">
        <v>170</v>
      </c>
    </row>
    <row r="414" spans="1:2" x14ac:dyDescent="0.2">
      <c r="A414" s="22">
        <v>44317</v>
      </c>
      <c r="B414" s="18">
        <v>160</v>
      </c>
    </row>
    <row r="415" spans="1:2" x14ac:dyDescent="0.2">
      <c r="A415" s="22">
        <v>44318</v>
      </c>
      <c r="B415" s="18">
        <v>150</v>
      </c>
    </row>
    <row r="416" spans="1:2" x14ac:dyDescent="0.2">
      <c r="A416" s="22">
        <v>44319</v>
      </c>
      <c r="B416" s="18">
        <v>141</v>
      </c>
    </row>
    <row r="417" spans="1:2" x14ac:dyDescent="0.2">
      <c r="A417" s="22">
        <v>44320</v>
      </c>
      <c r="B417" s="18">
        <v>139</v>
      </c>
    </row>
    <row r="418" spans="1:2" x14ac:dyDescent="0.2">
      <c r="A418" s="22">
        <v>44321</v>
      </c>
      <c r="B418" s="18">
        <v>95</v>
      </c>
    </row>
    <row r="419" spans="1:2" x14ac:dyDescent="0.2">
      <c r="A419" s="22">
        <v>44322</v>
      </c>
      <c r="B419" s="18">
        <v>97</v>
      </c>
    </row>
    <row r="420" spans="1:2" x14ac:dyDescent="0.2">
      <c r="A420" s="22">
        <v>44323</v>
      </c>
      <c r="B420" s="18">
        <v>96</v>
      </c>
    </row>
    <row r="421" spans="1:2" x14ac:dyDescent="0.2">
      <c r="A421" s="22">
        <v>44324</v>
      </c>
      <c r="B421" s="18">
        <v>94</v>
      </c>
    </row>
    <row r="422" spans="1:2" x14ac:dyDescent="0.2">
      <c r="A422" s="22">
        <v>44325</v>
      </c>
      <c r="B422" s="18">
        <v>94</v>
      </c>
    </row>
    <row r="423" spans="1:2" x14ac:dyDescent="0.2">
      <c r="A423" s="22">
        <v>44326</v>
      </c>
      <c r="B423" s="18">
        <v>98</v>
      </c>
    </row>
    <row r="424" spans="1:2" x14ac:dyDescent="0.2">
      <c r="A424" s="22">
        <v>44327</v>
      </c>
      <c r="B424" s="18">
        <v>96</v>
      </c>
    </row>
    <row r="425" spans="1:2" x14ac:dyDescent="0.2">
      <c r="A425" s="22">
        <v>44328</v>
      </c>
      <c r="B425" s="18">
        <v>97</v>
      </c>
    </row>
    <row r="426" spans="1:2" x14ac:dyDescent="0.2">
      <c r="A426" s="22">
        <v>44329</v>
      </c>
      <c r="B426" s="18">
        <v>107</v>
      </c>
    </row>
    <row r="427" spans="1:2" x14ac:dyDescent="0.2">
      <c r="A427" s="22">
        <v>44330</v>
      </c>
      <c r="B427" s="18">
        <v>103</v>
      </c>
    </row>
    <row r="428" spans="1:2" x14ac:dyDescent="0.2">
      <c r="A428" s="22">
        <v>44331</v>
      </c>
      <c r="B428" s="18">
        <v>95</v>
      </c>
    </row>
    <row r="429" spans="1:2" x14ac:dyDescent="0.2">
      <c r="A429" s="22">
        <v>44332</v>
      </c>
      <c r="B429" s="18">
        <v>121</v>
      </c>
    </row>
    <row r="430" spans="1:2" x14ac:dyDescent="0.2">
      <c r="A430" s="22">
        <v>44333</v>
      </c>
      <c r="B430" s="18">
        <v>117</v>
      </c>
    </row>
    <row r="431" spans="1:2" x14ac:dyDescent="0.2">
      <c r="A431" s="22">
        <v>44334</v>
      </c>
      <c r="B431" s="18">
        <v>113</v>
      </c>
    </row>
    <row r="432" spans="1:2" x14ac:dyDescent="0.2">
      <c r="A432" s="22">
        <v>44335</v>
      </c>
      <c r="B432" s="18">
        <v>131</v>
      </c>
    </row>
    <row r="433" spans="1:2" x14ac:dyDescent="0.2">
      <c r="A433" s="22">
        <v>44336</v>
      </c>
      <c r="B433" s="18">
        <v>132</v>
      </c>
    </row>
    <row r="434" spans="1:2" x14ac:dyDescent="0.2">
      <c r="A434" s="22">
        <v>44337</v>
      </c>
      <c r="B434" s="18">
        <v>129</v>
      </c>
    </row>
    <row r="435" spans="1:2" x14ac:dyDescent="0.2">
      <c r="A435" s="22">
        <v>44338</v>
      </c>
      <c r="B435" s="18">
        <v>118</v>
      </c>
    </row>
    <row r="436" spans="1:2" x14ac:dyDescent="0.2">
      <c r="A436" s="22">
        <v>44339</v>
      </c>
      <c r="B436" s="18"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Данные Самарская область</vt:lpstr>
      <vt:lpstr>Показатели динамики</vt:lpstr>
      <vt:lpstr>Прогноз средний уровень</vt:lpstr>
      <vt:lpstr>Прогноз абсолютная неизменность</vt:lpstr>
      <vt:lpstr>Прогноз ср абс прирост</vt:lpstr>
      <vt:lpstr>Прогноз ср темп роста</vt:lpstr>
      <vt:lpstr>Проверка на тренд</vt:lpstr>
      <vt:lpstr>Сглаживание</vt:lpstr>
      <vt:lpstr>Сезонность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2021-05-23T06:34:13Z</dcterms:created>
  <dcterms:modified xsi:type="dcterms:W3CDTF">2021-05-24T07:48:05Z</dcterms:modified>
</cp:coreProperties>
</file>