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Inputs" sheetId="2" r:id="rId2"/>
    <sheet name="Income Statement" sheetId="3" r:id="rId3"/>
    <sheet name="Balance Sheet" sheetId="4" r:id="rId4"/>
    <sheet name="Cash Flow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<sst xmlns="http://schemas.openxmlformats.org/spreadsheetml/2006/main" count="204" uniqueCount="145">
  <si>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Model Settings</t>
  </si>
  <si>
    <t>Start Date</t>
  </si>
  <si>
    <t>Number of Periods</t>
  </si>
  <si>
    <t>Revenue Streams</t>
  </si>
  <si>
    <t>Revenue Stream 1 Initial</t>
  </si>
  <si>
    <t>Growth Factor</t>
  </si>
  <si>
    <t>Revenue Stream 2 Initial</t>
  </si>
  <si>
    <t>Revenue Stream 3 Initial</t>
  </si>
  <si>
    <t>Revenue Stream 4 Initial</t>
  </si>
  <si>
    <t>Sales Returns Initial</t>
  </si>
  <si>
    <t>Sales Returns Rate</t>
  </si>
  <si>
    <t>Variable Costs Initial</t>
  </si>
  <si>
    <t>Variable Cost Growth</t>
  </si>
  <si>
    <t>Fixed Costs Initial</t>
  </si>
  <si>
    <t>Fixed Cost Period 5+</t>
  </si>
  <si>
    <t>Operating Expenses</t>
  </si>
  <si>
    <t>G&amp;A Expenses</t>
  </si>
  <si>
    <t>Total Salaries</t>
  </si>
  <si>
    <t>Benefits</t>
  </si>
  <si>
    <t>Payroll Taxes</t>
  </si>
  <si>
    <t>Processing Fees</t>
  </si>
  <si>
    <t>Bonuses</t>
  </si>
  <si>
    <t>Commissions</t>
  </si>
  <si>
    <t>Other Income / Expenses</t>
  </si>
  <si>
    <t>Interest Income</t>
  </si>
  <si>
    <t>Other Income</t>
  </si>
  <si>
    <t>Interest Expense</t>
  </si>
  <si>
    <t>Bad Debt</t>
  </si>
  <si>
    <t>Depreciation &amp; Amortization</t>
  </si>
  <si>
    <t>Depreciation</t>
  </si>
  <si>
    <t>Amortization</t>
  </si>
  <si>
    <t>Taxes</t>
  </si>
  <si>
    <t>Income Taxes</t>
  </si>
  <si>
    <t>Beginning Balances</t>
  </si>
  <si>
    <t>Cash</t>
  </si>
  <si>
    <t>Inventory</t>
  </si>
  <si>
    <t>Accounts Receivable</t>
  </si>
  <si>
    <t>Other Receivable</t>
  </si>
  <si>
    <t>Prepaid Expenses</t>
  </si>
  <si>
    <t>Prepaid Insurance</t>
  </si>
  <si>
    <t>Unbilled Revenue</t>
  </si>
  <si>
    <t>Other Current Assets</t>
  </si>
  <si>
    <t>Accounts Payable</t>
  </si>
  <si>
    <t>Accrued Expenses</t>
  </si>
  <si>
    <t>Accrued Taxes</t>
  </si>
  <si>
    <t>Other Current Liabilities</t>
  </si>
  <si>
    <t>Fixed Assets</t>
  </si>
  <si>
    <t>PPE Gross</t>
  </si>
  <si>
    <t>Intangibles Gross</t>
  </si>
  <si>
    <t>Liabilities Constants</t>
  </si>
  <si>
    <t>Credit Cards</t>
  </si>
  <si>
    <t>Notes Payable</t>
  </si>
  <si>
    <t>Deferred Income</t>
  </si>
  <si>
    <t>Long Term Debt</t>
  </si>
  <si>
    <t>Deferred Tax Liabilities</t>
  </si>
  <si>
    <t>Other Liabilities</t>
  </si>
  <si>
    <t>Equity</t>
  </si>
  <si>
    <t>Paid In Capital</t>
  </si>
  <si>
    <t>Common Stock</t>
  </si>
  <si>
    <t>Preferred Stock</t>
  </si>
  <si>
    <t>Capital Round 1</t>
  </si>
  <si>
    <t>Capital Round 2</t>
  </si>
  <si>
    <t>Capital Round 3</t>
  </si>
  <si>
    <t>Period</t>
  </si>
  <si>
    <t>Other Current Assets Component</t>
  </si>
  <si>
    <t>Income Statement</t>
  </si>
  <si>
    <t>Income</t>
  </si>
  <si>
    <t>Revenue Stream 1</t>
  </si>
  <si>
    <t>Revenue Stream 2</t>
  </si>
  <si>
    <t>Revenue Stream 3</t>
  </si>
  <si>
    <t>Revenue Stream 4</t>
  </si>
  <si>
    <t>(-) Sales Returns</t>
  </si>
  <si>
    <t>Net Revenue</t>
  </si>
  <si>
    <t>Cost of Goods Sold</t>
  </si>
  <si>
    <t>Variable Costs</t>
  </si>
  <si>
    <t>Fixed Costs</t>
  </si>
  <si>
    <t>Total Cost of Goods Sold</t>
  </si>
  <si>
    <t>Gross Profit</t>
  </si>
  <si>
    <t>Gross Margin %</t>
  </si>
  <si>
    <t>Expenses</t>
  </si>
  <si>
    <t>General &amp; Administrative Expense</t>
  </si>
  <si>
    <t>Insurance</t>
  </si>
  <si>
    <t>Rent or Lease</t>
  </si>
  <si>
    <t>Property Taxes</t>
  </si>
  <si>
    <t>Repairs and Maintenance</t>
  </si>
  <si>
    <t>Furniture &amp; Fixtures</t>
  </si>
  <si>
    <t>Utilities</t>
  </si>
  <si>
    <t>Internet &amp; Communications</t>
  </si>
  <si>
    <t>Infrastructure Services</t>
  </si>
  <si>
    <t>Software</t>
  </si>
  <si>
    <t>Bank Service Charges</t>
  </si>
  <si>
    <t>Business Licenses and Permits</t>
  </si>
  <si>
    <t>Conferences, Dues, and Subscriptions</t>
  </si>
  <si>
    <t>Supplies</t>
  </si>
  <si>
    <t>Gifts</t>
  </si>
  <si>
    <t>Printing , Postage and Delivery</t>
  </si>
  <si>
    <t>Miscellaneous</t>
  </si>
  <si>
    <t>Salaries &amp; Commissions</t>
  </si>
  <si>
    <t>Total Operating Expenses</t>
  </si>
  <si>
    <t>EBITDA</t>
  </si>
  <si>
    <t>Other Income / (Expenses)</t>
  </si>
  <si>
    <t>Total Other Income / (Expenses)</t>
  </si>
  <si>
    <t>Net Income Before Taxes</t>
  </si>
  <si>
    <t>Net Income</t>
  </si>
  <si>
    <t>Balance Sheet</t>
  </si>
  <si>
    <t>Current Assets</t>
  </si>
  <si>
    <t>Cash &amp; Cash Equivalents</t>
  </si>
  <si>
    <t>Accounts Receivable (A/R)</t>
  </si>
  <si>
    <t>Total Other Current Assets</t>
  </si>
  <si>
    <t>Total Current Assets</t>
  </si>
  <si>
    <t>Noncurrent Assets</t>
  </si>
  <si>
    <t>Accumulated Depreciation</t>
  </si>
  <si>
    <t>Accumulated Amortization</t>
  </si>
  <si>
    <t>Other Noncurrent Assets</t>
  </si>
  <si>
    <t>Patents &amp; Goodwill</t>
  </si>
  <si>
    <t>Furniture &amp; Equipment</t>
  </si>
  <si>
    <t>Computers &amp; Software</t>
  </si>
  <si>
    <t>Leasehold Improvements</t>
  </si>
  <si>
    <t>Total Fixed Assets</t>
  </si>
  <si>
    <t>Total Assets</t>
  </si>
  <si>
    <t>Current Liabilities</t>
  </si>
  <si>
    <t>Total Current Liabilities</t>
  </si>
  <si>
    <t>Long-term Liabilities</t>
  </si>
  <si>
    <t>Total Long-term Liabilities</t>
  </si>
  <si>
    <t>Total Liabilities</t>
  </si>
  <si>
    <t>Retained Earnings</t>
  </si>
  <si>
    <t>Total Equity</t>
  </si>
  <si>
    <t>Total Liabilities &amp; Equity</t>
  </si>
  <si>
    <t>Balance Check</t>
  </si>
  <si>
    <t>Statement of Cash Flows</t>
  </si>
  <si>
    <t>Operations</t>
  </si>
  <si>
    <t>Change in Current Assets</t>
  </si>
  <si>
    <t>Change in Current Liabilities</t>
  </si>
  <si>
    <t>Deferred Revenues</t>
  </si>
  <si>
    <t>Cash Flow from Operations</t>
  </si>
  <si>
    <t>Investing</t>
  </si>
  <si>
    <t>Change in Fixed Assets</t>
  </si>
  <si>
    <t>Cash Flow from Investing</t>
  </si>
  <si>
    <t>Financing</t>
  </si>
  <si>
    <t>Net Change in Credit Card/ Notes Payable</t>
  </si>
  <si>
    <t>Net borrowings (payments) on debt</t>
  </si>
  <si>
    <t>Cash Flow from Financing</t>
  </si>
  <si>
    <t>Beginning Cash Balance</t>
  </si>
  <si>
    <t>Change in Cash</t>
  </si>
  <si>
    <t>Ending Cash Balance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</si>
</sst>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mmm-yy"/>
    <numFmt numFmtId="166" formatCode="$#,##0"/>
    <numFmt numFmtId="167" formatCode="0.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4C7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left" indent="2"/>
    </xf>
    <xf numFmtId="166" fontId="0" fillId="0" borderId="0" xfId="0" applyNumberFormat="1"/>
    <xf numFmtId="0" fontId="1" fillId="0" borderId="0" xfId="0" applyFont="1" applyAlignment="1">
      <alignment horizontal="left" indent="2"/>
    </xf>
    <xf numFmtId="167" fontId="0" fillId="0" borderId="0" xfId="0" applyNumberForma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1" width="30.7109375" customWidth="1"/>
    <col min="2" max="4" width="16.7109375" customWidth="1"/>
  </cols>
  <sheetData>
    <row r="1" spans="1:4">
      <c r="A1" s="1" t="s">
        <v>0</v>
      </c>
    </row>
    <row r="2" spans="1:4">
      <c r="A2" t="s">
        <v>1</v>
      </c>
      <c r="B2" s="2">
        <v>44531</v>
      </c>
    </row>
    <row r="3" spans="1:4">
      <c r="A3" t="s">
        <v>2</v>
      </c>
      <c r="B3">
        <v>12</v>
      </c>
    </row>
    <row r="5" spans="1:4">
      <c r="A5" s="1" t="s">
        <v>3</v>
      </c>
    </row>
    <row r="6" spans="1:4">
      <c r="A6" t="s">
        <v>4</v>
      </c>
      <c r="B6">
        <v>345000</v>
      </c>
      <c r="C6" t="s">
        <v>5</v>
      </c>
      <c r="D6">
        <v>1.01</v>
      </c>
    </row>
    <row r="7" spans="1:4">
      <c r="A7" t="s">
        <v>6</v>
      </c>
      <c r="B7">
        <v>125000</v>
      </c>
      <c r="C7" t="s">
        <v>5</v>
      </c>
      <c r="D7">
        <v>1.008</v>
      </c>
    </row>
    <row r="8" spans="1:4">
      <c r="A8" t="s">
        <v>7</v>
      </c>
      <c r="B8">
        <v>57200</v>
      </c>
      <c r="C8" t="s">
        <v>5</v>
      </c>
      <c r="D8">
        <v>1.003</v>
      </c>
    </row>
    <row r="9" spans="1:4">
      <c r="A9" t="s">
        <v>8</v>
      </c>
      <c r="B9">
        <v>5300</v>
      </c>
      <c r="C9" t="s">
        <v>5</v>
      </c>
      <c r="D9">
        <v>1.0002</v>
      </c>
    </row>
    <row r="10" spans="1:4">
      <c r="A10" t="s">
        <v>9</v>
      </c>
      <c r="B10">
        <v>-4138.65</v>
      </c>
      <c r="C10" t="s">
        <v>10</v>
      </c>
      <c r="D10">
        <v>0.005</v>
      </c>
    </row>
    <row r="12" spans="1:4">
      <c r="A12" t="s">
        <v>11</v>
      </c>
      <c r="B12">
        <v>157388.6565</v>
      </c>
      <c r="C12" t="s">
        <v>12</v>
      </c>
      <c r="D12">
        <v>1.009</v>
      </c>
    </row>
    <row r="13" spans="1:4">
      <c r="A13" t="s">
        <v>13</v>
      </c>
      <c r="B13">
        <v>25000</v>
      </c>
      <c r="C13" t="s">
        <v>14</v>
      </c>
      <c r="D13">
        <v>35000</v>
      </c>
    </row>
    <row r="15" spans="1:4">
      <c r="A15" s="1" t="s">
        <v>15</v>
      </c>
    </row>
    <row r="16" spans="1:4">
      <c r="A16" t="s">
        <v>16</v>
      </c>
      <c r="B16">
        <v>27895</v>
      </c>
    </row>
    <row r="17" spans="1:2">
      <c r="A17" t="s">
        <v>17</v>
      </c>
      <c r="B17">
        <v>220500</v>
      </c>
    </row>
    <row r="18" spans="1:2">
      <c r="A18" t="s">
        <v>18</v>
      </c>
      <c r="B18">
        <v>22050</v>
      </c>
    </row>
    <row r="19" spans="1:2">
      <c r="A19" t="s">
        <v>19</v>
      </c>
      <c r="B19">
        <v>18700</v>
      </c>
    </row>
    <row r="20" spans="1:2">
      <c r="A20" t="s">
        <v>20</v>
      </c>
      <c r="B20">
        <v>1000</v>
      </c>
    </row>
    <row r="21" spans="1:2">
      <c r="A21" t="s">
        <v>21</v>
      </c>
      <c r="B21">
        <v>10000</v>
      </c>
    </row>
    <row r="22" spans="1:2">
      <c r="A22" t="s">
        <v>22</v>
      </c>
      <c r="B22">
        <v>16000</v>
      </c>
    </row>
    <row r="24" spans="1:2">
      <c r="A24" s="1" t="s">
        <v>23</v>
      </c>
    </row>
    <row r="25" spans="1:2">
      <c r="A25" t="s">
        <v>24</v>
      </c>
      <c r="B25">
        <v>1000</v>
      </c>
    </row>
    <row r="26" spans="1:2">
      <c r="A26" t="s">
        <v>25</v>
      </c>
      <c r="B26">
        <v>230</v>
      </c>
    </row>
    <row r="27" spans="1:2">
      <c r="A27" t="s">
        <v>26</v>
      </c>
      <c r="B27">
        <v>430</v>
      </c>
    </row>
    <row r="28" spans="1:2">
      <c r="A28" t="s">
        <v>27</v>
      </c>
      <c r="B28">
        <v>350</v>
      </c>
    </row>
    <row r="30" spans="1:2">
      <c r="A30" s="1" t="s">
        <v>28</v>
      </c>
    </row>
    <row r="31" spans="1:2">
      <c r="A31" t="s">
        <v>29</v>
      </c>
      <c r="B31">
        <v>120</v>
      </c>
    </row>
    <row r="32" spans="1:2">
      <c r="A32" t="s">
        <v>30</v>
      </c>
      <c r="B32">
        <v>100</v>
      </c>
    </row>
    <row r="34" spans="1:2">
      <c r="A34" s="1" t="s">
        <v>31</v>
      </c>
    </row>
    <row r="35" spans="1:2">
      <c r="A35" t="s">
        <v>32</v>
      </c>
      <c r="B35">
        <v>1500</v>
      </c>
    </row>
    <row r="37" spans="1:2">
      <c r="A37" s="1" t="s">
        <v>33</v>
      </c>
    </row>
    <row r="38" spans="1:2">
      <c r="A38" t="s">
        <v>34</v>
      </c>
      <c r="B38">
        <v>10000</v>
      </c>
    </row>
    <row r="39" spans="1:2">
      <c r="A39" t="s">
        <v>35</v>
      </c>
      <c r="B39">
        <v>5000</v>
      </c>
    </row>
    <row r="40" spans="1:2">
      <c r="A40" t="s">
        <v>36</v>
      </c>
      <c r="B40">
        <v>5000</v>
      </c>
    </row>
    <row r="41" spans="1:2">
      <c r="A41" t="s">
        <v>37</v>
      </c>
      <c r="B41">
        <v>1000</v>
      </c>
    </row>
    <row r="42" spans="1:2">
      <c r="A42" t="s">
        <v>38</v>
      </c>
      <c r="B42">
        <v>2000</v>
      </c>
    </row>
    <row r="43" spans="1:2">
      <c r="A43" t="s">
        <v>39</v>
      </c>
      <c r="B43">
        <v>1000</v>
      </c>
    </row>
    <row r="44" spans="1:2">
      <c r="A44" t="s">
        <v>40</v>
      </c>
      <c r="B44">
        <v>1000</v>
      </c>
    </row>
    <row r="45" spans="1:2">
      <c r="A45" t="s">
        <v>41</v>
      </c>
      <c r="B45">
        <v>1000</v>
      </c>
    </row>
    <row r="46" spans="1:2">
      <c r="A46" t="s">
        <v>42</v>
      </c>
      <c r="B46">
        <v>2000</v>
      </c>
    </row>
    <row r="47" spans="1:2">
      <c r="A47" t="s">
        <v>43</v>
      </c>
      <c r="B47">
        <v>1000</v>
      </c>
    </row>
    <row r="48" spans="1:2">
      <c r="A48" t="s">
        <v>44</v>
      </c>
      <c r="B48">
        <v>1000</v>
      </c>
    </row>
    <row r="49" spans="1:2">
      <c r="A49" t="s">
        <v>45</v>
      </c>
      <c r="B49">
        <v>2000</v>
      </c>
    </row>
    <row r="51" spans="1:2">
      <c r="A51" s="1" t="s">
        <v>46</v>
      </c>
    </row>
    <row r="52" spans="1:2">
      <c r="A52" t="s">
        <v>47</v>
      </c>
      <c r="B52">
        <v>205000</v>
      </c>
    </row>
    <row r="53" spans="1:2">
      <c r="A53" t="s">
        <v>48</v>
      </c>
      <c r="B53">
        <v>0</v>
      </c>
    </row>
    <row r="55" spans="1:2">
      <c r="A55" s="1" t="s">
        <v>49</v>
      </c>
    </row>
    <row r="56" spans="1:2">
      <c r="A56" t="s">
        <v>50</v>
      </c>
      <c r="B56">
        <v>1500</v>
      </c>
    </row>
    <row r="57" spans="1:2">
      <c r="A57" t="s">
        <v>51</v>
      </c>
      <c r="B57">
        <v>35000</v>
      </c>
    </row>
    <row r="58" spans="1:2">
      <c r="A58" t="s">
        <v>52</v>
      </c>
      <c r="B58">
        <v>5000</v>
      </c>
    </row>
    <row r="59" spans="1:2">
      <c r="A59" t="s">
        <v>44</v>
      </c>
      <c r="B59">
        <v>1000</v>
      </c>
    </row>
    <row r="60" spans="1:2">
      <c r="A60" t="s">
        <v>53</v>
      </c>
      <c r="B60">
        <v>100000</v>
      </c>
    </row>
    <row r="61" spans="1:2">
      <c r="A61" t="s">
        <v>54</v>
      </c>
      <c r="B61">
        <v>3000</v>
      </c>
    </row>
    <row r="62" spans="1:2">
      <c r="A62" t="s">
        <v>55</v>
      </c>
      <c r="B62">
        <v>5000</v>
      </c>
    </row>
    <row r="64" spans="1:2">
      <c r="A64" s="1" t="s">
        <v>56</v>
      </c>
    </row>
    <row r="65" spans="1:2">
      <c r="A65" t="s">
        <v>57</v>
      </c>
      <c r="B65">
        <v>10000</v>
      </c>
    </row>
    <row r="66" spans="1:2">
      <c r="A66" t="s">
        <v>58</v>
      </c>
      <c r="B66">
        <v>25500</v>
      </c>
    </row>
    <row r="67" spans="1:2">
      <c r="A67" t="s">
        <v>59</v>
      </c>
      <c r="B67">
        <v>10000</v>
      </c>
    </row>
    <row r="68" spans="1:2">
      <c r="A68" t="s">
        <v>60</v>
      </c>
      <c r="B68">
        <v>10000</v>
      </c>
    </row>
    <row r="69" spans="1:2">
      <c r="A69" t="s">
        <v>61</v>
      </c>
      <c r="B69">
        <v>10000</v>
      </c>
    </row>
    <row r="70" spans="1:2">
      <c r="A70" t="s">
        <v>62</v>
      </c>
      <c r="B7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1" width="20.7109375" customWidth="1"/>
  </cols>
  <sheetData>
    <row r="1" spans="1:11">
      <c r="A1" s="3" t="s">
        <v>63</v>
      </c>
      <c r="B1" s="3" t="s">
        <v>35</v>
      </c>
      <c r="C1" s="3" t="s">
        <v>36</v>
      </c>
      <c r="D1" s="3" t="s">
        <v>42</v>
      </c>
      <c r="E1" s="3" t="s">
        <v>43</v>
      </c>
      <c r="F1" s="3" t="s">
        <v>45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64</v>
      </c>
    </row>
    <row r="2" spans="1:11">
      <c r="A2">
        <v>0</v>
      </c>
      <c r="B2">
        <v>4000</v>
      </c>
      <c r="C2">
        <v>6000</v>
      </c>
      <c r="D2">
        <v>3588</v>
      </c>
      <c r="E2">
        <v>1200</v>
      </c>
      <c r="F2">
        <v>1000</v>
      </c>
      <c r="G2">
        <v>1000</v>
      </c>
      <c r="H2">
        <v>2000</v>
      </c>
      <c r="I2">
        <v>1500</v>
      </c>
      <c r="J2">
        <v>1250</v>
      </c>
      <c r="K2">
        <v>1100</v>
      </c>
    </row>
    <row r="3" spans="1:11">
      <c r="A3">
        <v>1</v>
      </c>
      <c r="B3">
        <v>3000</v>
      </c>
      <c r="C3">
        <v>7000</v>
      </c>
      <c r="D3">
        <v>2691</v>
      </c>
      <c r="E3">
        <v>1044</v>
      </c>
      <c r="F3">
        <v>1120</v>
      </c>
      <c r="G3">
        <v>1012.3</v>
      </c>
      <c r="H3">
        <v>1979.98</v>
      </c>
      <c r="I3">
        <v>1485</v>
      </c>
      <c r="J3">
        <v>1256.25</v>
      </c>
      <c r="K3">
        <v>1137.4</v>
      </c>
    </row>
    <row r="4" spans="1:11">
      <c r="A4">
        <v>2</v>
      </c>
      <c r="B4">
        <v>5000</v>
      </c>
      <c r="C4">
        <v>8600</v>
      </c>
      <c r="D4">
        <v>4485</v>
      </c>
      <c r="E4">
        <v>1054.44</v>
      </c>
      <c r="F4">
        <v>1116.64</v>
      </c>
      <c r="G4">
        <v>1024.75129</v>
      </c>
      <c r="H4">
        <v>1960.1604002</v>
      </c>
      <c r="I4">
        <v>1470.15</v>
      </c>
      <c r="J4">
        <v>1262.53125</v>
      </c>
      <c r="K4">
        <v>1176.0716</v>
      </c>
    </row>
    <row r="5" spans="1:11">
      <c r="A5">
        <v>3</v>
      </c>
      <c r="B5">
        <v>6500</v>
      </c>
      <c r="C5">
        <v>3400</v>
      </c>
      <c r="D5">
        <v>5830.5</v>
      </c>
      <c r="E5">
        <v>1265.328</v>
      </c>
      <c r="F5">
        <v>1113.29008</v>
      </c>
      <c r="G5">
        <v>1037.355730867</v>
      </c>
      <c r="H5">
        <v>1940.539194593998</v>
      </c>
      <c r="I5">
        <v>1455.4485</v>
      </c>
      <c r="J5">
        <v>1268.843906249999</v>
      </c>
      <c r="K5">
        <v>1216.0580344</v>
      </c>
    </row>
    <row r="6" spans="1:11">
      <c r="A6">
        <v>4</v>
      </c>
      <c r="B6">
        <v>2000</v>
      </c>
      <c r="C6">
        <v>3800</v>
      </c>
      <c r="D6">
        <v>1794</v>
      </c>
      <c r="E6">
        <v>1100.83</v>
      </c>
      <c r="F6">
        <v>1109.95</v>
      </c>
      <c r="G6">
        <v>1050.115206356664</v>
      </c>
      <c r="H6">
        <v>1921.114397256112</v>
      </c>
      <c r="I6">
        <v>1440.894015</v>
      </c>
      <c r="J6">
        <v>1275.188125781249</v>
      </c>
      <c r="K6">
        <v>1257.4040075696</v>
      </c>
    </row>
    <row r="7" spans="1:11">
      <c r="A7">
        <v>5</v>
      </c>
      <c r="B7">
        <v>6200</v>
      </c>
      <c r="C7">
        <v>7000</v>
      </c>
      <c r="D7">
        <v>5561.4</v>
      </c>
      <c r="E7">
        <v>1111.8437136</v>
      </c>
      <c r="F7">
        <v>1200</v>
      </c>
      <c r="G7">
        <v>1063.031623394851</v>
      </c>
      <c r="H7">
        <v>1901.884042139579</v>
      </c>
      <c r="I7">
        <v>1426.48507485</v>
      </c>
      <c r="J7">
        <v>1281.564066410155</v>
      </c>
      <c r="K7">
        <v>1300.155743826967</v>
      </c>
    </row>
    <row r="8" spans="1:11">
      <c r="A8">
        <v>6</v>
      </c>
      <c r="B8">
        <v>5500</v>
      </c>
      <c r="C8">
        <v>6000</v>
      </c>
      <c r="D8">
        <v>4933.5</v>
      </c>
      <c r="E8">
        <v>1334.21245632</v>
      </c>
      <c r="F8">
        <v>1196.4</v>
      </c>
      <c r="G8">
        <v>1076.106912362608</v>
      </c>
      <c r="H8">
        <v>1882.846182877762</v>
      </c>
      <c r="I8">
        <v>1412.2202241015</v>
      </c>
      <c r="J8">
        <v>1287.971886742206</v>
      </c>
      <c r="K8">
        <v>1344.361039117083</v>
      </c>
    </row>
    <row r="9" spans="1:11">
      <c r="A9">
        <v>7</v>
      </c>
      <c r="B9">
        <v>6700</v>
      </c>
      <c r="C9">
        <v>5500</v>
      </c>
      <c r="D9">
        <v>6009.9</v>
      </c>
      <c r="E9">
        <v>1160.7648369984</v>
      </c>
      <c r="F9">
        <v>1192.8108</v>
      </c>
      <c r="G9">
        <v>1089.343027384668</v>
      </c>
      <c r="H9">
        <v>1863.998892587155</v>
      </c>
      <c r="I9">
        <v>1398.098021860485</v>
      </c>
      <c r="J9">
        <v>1294.411746175917</v>
      </c>
      <c r="K9">
        <v>1390.069314447064</v>
      </c>
    </row>
    <row r="10" spans="1:11">
      <c r="A10">
        <v>8</v>
      </c>
      <c r="B10">
        <v>5600</v>
      </c>
      <c r="C10">
        <v>3700</v>
      </c>
      <c r="D10">
        <v>5023.2</v>
      </c>
      <c r="E10">
        <v>1172.372485368384</v>
      </c>
      <c r="F10">
        <v>1340</v>
      </c>
      <c r="G10">
        <v>1102.741946621499</v>
      </c>
      <c r="H10">
        <v>1845.340263672358</v>
      </c>
      <c r="I10">
        <v>1384.11704164188</v>
      </c>
      <c r="J10">
        <v>1300.883804906797</v>
      </c>
      <c r="K10">
        <v>1437.331671138265</v>
      </c>
    </row>
    <row r="11" spans="1:11">
      <c r="A11">
        <v>9</v>
      </c>
      <c r="B11">
        <v>6200</v>
      </c>
      <c r="C11">
        <v>7000</v>
      </c>
      <c r="D11">
        <v>5561.4</v>
      </c>
      <c r="E11">
        <v>1406.846982442061</v>
      </c>
      <c r="F11">
        <v>1335.98</v>
      </c>
      <c r="G11">
        <v>1116.305672564944</v>
      </c>
      <c r="H11">
        <v>1826.868407632998</v>
      </c>
      <c r="I11">
        <v>1370.275871225461</v>
      </c>
      <c r="J11">
        <v>1307.38822393133</v>
      </c>
      <c r="K11">
        <v>1486.200947956966</v>
      </c>
    </row>
    <row r="12" spans="1:11">
      <c r="A12">
        <v>10</v>
      </c>
      <c r="B12">
        <v>3400</v>
      </c>
      <c r="C12">
        <v>5000</v>
      </c>
      <c r="D12">
        <v>3049.8</v>
      </c>
      <c r="E12">
        <v>1223.956874724593</v>
      </c>
      <c r="F12">
        <v>1331.97206</v>
      </c>
      <c r="G12">
        <v>1130.036232337492</v>
      </c>
      <c r="H12">
        <v>1808.581454872592</v>
      </c>
      <c r="I12">
        <v>1356.573112513207</v>
      </c>
      <c r="J12">
        <v>1313.925165050987</v>
      </c>
      <c r="K12">
        <v>1536.731780187503</v>
      </c>
    </row>
    <row r="13" spans="1:11">
      <c r="A13">
        <v>11</v>
      </c>
      <c r="B13">
        <v>6200</v>
      </c>
      <c r="C13">
        <v>4000</v>
      </c>
      <c r="D13">
        <v>5561.4</v>
      </c>
      <c r="E13">
        <v>1236.196443471839</v>
      </c>
      <c r="F13">
        <v>1327.97614382</v>
      </c>
      <c r="G13">
        <v>1143.935677995243</v>
      </c>
      <c r="H13">
        <v>1790.477554509317</v>
      </c>
      <c r="I13">
        <v>1343.007381388074</v>
      </c>
      <c r="J13">
        <v>1320.494790876242</v>
      </c>
      <c r="K13">
        <v>1588.980660713878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3" width="12.7109375" customWidth="1"/>
  </cols>
  <sheetData>
    <row r="1" spans="1:13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B2" s="4">
        <v>44531</v>
      </c>
      <c r="C2" s="4">
        <v>44562</v>
      </c>
      <c r="D2" s="4">
        <v>44593</v>
      </c>
      <c r="E2" s="4">
        <v>44621</v>
      </c>
      <c r="F2" s="4">
        <v>44652</v>
      </c>
      <c r="G2" s="4">
        <v>44682</v>
      </c>
      <c r="H2" s="4">
        <v>44713</v>
      </c>
      <c r="I2" s="4">
        <v>44743</v>
      </c>
      <c r="J2" s="4">
        <v>44774</v>
      </c>
      <c r="K2" s="4">
        <v>44805</v>
      </c>
      <c r="L2" s="4">
        <v>44835</v>
      </c>
      <c r="M2" s="4">
        <v>44866</v>
      </c>
    </row>
    <row r="3" spans="1:13">
      <c r="A3" s="5" t="s">
        <v>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6" t="s">
        <v>67</v>
      </c>
      <c r="B4" s="7">
        <f>Assumptions!$B6</f>
        <v>0</v>
      </c>
      <c r="C4" s="7">
        <f>B4*Assumptions!$D6</f>
        <v>0</v>
      </c>
      <c r="D4" s="7">
        <f>C4*Assumptions!$D6</f>
        <v>0</v>
      </c>
      <c r="E4" s="7">
        <f>D4*Assumptions!$D6</f>
        <v>0</v>
      </c>
      <c r="F4" s="7">
        <f>E4*Assumptions!$D6</f>
        <v>0</v>
      </c>
      <c r="G4" s="7">
        <f>F4*Assumptions!$D6</f>
        <v>0</v>
      </c>
      <c r="H4" s="7">
        <f>G4*Assumptions!$D6</f>
        <v>0</v>
      </c>
      <c r="I4" s="7">
        <f>H4*Assumptions!$D6</f>
        <v>0</v>
      </c>
      <c r="J4" s="7">
        <f>I4*Assumptions!$D6</f>
        <v>0</v>
      </c>
      <c r="K4" s="7">
        <f>J4*Assumptions!$D6</f>
        <v>0</v>
      </c>
      <c r="L4" s="7">
        <f>K4*Assumptions!$D6</f>
        <v>0</v>
      </c>
      <c r="M4" s="7">
        <f>L4*Assumptions!$D6</f>
        <v>0</v>
      </c>
    </row>
    <row r="5" spans="1:13">
      <c r="A5" s="6" t="s">
        <v>68</v>
      </c>
      <c r="B5" s="7">
        <f>Assumptions!$B7</f>
        <v>0</v>
      </c>
      <c r="C5" s="7">
        <f>B5*Assumptions!$D7</f>
        <v>0</v>
      </c>
      <c r="D5" s="7">
        <f>C5*Assumptions!$D7</f>
        <v>0</v>
      </c>
      <c r="E5" s="7">
        <f>D5*Assumptions!$D7</f>
        <v>0</v>
      </c>
      <c r="F5" s="7">
        <f>E5*Assumptions!$D7</f>
        <v>0</v>
      </c>
      <c r="G5" s="7">
        <f>F5*Assumptions!$D7</f>
        <v>0</v>
      </c>
      <c r="H5" s="7">
        <f>G5*Assumptions!$D7</f>
        <v>0</v>
      </c>
      <c r="I5" s="7">
        <f>H5*Assumptions!$D7</f>
        <v>0</v>
      </c>
      <c r="J5" s="7">
        <f>I5*Assumptions!$D7</f>
        <v>0</v>
      </c>
      <c r="K5" s="7">
        <f>J5*Assumptions!$D7</f>
        <v>0</v>
      </c>
      <c r="L5" s="7">
        <f>K5*Assumptions!$D7</f>
        <v>0</v>
      </c>
      <c r="M5" s="7">
        <f>L5*Assumptions!$D7</f>
        <v>0</v>
      </c>
    </row>
    <row r="6" spans="1:13">
      <c r="A6" s="6" t="s">
        <v>69</v>
      </c>
      <c r="B6" s="7">
        <f>Assumptions!$B8</f>
        <v>0</v>
      </c>
      <c r="C6" s="7">
        <f>B6*Assumptions!$D8</f>
        <v>0</v>
      </c>
      <c r="D6" s="7">
        <f>C6*Assumptions!$D8</f>
        <v>0</v>
      </c>
      <c r="E6" s="7">
        <f>D6*Assumptions!$D8</f>
        <v>0</v>
      </c>
      <c r="F6" s="7">
        <f>E6*Assumptions!$D8</f>
        <v>0</v>
      </c>
      <c r="G6" s="7">
        <f>F6*Assumptions!$D8</f>
        <v>0</v>
      </c>
      <c r="H6" s="7">
        <f>G6*Assumptions!$D8</f>
        <v>0</v>
      </c>
      <c r="I6" s="7">
        <f>H6*Assumptions!$D8</f>
        <v>0</v>
      </c>
      <c r="J6" s="7">
        <f>I6*Assumptions!$D8</f>
        <v>0</v>
      </c>
      <c r="K6" s="7">
        <f>J6*Assumptions!$D8</f>
        <v>0</v>
      </c>
      <c r="L6" s="7">
        <f>K6*Assumptions!$D8</f>
        <v>0</v>
      </c>
      <c r="M6" s="7">
        <f>L6*Assumptions!$D8</f>
        <v>0</v>
      </c>
    </row>
    <row r="7" spans="1:13">
      <c r="A7" s="6" t="s">
        <v>70</v>
      </c>
      <c r="B7" s="7">
        <f>Assumptions!$B9</f>
        <v>0</v>
      </c>
      <c r="C7" s="7">
        <f>B7*Assumptions!$D9</f>
        <v>0</v>
      </c>
      <c r="D7" s="7">
        <f>C7*Assumptions!$D9</f>
        <v>0</v>
      </c>
      <c r="E7" s="7">
        <f>D7*Assumptions!$D9</f>
        <v>0</v>
      </c>
      <c r="F7" s="7">
        <f>E7*Assumptions!$D9</f>
        <v>0</v>
      </c>
      <c r="G7" s="7">
        <f>F7*Assumptions!$D9</f>
        <v>0</v>
      </c>
      <c r="H7" s="7">
        <f>G7*Assumptions!$D9</f>
        <v>0</v>
      </c>
      <c r="I7" s="7">
        <f>H7*Assumptions!$D9</f>
        <v>0</v>
      </c>
      <c r="J7" s="7">
        <f>I7*Assumptions!$D9</f>
        <v>0</v>
      </c>
      <c r="K7" s="7">
        <f>J7*Assumptions!$D9</f>
        <v>0</v>
      </c>
      <c r="L7" s="7">
        <f>K7*Assumptions!$D9</f>
        <v>0</v>
      </c>
      <c r="M7" s="7">
        <f>L7*Assumptions!$D9</f>
        <v>0</v>
      </c>
    </row>
    <row r="8" spans="1:13">
      <c r="A8" s="6" t="s">
        <v>71</v>
      </c>
      <c r="B8" s="7">
        <f>Assumptions!$B10</f>
        <v>0</v>
      </c>
      <c r="C8" s="7">
        <f>-(C4+C5+C6+C7)*Assumptions!$D10</f>
        <v>0</v>
      </c>
      <c r="D8" s="7">
        <f>-(D4+D5+D6+D7)*Assumptions!$D10</f>
        <v>0</v>
      </c>
      <c r="E8" s="7">
        <f>-(E4+E5+E6+E7)*Assumptions!$D10</f>
        <v>0</v>
      </c>
      <c r="F8" s="7">
        <f>-(F4+F5+F6+F7)*Assumptions!$D10</f>
        <v>0</v>
      </c>
      <c r="G8" s="7">
        <f>-(G4+G5+G6+G7)*Assumptions!$D10</f>
        <v>0</v>
      </c>
      <c r="H8" s="7">
        <f>-(H4+H5+H6+H7)*Assumptions!$D10</f>
        <v>0</v>
      </c>
      <c r="I8" s="7">
        <f>-(I4+I5+I6+I7)*Assumptions!$D10</f>
        <v>0</v>
      </c>
      <c r="J8" s="7">
        <f>-(J4+J5+J6+J7)*Assumptions!$D10</f>
        <v>0</v>
      </c>
      <c r="K8" s="7">
        <f>-(K4+K5+K6+K7)*Assumptions!$D10</f>
        <v>0</v>
      </c>
      <c r="L8" s="7">
        <f>-(L4+L5+L6+L7)*Assumptions!$D10</f>
        <v>0</v>
      </c>
      <c r="M8" s="7">
        <f>-(M4+M5+M6+M7)*Assumptions!$D10</f>
        <v>0</v>
      </c>
    </row>
    <row r="9" spans="1:13">
      <c r="A9" s="8" t="s">
        <v>72</v>
      </c>
      <c r="B9" s="7">
        <f>SUM(B4:B8)</f>
        <v>0</v>
      </c>
      <c r="C9" s="7">
        <f>SUM(C4:C8)</f>
        <v>0</v>
      </c>
      <c r="D9" s="7">
        <f>SUM(D4:D8)</f>
        <v>0</v>
      </c>
      <c r="E9" s="7">
        <f>SUM(E4:E8)</f>
        <v>0</v>
      </c>
      <c r="F9" s="7">
        <f>SUM(F4:F8)</f>
        <v>0</v>
      </c>
      <c r="G9" s="7">
        <f>SUM(G4:G8)</f>
        <v>0</v>
      </c>
      <c r="H9" s="7">
        <f>SUM(H4:H8)</f>
        <v>0</v>
      </c>
      <c r="I9" s="7">
        <f>SUM(I4:I8)</f>
        <v>0</v>
      </c>
      <c r="J9" s="7">
        <f>SUM(J4:J8)</f>
        <v>0</v>
      </c>
      <c r="K9" s="7">
        <f>SUM(K4:K8)</f>
        <v>0</v>
      </c>
      <c r="L9" s="7">
        <f>SUM(L4:L8)</f>
        <v>0</v>
      </c>
      <c r="M9" s="7">
        <f>SUM(M4:M8)</f>
        <v>0</v>
      </c>
    </row>
    <row r="11" spans="1:13">
      <c r="A11" s="5" t="s">
        <v>73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6" t="s">
        <v>74</v>
      </c>
      <c r="B12" s="7">
        <f>Assumptions!$B12</f>
        <v>0</v>
      </c>
      <c r="C12" s="7">
        <f>B12*Assumptions!$D12</f>
        <v>0</v>
      </c>
      <c r="D12" s="7">
        <f>C12*Assumptions!$D12</f>
        <v>0</v>
      </c>
      <c r="E12" s="7">
        <f>D12*Assumptions!$D12</f>
        <v>0</v>
      </c>
      <c r="F12" s="7">
        <f>E12*Assumptions!$D12</f>
        <v>0</v>
      </c>
      <c r="G12" s="7">
        <f>F12*Assumptions!$D12</f>
        <v>0</v>
      </c>
      <c r="H12" s="7">
        <f>G12*Assumptions!$D12</f>
        <v>0</v>
      </c>
      <c r="I12" s="7">
        <f>H12*Assumptions!$D12</f>
        <v>0</v>
      </c>
      <c r="J12" s="7">
        <f>I12*Assumptions!$D12</f>
        <v>0</v>
      </c>
      <c r="K12" s="7">
        <f>J12*Assumptions!$D12</f>
        <v>0</v>
      </c>
      <c r="L12" s="7">
        <f>K12*Assumptions!$D12</f>
        <v>0</v>
      </c>
      <c r="M12" s="7">
        <f>L12*Assumptions!$D12</f>
        <v>0</v>
      </c>
    </row>
    <row r="13" spans="1:13">
      <c r="A13" s="6" t="s">
        <v>75</v>
      </c>
      <c r="B13" s="7">
        <f>IF(0=0,Assumptions!$B13,IF(0&gt;=5,Assumptions!$D13,Assumptions!$B13))</f>
        <v>0</v>
      </c>
      <c r="C13" s="7">
        <f>IF(1=0,Assumptions!$B13,IF(1&gt;=5,Assumptions!$D13,Assumptions!$B13))</f>
        <v>0</v>
      </c>
      <c r="D13" s="7">
        <f>IF(2=0,Assumptions!$B13,IF(2&gt;=5,Assumptions!$D13,Assumptions!$B13))</f>
        <v>0</v>
      </c>
      <c r="E13" s="7">
        <f>IF(3=0,Assumptions!$B13,IF(3&gt;=5,Assumptions!$D13,Assumptions!$B13))</f>
        <v>0</v>
      </c>
      <c r="F13" s="7">
        <f>IF(4=0,Assumptions!$B13,IF(4&gt;=5,Assumptions!$D13,Assumptions!$B13))</f>
        <v>0</v>
      </c>
      <c r="G13" s="7">
        <f>IF(5=0,Assumptions!$B13,IF(5&gt;=5,Assumptions!$D13,Assumptions!$B13))</f>
        <v>0</v>
      </c>
      <c r="H13" s="7">
        <f>IF(6=0,Assumptions!$B13,IF(6&gt;=5,Assumptions!$D13,Assumptions!$B13))</f>
        <v>0</v>
      </c>
      <c r="I13" s="7">
        <f>IF(7=0,Assumptions!$B13,IF(7&gt;=5,Assumptions!$D13,Assumptions!$B13))</f>
        <v>0</v>
      </c>
      <c r="J13" s="7">
        <f>IF(8=0,Assumptions!$B13,IF(8&gt;=5,Assumptions!$D13,Assumptions!$B13))</f>
        <v>0</v>
      </c>
      <c r="K13" s="7">
        <f>IF(9=0,Assumptions!$B13,IF(9&gt;=5,Assumptions!$D13,Assumptions!$B13))</f>
        <v>0</v>
      </c>
      <c r="L13" s="7">
        <f>IF(10=0,Assumptions!$B13,IF(10&gt;=5,Assumptions!$D13,Assumptions!$B13))</f>
        <v>0</v>
      </c>
      <c r="M13" s="7">
        <f>IF(11=0,Assumptions!$B13,IF(11&gt;=5,Assumptions!$D13,Assumptions!$B13))</f>
        <v>0</v>
      </c>
    </row>
    <row r="14" spans="1:13">
      <c r="A14" s="8" t="s">
        <v>76</v>
      </c>
      <c r="B14" s="7">
        <f>B12+B13</f>
        <v>0</v>
      </c>
      <c r="C14" s="7">
        <f>C12+C13</f>
        <v>0</v>
      </c>
      <c r="D14" s="7">
        <f>D12+D13</f>
        <v>0</v>
      </c>
      <c r="E14" s="7">
        <f>E12+E13</f>
        <v>0</v>
      </c>
      <c r="F14" s="7">
        <f>F12+F13</f>
        <v>0</v>
      </c>
      <c r="G14" s="7">
        <f>G12+G13</f>
        <v>0</v>
      </c>
      <c r="H14" s="7">
        <f>H12+H13</f>
        <v>0</v>
      </c>
      <c r="I14" s="7">
        <f>I12+I13</f>
        <v>0</v>
      </c>
      <c r="J14" s="7">
        <f>J12+J13</f>
        <v>0</v>
      </c>
      <c r="K14" s="7">
        <f>K12+K13</f>
        <v>0</v>
      </c>
      <c r="L14" s="7">
        <f>L12+L13</f>
        <v>0</v>
      </c>
      <c r="M14" s="7">
        <f>M12+M13</f>
        <v>0</v>
      </c>
    </row>
    <row r="16" spans="1:13">
      <c r="A16" s="8" t="s">
        <v>77</v>
      </c>
      <c r="B16" s="7">
        <f>B9-B14</f>
        <v>0</v>
      </c>
      <c r="C16" s="7">
        <f>C9-C14</f>
        <v>0</v>
      </c>
      <c r="D16" s="7">
        <f>D9-D14</f>
        <v>0</v>
      </c>
      <c r="E16" s="7">
        <f>E9-E14</f>
        <v>0</v>
      </c>
      <c r="F16" s="7">
        <f>F9-F14</f>
        <v>0</v>
      </c>
      <c r="G16" s="7">
        <f>G9-G14</f>
        <v>0</v>
      </c>
      <c r="H16" s="7">
        <f>H9-H14</f>
        <v>0</v>
      </c>
      <c r="I16" s="7">
        <f>I9-I14</f>
        <v>0</v>
      </c>
      <c r="J16" s="7">
        <f>J9-J14</f>
        <v>0</v>
      </c>
      <c r="K16" s="7">
        <f>K9-K14</f>
        <v>0</v>
      </c>
      <c r="L16" s="7">
        <f>L9-L14</f>
        <v>0</v>
      </c>
      <c r="M16" s="7">
        <f>M9-M14</f>
        <v>0</v>
      </c>
    </row>
    <row r="17" spans="1:13">
      <c r="A17" s="6" t="s">
        <v>78</v>
      </c>
      <c r="B17" s="9">
        <f>IF(B9=0,0,B16/B9)</f>
        <v>0</v>
      </c>
      <c r="C17" s="9">
        <f>IF(C9=0,0,C16/C9)</f>
        <v>0</v>
      </c>
      <c r="D17" s="9">
        <f>IF(D9=0,0,D16/D9)</f>
        <v>0</v>
      </c>
      <c r="E17" s="9">
        <f>IF(E9=0,0,E16/E9)</f>
        <v>0</v>
      </c>
      <c r="F17" s="9">
        <f>IF(F9=0,0,F16/F9)</f>
        <v>0</v>
      </c>
      <c r="G17" s="9">
        <f>IF(G9=0,0,G16/G9)</f>
        <v>0</v>
      </c>
      <c r="H17" s="9">
        <f>IF(H9=0,0,H16/H9)</f>
        <v>0</v>
      </c>
      <c r="I17" s="9">
        <f>IF(I9=0,0,I16/I9)</f>
        <v>0</v>
      </c>
      <c r="J17" s="9">
        <f>IF(J9=0,0,J16/J9)</f>
        <v>0</v>
      </c>
      <c r="K17" s="9">
        <f>IF(K9=0,0,K16/K9)</f>
        <v>0</v>
      </c>
      <c r="L17" s="9">
        <f>IF(L9=0,0,L16/L9)</f>
        <v>0</v>
      </c>
      <c r="M17" s="9">
        <f>IF(M9=0,0,M16/M9)</f>
        <v>0</v>
      </c>
    </row>
    <row r="19" spans="1:13">
      <c r="A19" s="5" t="s">
        <v>79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10" t="s">
        <v>80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6" t="s">
        <v>81</v>
      </c>
      <c r="B21" s="7">
        <f>Assumptions!$B16/16</f>
        <v>0</v>
      </c>
      <c r="C21" s="7">
        <f>Assumptions!$B16/16</f>
        <v>0</v>
      </c>
      <c r="D21" s="7">
        <f>Assumptions!$B16/16</f>
        <v>0</v>
      </c>
      <c r="E21" s="7">
        <f>Assumptions!$B16/16</f>
        <v>0</v>
      </c>
      <c r="F21" s="7">
        <f>Assumptions!$B16/16</f>
        <v>0</v>
      </c>
      <c r="G21" s="7">
        <f>Assumptions!$B16/16</f>
        <v>0</v>
      </c>
      <c r="H21" s="7">
        <f>Assumptions!$B16/16</f>
        <v>0</v>
      </c>
      <c r="I21" s="7">
        <f>Assumptions!$B16/16</f>
        <v>0</v>
      </c>
      <c r="J21" s="7">
        <f>Assumptions!$B16/16</f>
        <v>0</v>
      </c>
      <c r="K21" s="7">
        <f>Assumptions!$B16/16</f>
        <v>0</v>
      </c>
      <c r="L21" s="7">
        <f>Assumptions!$B16/16</f>
        <v>0</v>
      </c>
      <c r="M21" s="7">
        <f>Assumptions!$B16/16</f>
        <v>0</v>
      </c>
    </row>
    <row r="22" spans="1:13">
      <c r="A22" s="6" t="s">
        <v>82</v>
      </c>
      <c r="B22" s="7">
        <f>Assumptions!$B16/16</f>
        <v>0</v>
      </c>
      <c r="C22" s="7">
        <f>Assumptions!$B16/16</f>
        <v>0</v>
      </c>
      <c r="D22" s="7">
        <f>Assumptions!$B16/16</f>
        <v>0</v>
      </c>
      <c r="E22" s="7">
        <f>Assumptions!$B16/16</f>
        <v>0</v>
      </c>
      <c r="F22" s="7">
        <f>Assumptions!$B16/16</f>
        <v>0</v>
      </c>
      <c r="G22" s="7">
        <f>Assumptions!$B16/16</f>
        <v>0</v>
      </c>
      <c r="H22" s="7">
        <f>Assumptions!$B16/16</f>
        <v>0</v>
      </c>
      <c r="I22" s="7">
        <f>Assumptions!$B16/16</f>
        <v>0</v>
      </c>
      <c r="J22" s="7">
        <f>Assumptions!$B16/16</f>
        <v>0</v>
      </c>
      <c r="K22" s="7">
        <f>Assumptions!$B16/16</f>
        <v>0</v>
      </c>
      <c r="L22" s="7">
        <f>Assumptions!$B16/16</f>
        <v>0</v>
      </c>
      <c r="M22" s="7">
        <f>Assumptions!$B16/16</f>
        <v>0</v>
      </c>
    </row>
    <row r="23" spans="1:13">
      <c r="A23" s="6" t="s">
        <v>83</v>
      </c>
      <c r="B23" s="7">
        <f>Assumptions!$B16/16</f>
        <v>0</v>
      </c>
      <c r="C23" s="7">
        <f>Assumptions!$B16/16</f>
        <v>0</v>
      </c>
      <c r="D23" s="7">
        <f>Assumptions!$B16/16</f>
        <v>0</v>
      </c>
      <c r="E23" s="7">
        <f>Assumptions!$B16/16</f>
        <v>0</v>
      </c>
      <c r="F23" s="7">
        <f>Assumptions!$B16/16</f>
        <v>0</v>
      </c>
      <c r="G23" s="7">
        <f>Assumptions!$B16/16</f>
        <v>0</v>
      </c>
      <c r="H23" s="7">
        <f>Assumptions!$B16/16</f>
        <v>0</v>
      </c>
      <c r="I23" s="7">
        <f>Assumptions!$B16/16</f>
        <v>0</v>
      </c>
      <c r="J23" s="7">
        <f>Assumptions!$B16/16</f>
        <v>0</v>
      </c>
      <c r="K23" s="7">
        <f>Assumptions!$B16/16</f>
        <v>0</v>
      </c>
      <c r="L23" s="7">
        <f>Assumptions!$B16/16</f>
        <v>0</v>
      </c>
      <c r="M23" s="7">
        <f>Assumptions!$B16/16</f>
        <v>0</v>
      </c>
    </row>
    <row r="24" spans="1:13">
      <c r="A24" s="6" t="s">
        <v>84</v>
      </c>
      <c r="B24" s="7">
        <f>Assumptions!$B16/16</f>
        <v>0</v>
      </c>
      <c r="C24" s="7">
        <f>Assumptions!$B16/16</f>
        <v>0</v>
      </c>
      <c r="D24" s="7">
        <f>Assumptions!$B16/16</f>
        <v>0</v>
      </c>
      <c r="E24" s="7">
        <f>Assumptions!$B16/16</f>
        <v>0</v>
      </c>
      <c r="F24" s="7">
        <f>Assumptions!$B16/16</f>
        <v>0</v>
      </c>
      <c r="G24" s="7">
        <f>Assumptions!$B16/16</f>
        <v>0</v>
      </c>
      <c r="H24" s="7">
        <f>Assumptions!$B16/16</f>
        <v>0</v>
      </c>
      <c r="I24" s="7">
        <f>Assumptions!$B16/16</f>
        <v>0</v>
      </c>
      <c r="J24" s="7">
        <f>Assumptions!$B16/16</f>
        <v>0</v>
      </c>
      <c r="K24" s="7">
        <f>Assumptions!$B16/16</f>
        <v>0</v>
      </c>
      <c r="L24" s="7">
        <f>Assumptions!$B16/16</f>
        <v>0</v>
      </c>
      <c r="M24" s="7">
        <f>Assumptions!$B16/16</f>
        <v>0</v>
      </c>
    </row>
    <row r="25" spans="1:13">
      <c r="A25" s="6" t="s">
        <v>85</v>
      </c>
      <c r="B25" s="7">
        <f>Assumptions!$B16/16</f>
        <v>0</v>
      </c>
      <c r="C25" s="7">
        <f>Assumptions!$B16/16</f>
        <v>0</v>
      </c>
      <c r="D25" s="7">
        <f>Assumptions!$B16/16</f>
        <v>0</v>
      </c>
      <c r="E25" s="7">
        <f>Assumptions!$B16/16</f>
        <v>0</v>
      </c>
      <c r="F25" s="7">
        <f>Assumptions!$B16/16</f>
        <v>0</v>
      </c>
      <c r="G25" s="7">
        <f>Assumptions!$B16/16</f>
        <v>0</v>
      </c>
      <c r="H25" s="7">
        <f>Assumptions!$B16/16</f>
        <v>0</v>
      </c>
      <c r="I25" s="7">
        <f>Assumptions!$B16/16</f>
        <v>0</v>
      </c>
      <c r="J25" s="7">
        <f>Assumptions!$B16/16</f>
        <v>0</v>
      </c>
      <c r="K25" s="7">
        <f>Assumptions!$B16/16</f>
        <v>0</v>
      </c>
      <c r="L25" s="7">
        <f>Assumptions!$B16/16</f>
        <v>0</v>
      </c>
      <c r="M25" s="7">
        <f>Assumptions!$B16/16</f>
        <v>0</v>
      </c>
    </row>
    <row r="26" spans="1:13">
      <c r="A26" s="6" t="s">
        <v>86</v>
      </c>
      <c r="B26" s="7">
        <f>Assumptions!$B16/16</f>
        <v>0</v>
      </c>
      <c r="C26" s="7">
        <f>Assumptions!$B16/16</f>
        <v>0</v>
      </c>
      <c r="D26" s="7">
        <f>Assumptions!$B16/16</f>
        <v>0</v>
      </c>
      <c r="E26" s="7">
        <f>Assumptions!$B16/16</f>
        <v>0</v>
      </c>
      <c r="F26" s="7">
        <f>Assumptions!$B16/16</f>
        <v>0</v>
      </c>
      <c r="G26" s="7">
        <f>Assumptions!$B16/16</f>
        <v>0</v>
      </c>
      <c r="H26" s="7">
        <f>Assumptions!$B16/16</f>
        <v>0</v>
      </c>
      <c r="I26" s="7">
        <f>Assumptions!$B16/16</f>
        <v>0</v>
      </c>
      <c r="J26" s="7">
        <f>Assumptions!$B16/16</f>
        <v>0</v>
      </c>
      <c r="K26" s="7">
        <f>Assumptions!$B16/16</f>
        <v>0</v>
      </c>
      <c r="L26" s="7">
        <f>Assumptions!$B16/16</f>
        <v>0</v>
      </c>
      <c r="M26" s="7">
        <f>Assumptions!$B16/16</f>
        <v>0</v>
      </c>
    </row>
    <row r="27" spans="1:13">
      <c r="A27" s="6" t="s">
        <v>87</v>
      </c>
      <c r="B27" s="7">
        <f>Assumptions!$B16/16</f>
        <v>0</v>
      </c>
      <c r="C27" s="7">
        <f>Assumptions!$B16/16</f>
        <v>0</v>
      </c>
      <c r="D27" s="7">
        <f>Assumptions!$B16/16</f>
        <v>0</v>
      </c>
      <c r="E27" s="7">
        <f>Assumptions!$B16/16</f>
        <v>0</v>
      </c>
      <c r="F27" s="7">
        <f>Assumptions!$B16/16</f>
        <v>0</v>
      </c>
      <c r="G27" s="7">
        <f>Assumptions!$B16/16</f>
        <v>0</v>
      </c>
      <c r="H27" s="7">
        <f>Assumptions!$B16/16</f>
        <v>0</v>
      </c>
      <c r="I27" s="7">
        <f>Assumptions!$B16/16</f>
        <v>0</v>
      </c>
      <c r="J27" s="7">
        <f>Assumptions!$B16/16</f>
        <v>0</v>
      </c>
      <c r="K27" s="7">
        <f>Assumptions!$B16/16</f>
        <v>0</v>
      </c>
      <c r="L27" s="7">
        <f>Assumptions!$B16/16</f>
        <v>0</v>
      </c>
      <c r="M27" s="7">
        <f>Assumptions!$B16/16</f>
        <v>0</v>
      </c>
    </row>
    <row r="28" spans="1:13">
      <c r="A28" s="6" t="s">
        <v>88</v>
      </c>
      <c r="B28" s="7">
        <f>Assumptions!$B16/16</f>
        <v>0</v>
      </c>
      <c r="C28" s="7">
        <f>Assumptions!$B16/16</f>
        <v>0</v>
      </c>
      <c r="D28" s="7">
        <f>Assumptions!$B16/16</f>
        <v>0</v>
      </c>
      <c r="E28" s="7">
        <f>Assumptions!$B16/16</f>
        <v>0</v>
      </c>
      <c r="F28" s="7">
        <f>Assumptions!$B16/16</f>
        <v>0</v>
      </c>
      <c r="G28" s="7">
        <f>Assumptions!$B16/16</f>
        <v>0</v>
      </c>
      <c r="H28" s="7">
        <f>Assumptions!$B16/16</f>
        <v>0</v>
      </c>
      <c r="I28" s="7">
        <f>Assumptions!$B16/16</f>
        <v>0</v>
      </c>
      <c r="J28" s="7">
        <f>Assumptions!$B16/16</f>
        <v>0</v>
      </c>
      <c r="K28" s="7">
        <f>Assumptions!$B16/16</f>
        <v>0</v>
      </c>
      <c r="L28" s="7">
        <f>Assumptions!$B16/16</f>
        <v>0</v>
      </c>
      <c r="M28" s="7">
        <f>Assumptions!$B16/16</f>
        <v>0</v>
      </c>
    </row>
    <row r="29" spans="1:13">
      <c r="A29" s="6" t="s">
        <v>89</v>
      </c>
      <c r="B29" s="7">
        <f>Assumptions!$B16/16</f>
        <v>0</v>
      </c>
      <c r="C29" s="7">
        <f>Assumptions!$B16/16</f>
        <v>0</v>
      </c>
      <c r="D29" s="7">
        <f>Assumptions!$B16/16</f>
        <v>0</v>
      </c>
      <c r="E29" s="7">
        <f>Assumptions!$B16/16</f>
        <v>0</v>
      </c>
      <c r="F29" s="7">
        <f>Assumptions!$B16/16</f>
        <v>0</v>
      </c>
      <c r="G29" s="7">
        <f>Assumptions!$B16/16</f>
        <v>0</v>
      </c>
      <c r="H29" s="7">
        <f>Assumptions!$B16/16</f>
        <v>0</v>
      </c>
      <c r="I29" s="7">
        <f>Assumptions!$B16/16</f>
        <v>0</v>
      </c>
      <c r="J29" s="7">
        <f>Assumptions!$B16/16</f>
        <v>0</v>
      </c>
      <c r="K29" s="7">
        <f>Assumptions!$B16/16</f>
        <v>0</v>
      </c>
      <c r="L29" s="7">
        <f>Assumptions!$B16/16</f>
        <v>0</v>
      </c>
      <c r="M29" s="7">
        <f>Assumptions!$B16/16</f>
        <v>0</v>
      </c>
    </row>
    <row r="30" spans="1:13">
      <c r="A30" s="6" t="s">
        <v>90</v>
      </c>
      <c r="B30" s="7">
        <f>Assumptions!$B16/16</f>
        <v>0</v>
      </c>
      <c r="C30" s="7">
        <f>Assumptions!$B16/16</f>
        <v>0</v>
      </c>
      <c r="D30" s="7">
        <f>Assumptions!$B16/16</f>
        <v>0</v>
      </c>
      <c r="E30" s="7">
        <f>Assumptions!$B16/16</f>
        <v>0</v>
      </c>
      <c r="F30" s="7">
        <f>Assumptions!$B16/16</f>
        <v>0</v>
      </c>
      <c r="G30" s="7">
        <f>Assumptions!$B16/16</f>
        <v>0</v>
      </c>
      <c r="H30" s="7">
        <f>Assumptions!$B16/16</f>
        <v>0</v>
      </c>
      <c r="I30" s="7">
        <f>Assumptions!$B16/16</f>
        <v>0</v>
      </c>
      <c r="J30" s="7">
        <f>Assumptions!$B16/16</f>
        <v>0</v>
      </c>
      <c r="K30" s="7">
        <f>Assumptions!$B16/16</f>
        <v>0</v>
      </c>
      <c r="L30" s="7">
        <f>Assumptions!$B16/16</f>
        <v>0</v>
      </c>
      <c r="M30" s="7">
        <f>Assumptions!$B16/16</f>
        <v>0</v>
      </c>
    </row>
    <row r="31" spans="1:13">
      <c r="A31" s="6" t="s">
        <v>91</v>
      </c>
      <c r="B31" s="7">
        <f>Assumptions!$B16/16</f>
        <v>0</v>
      </c>
      <c r="C31" s="7">
        <f>Assumptions!$B16/16</f>
        <v>0</v>
      </c>
      <c r="D31" s="7">
        <f>Assumptions!$B16/16</f>
        <v>0</v>
      </c>
      <c r="E31" s="7">
        <f>Assumptions!$B16/16</f>
        <v>0</v>
      </c>
      <c r="F31" s="7">
        <f>Assumptions!$B16/16</f>
        <v>0</v>
      </c>
      <c r="G31" s="7">
        <f>Assumptions!$B16/16</f>
        <v>0</v>
      </c>
      <c r="H31" s="7">
        <f>Assumptions!$B16/16</f>
        <v>0</v>
      </c>
      <c r="I31" s="7">
        <f>Assumptions!$B16/16</f>
        <v>0</v>
      </c>
      <c r="J31" s="7">
        <f>Assumptions!$B16/16</f>
        <v>0</v>
      </c>
      <c r="K31" s="7">
        <f>Assumptions!$B16/16</f>
        <v>0</v>
      </c>
      <c r="L31" s="7">
        <f>Assumptions!$B16/16</f>
        <v>0</v>
      </c>
      <c r="M31" s="7">
        <f>Assumptions!$B16/16</f>
        <v>0</v>
      </c>
    </row>
    <row r="32" spans="1:13">
      <c r="A32" s="6" t="s">
        <v>92</v>
      </c>
      <c r="B32" s="7">
        <f>Assumptions!$B16/16</f>
        <v>0</v>
      </c>
      <c r="C32" s="7">
        <f>Assumptions!$B16/16</f>
        <v>0</v>
      </c>
      <c r="D32" s="7">
        <f>Assumptions!$B16/16</f>
        <v>0</v>
      </c>
      <c r="E32" s="7">
        <f>Assumptions!$B16/16</f>
        <v>0</v>
      </c>
      <c r="F32" s="7">
        <f>Assumptions!$B16/16</f>
        <v>0</v>
      </c>
      <c r="G32" s="7">
        <f>Assumptions!$B16/16</f>
        <v>0</v>
      </c>
      <c r="H32" s="7">
        <f>Assumptions!$B16/16</f>
        <v>0</v>
      </c>
      <c r="I32" s="7">
        <f>Assumptions!$B16/16</f>
        <v>0</v>
      </c>
      <c r="J32" s="7">
        <f>Assumptions!$B16/16</f>
        <v>0</v>
      </c>
      <c r="K32" s="7">
        <f>Assumptions!$B16/16</f>
        <v>0</v>
      </c>
      <c r="L32" s="7">
        <f>Assumptions!$B16/16</f>
        <v>0</v>
      </c>
      <c r="M32" s="7">
        <f>Assumptions!$B16/16</f>
        <v>0</v>
      </c>
    </row>
    <row r="33" spans="1:13">
      <c r="A33" s="6" t="s">
        <v>93</v>
      </c>
      <c r="B33" s="7">
        <f>Assumptions!$B16/16</f>
        <v>0</v>
      </c>
      <c r="C33" s="7">
        <f>Assumptions!$B16/16</f>
        <v>0</v>
      </c>
      <c r="D33" s="7">
        <f>Assumptions!$B16/16</f>
        <v>0</v>
      </c>
      <c r="E33" s="7">
        <f>Assumptions!$B16/16</f>
        <v>0</v>
      </c>
      <c r="F33" s="7">
        <f>Assumptions!$B16/16</f>
        <v>0</v>
      </c>
      <c r="G33" s="7">
        <f>Assumptions!$B16/16</f>
        <v>0</v>
      </c>
      <c r="H33" s="7">
        <f>Assumptions!$B16/16</f>
        <v>0</v>
      </c>
      <c r="I33" s="7">
        <f>Assumptions!$B16/16</f>
        <v>0</v>
      </c>
      <c r="J33" s="7">
        <f>Assumptions!$B16/16</f>
        <v>0</v>
      </c>
      <c r="K33" s="7">
        <f>Assumptions!$B16/16</f>
        <v>0</v>
      </c>
      <c r="L33" s="7">
        <f>Assumptions!$B16/16</f>
        <v>0</v>
      </c>
      <c r="M33" s="7">
        <f>Assumptions!$B16/16</f>
        <v>0</v>
      </c>
    </row>
    <row r="34" spans="1:13">
      <c r="A34" s="6" t="s">
        <v>94</v>
      </c>
      <c r="B34" s="7">
        <f>Assumptions!$B16/16</f>
        <v>0</v>
      </c>
      <c r="C34" s="7">
        <f>Assumptions!$B16/16</f>
        <v>0</v>
      </c>
      <c r="D34" s="7">
        <f>Assumptions!$B16/16</f>
        <v>0</v>
      </c>
      <c r="E34" s="7">
        <f>Assumptions!$B16/16</f>
        <v>0</v>
      </c>
      <c r="F34" s="7">
        <f>Assumptions!$B16/16</f>
        <v>0</v>
      </c>
      <c r="G34" s="7">
        <f>Assumptions!$B16/16</f>
        <v>0</v>
      </c>
      <c r="H34" s="7">
        <f>Assumptions!$B16/16</f>
        <v>0</v>
      </c>
      <c r="I34" s="7">
        <f>Assumptions!$B16/16</f>
        <v>0</v>
      </c>
      <c r="J34" s="7">
        <f>Assumptions!$B16/16</f>
        <v>0</v>
      </c>
      <c r="K34" s="7">
        <f>Assumptions!$B16/16</f>
        <v>0</v>
      </c>
      <c r="L34" s="7">
        <f>Assumptions!$B16/16</f>
        <v>0</v>
      </c>
      <c r="M34" s="7">
        <f>Assumptions!$B16/16</f>
        <v>0</v>
      </c>
    </row>
    <row r="35" spans="1:13">
      <c r="A35" s="6" t="s">
        <v>95</v>
      </c>
      <c r="B35" s="7">
        <f>Assumptions!$B16/16</f>
        <v>0</v>
      </c>
      <c r="C35" s="7">
        <f>Assumptions!$B16/16</f>
        <v>0</v>
      </c>
      <c r="D35" s="7">
        <f>Assumptions!$B16/16</f>
        <v>0</v>
      </c>
      <c r="E35" s="7">
        <f>Assumptions!$B16/16</f>
        <v>0</v>
      </c>
      <c r="F35" s="7">
        <f>Assumptions!$B16/16</f>
        <v>0</v>
      </c>
      <c r="G35" s="7">
        <f>Assumptions!$B16/16</f>
        <v>0</v>
      </c>
      <c r="H35" s="7">
        <f>Assumptions!$B16/16</f>
        <v>0</v>
      </c>
      <c r="I35" s="7">
        <f>Assumptions!$B16/16</f>
        <v>0</v>
      </c>
      <c r="J35" s="7">
        <f>Assumptions!$B16/16</f>
        <v>0</v>
      </c>
      <c r="K35" s="7">
        <f>Assumptions!$B16/16</f>
        <v>0</v>
      </c>
      <c r="L35" s="7">
        <f>Assumptions!$B16/16</f>
        <v>0</v>
      </c>
      <c r="M35" s="7">
        <f>Assumptions!$B16/16</f>
        <v>0</v>
      </c>
    </row>
    <row r="36" spans="1:13">
      <c r="A36" s="6" t="s">
        <v>96</v>
      </c>
      <c r="B36" s="7">
        <f>Assumptions!$B16/16</f>
        <v>0</v>
      </c>
      <c r="C36" s="7">
        <f>Assumptions!$B16/16</f>
        <v>0</v>
      </c>
      <c r="D36" s="7">
        <f>Assumptions!$B16/16</f>
        <v>0</v>
      </c>
      <c r="E36" s="7">
        <f>Assumptions!$B16/16</f>
        <v>0</v>
      </c>
      <c r="F36" s="7">
        <f>Assumptions!$B16/16</f>
        <v>0</v>
      </c>
      <c r="G36" s="7">
        <f>Assumptions!$B16/16</f>
        <v>0</v>
      </c>
      <c r="H36" s="7">
        <f>Assumptions!$B16/16</f>
        <v>0</v>
      </c>
      <c r="I36" s="7">
        <f>Assumptions!$B16/16</f>
        <v>0</v>
      </c>
      <c r="J36" s="7">
        <f>Assumptions!$B16/16</f>
        <v>0</v>
      </c>
      <c r="K36" s="7">
        <f>Assumptions!$B16/16</f>
        <v>0</v>
      </c>
      <c r="L36" s="7">
        <f>Assumptions!$B16/16</f>
        <v>0</v>
      </c>
      <c r="M36" s="7">
        <f>Assumptions!$B16/16</f>
        <v>0</v>
      </c>
    </row>
    <row r="37" spans="1:13">
      <c r="A37" s="10" t="s">
        <v>97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>
      <c r="A38" s="6" t="s">
        <v>17</v>
      </c>
      <c r="B38" s="7">
        <f>SUM(Assumptions!$B17:Assumptions!$B22)/6</f>
        <v>0</v>
      </c>
      <c r="C38" s="7">
        <f>SUM(Assumptions!$B17:Assumptions!$B22)/6</f>
        <v>0</v>
      </c>
      <c r="D38" s="7">
        <f>SUM(Assumptions!$B17:Assumptions!$B22)/6</f>
        <v>0</v>
      </c>
      <c r="E38" s="7">
        <f>SUM(Assumptions!$B17:Assumptions!$B22)/6</f>
        <v>0</v>
      </c>
      <c r="F38" s="7">
        <f>SUM(Assumptions!$B17:Assumptions!$B22)/6</f>
        <v>0</v>
      </c>
      <c r="G38" s="7">
        <f>SUM(Assumptions!$B17:Assumptions!$B22)/6</f>
        <v>0</v>
      </c>
      <c r="H38" s="7">
        <f>SUM(Assumptions!$B17:Assumptions!$B22)/6</f>
        <v>0</v>
      </c>
      <c r="I38" s="7">
        <f>SUM(Assumptions!$B17:Assumptions!$B22)/6</f>
        <v>0</v>
      </c>
      <c r="J38" s="7">
        <f>SUM(Assumptions!$B17:Assumptions!$B22)/6</f>
        <v>0</v>
      </c>
      <c r="K38" s="7">
        <f>SUM(Assumptions!$B17:Assumptions!$B22)/6</f>
        <v>0</v>
      </c>
      <c r="L38" s="7">
        <f>SUM(Assumptions!$B17:Assumptions!$B22)/6</f>
        <v>0</v>
      </c>
      <c r="M38" s="7">
        <f>SUM(Assumptions!$B17:Assumptions!$B22)/6</f>
        <v>0</v>
      </c>
    </row>
    <row r="39" spans="1:13">
      <c r="A39" s="6" t="s">
        <v>18</v>
      </c>
      <c r="B39" s="7">
        <f>SUM(Assumptions!$B17:Assumptions!$B22)/6</f>
        <v>0</v>
      </c>
      <c r="C39" s="7">
        <f>SUM(Assumptions!$B17:Assumptions!$B22)/6</f>
        <v>0</v>
      </c>
      <c r="D39" s="7">
        <f>SUM(Assumptions!$B17:Assumptions!$B22)/6</f>
        <v>0</v>
      </c>
      <c r="E39" s="7">
        <f>SUM(Assumptions!$B17:Assumptions!$B22)/6</f>
        <v>0</v>
      </c>
      <c r="F39" s="7">
        <f>SUM(Assumptions!$B17:Assumptions!$B22)/6</f>
        <v>0</v>
      </c>
      <c r="G39" s="7">
        <f>SUM(Assumptions!$B17:Assumptions!$B22)/6</f>
        <v>0</v>
      </c>
      <c r="H39" s="7">
        <f>SUM(Assumptions!$B17:Assumptions!$B22)/6</f>
        <v>0</v>
      </c>
      <c r="I39" s="7">
        <f>SUM(Assumptions!$B17:Assumptions!$B22)/6</f>
        <v>0</v>
      </c>
      <c r="J39" s="7">
        <f>SUM(Assumptions!$B17:Assumptions!$B22)/6</f>
        <v>0</v>
      </c>
      <c r="K39" s="7">
        <f>SUM(Assumptions!$B17:Assumptions!$B22)/6</f>
        <v>0</v>
      </c>
      <c r="L39" s="7">
        <f>SUM(Assumptions!$B17:Assumptions!$B22)/6</f>
        <v>0</v>
      </c>
      <c r="M39" s="7">
        <f>SUM(Assumptions!$B17:Assumptions!$B22)/6</f>
        <v>0</v>
      </c>
    </row>
    <row r="40" spans="1:13">
      <c r="A40" s="6" t="s">
        <v>19</v>
      </c>
      <c r="B40" s="7">
        <f>SUM(Assumptions!$B17:Assumptions!$B22)/6</f>
        <v>0</v>
      </c>
      <c r="C40" s="7">
        <f>SUM(Assumptions!$B17:Assumptions!$B22)/6</f>
        <v>0</v>
      </c>
      <c r="D40" s="7">
        <f>SUM(Assumptions!$B17:Assumptions!$B22)/6</f>
        <v>0</v>
      </c>
      <c r="E40" s="7">
        <f>SUM(Assumptions!$B17:Assumptions!$B22)/6</f>
        <v>0</v>
      </c>
      <c r="F40" s="7">
        <f>SUM(Assumptions!$B17:Assumptions!$B22)/6</f>
        <v>0</v>
      </c>
      <c r="G40" s="7">
        <f>SUM(Assumptions!$B17:Assumptions!$B22)/6</f>
        <v>0</v>
      </c>
      <c r="H40" s="7">
        <f>SUM(Assumptions!$B17:Assumptions!$B22)/6</f>
        <v>0</v>
      </c>
      <c r="I40" s="7">
        <f>SUM(Assumptions!$B17:Assumptions!$B22)/6</f>
        <v>0</v>
      </c>
      <c r="J40" s="7">
        <f>SUM(Assumptions!$B17:Assumptions!$B22)/6</f>
        <v>0</v>
      </c>
      <c r="K40" s="7">
        <f>SUM(Assumptions!$B17:Assumptions!$B22)/6</f>
        <v>0</v>
      </c>
      <c r="L40" s="7">
        <f>SUM(Assumptions!$B17:Assumptions!$B22)/6</f>
        <v>0</v>
      </c>
      <c r="M40" s="7">
        <f>SUM(Assumptions!$B17:Assumptions!$B22)/6</f>
        <v>0</v>
      </c>
    </row>
    <row r="41" spans="1:13">
      <c r="A41" s="6" t="s">
        <v>20</v>
      </c>
      <c r="B41" s="7">
        <f>SUM(Assumptions!$B17:Assumptions!$B22)/6</f>
        <v>0</v>
      </c>
      <c r="C41" s="7">
        <f>SUM(Assumptions!$B17:Assumptions!$B22)/6</f>
        <v>0</v>
      </c>
      <c r="D41" s="7">
        <f>SUM(Assumptions!$B17:Assumptions!$B22)/6</f>
        <v>0</v>
      </c>
      <c r="E41" s="7">
        <f>SUM(Assumptions!$B17:Assumptions!$B22)/6</f>
        <v>0</v>
      </c>
      <c r="F41" s="7">
        <f>SUM(Assumptions!$B17:Assumptions!$B22)/6</f>
        <v>0</v>
      </c>
      <c r="G41" s="7">
        <f>SUM(Assumptions!$B17:Assumptions!$B22)/6</f>
        <v>0</v>
      </c>
      <c r="H41" s="7">
        <f>SUM(Assumptions!$B17:Assumptions!$B22)/6</f>
        <v>0</v>
      </c>
      <c r="I41" s="7">
        <f>SUM(Assumptions!$B17:Assumptions!$B22)/6</f>
        <v>0</v>
      </c>
      <c r="J41" s="7">
        <f>SUM(Assumptions!$B17:Assumptions!$B22)/6</f>
        <v>0</v>
      </c>
      <c r="K41" s="7">
        <f>SUM(Assumptions!$B17:Assumptions!$B22)/6</f>
        <v>0</v>
      </c>
      <c r="L41" s="7">
        <f>SUM(Assumptions!$B17:Assumptions!$B22)/6</f>
        <v>0</v>
      </c>
      <c r="M41" s="7">
        <f>SUM(Assumptions!$B17:Assumptions!$B22)/6</f>
        <v>0</v>
      </c>
    </row>
    <row r="42" spans="1:13">
      <c r="A42" s="6" t="s">
        <v>21</v>
      </c>
      <c r="B42" s="7">
        <f>SUM(Assumptions!$B17:Assumptions!$B22)/6</f>
        <v>0</v>
      </c>
      <c r="C42" s="7">
        <f>SUM(Assumptions!$B17:Assumptions!$B22)/6</f>
        <v>0</v>
      </c>
      <c r="D42" s="7">
        <f>SUM(Assumptions!$B17:Assumptions!$B22)/6</f>
        <v>0</v>
      </c>
      <c r="E42" s="7">
        <f>SUM(Assumptions!$B17:Assumptions!$B22)/6</f>
        <v>0</v>
      </c>
      <c r="F42" s="7">
        <f>SUM(Assumptions!$B17:Assumptions!$B22)/6</f>
        <v>0</v>
      </c>
      <c r="G42" s="7">
        <f>SUM(Assumptions!$B17:Assumptions!$B22)/6</f>
        <v>0</v>
      </c>
      <c r="H42" s="7">
        <f>SUM(Assumptions!$B17:Assumptions!$B22)/6</f>
        <v>0</v>
      </c>
      <c r="I42" s="7">
        <f>SUM(Assumptions!$B17:Assumptions!$B22)/6</f>
        <v>0</v>
      </c>
      <c r="J42" s="7">
        <f>SUM(Assumptions!$B17:Assumptions!$B22)/6</f>
        <v>0</v>
      </c>
      <c r="K42" s="7">
        <f>SUM(Assumptions!$B17:Assumptions!$B22)/6</f>
        <v>0</v>
      </c>
      <c r="L42" s="7">
        <f>SUM(Assumptions!$B17:Assumptions!$B22)/6</f>
        <v>0</v>
      </c>
      <c r="M42" s="7">
        <f>SUM(Assumptions!$B17:Assumptions!$B22)/6</f>
        <v>0</v>
      </c>
    </row>
    <row r="43" spans="1:13">
      <c r="A43" s="6" t="s">
        <v>22</v>
      </c>
      <c r="B43" s="7">
        <f>SUM(Assumptions!$B17:Assumptions!$B22)/6</f>
        <v>0</v>
      </c>
      <c r="C43" s="7">
        <f>SUM(Assumptions!$B17:Assumptions!$B22)/6</f>
        <v>0</v>
      </c>
      <c r="D43" s="7">
        <f>SUM(Assumptions!$B17:Assumptions!$B22)/6</f>
        <v>0</v>
      </c>
      <c r="E43" s="7">
        <f>SUM(Assumptions!$B17:Assumptions!$B22)/6</f>
        <v>0</v>
      </c>
      <c r="F43" s="7">
        <f>SUM(Assumptions!$B17:Assumptions!$B22)/6</f>
        <v>0</v>
      </c>
      <c r="G43" s="7">
        <f>SUM(Assumptions!$B17:Assumptions!$B22)/6</f>
        <v>0</v>
      </c>
      <c r="H43" s="7">
        <f>SUM(Assumptions!$B17:Assumptions!$B22)/6</f>
        <v>0</v>
      </c>
      <c r="I43" s="7">
        <f>SUM(Assumptions!$B17:Assumptions!$B22)/6</f>
        <v>0</v>
      </c>
      <c r="J43" s="7">
        <f>SUM(Assumptions!$B17:Assumptions!$B22)/6</f>
        <v>0</v>
      </c>
      <c r="K43" s="7">
        <f>SUM(Assumptions!$B17:Assumptions!$B22)/6</f>
        <v>0</v>
      </c>
      <c r="L43" s="7">
        <f>SUM(Assumptions!$B17:Assumptions!$B22)/6</f>
        <v>0</v>
      </c>
      <c r="M43" s="7">
        <f>SUM(Assumptions!$B17:Assumptions!$B22)/6</f>
        <v>0</v>
      </c>
    </row>
    <row r="44" spans="1:13">
      <c r="A44" s="8" t="s">
        <v>98</v>
      </c>
      <c r="B44" s="7">
        <f>SUM(B21:B43)</f>
        <v>0</v>
      </c>
      <c r="C44" s="7">
        <f>SUM(C21:C43)</f>
        <v>0</v>
      </c>
      <c r="D44" s="7">
        <f>SUM(D21:D43)</f>
        <v>0</v>
      </c>
      <c r="E44" s="7">
        <f>SUM(E21:E43)</f>
        <v>0</v>
      </c>
      <c r="F44" s="7">
        <f>SUM(F21:F43)</f>
        <v>0</v>
      </c>
      <c r="G44" s="7">
        <f>SUM(G21:G43)</f>
        <v>0</v>
      </c>
      <c r="H44" s="7">
        <f>SUM(H21:H43)</f>
        <v>0</v>
      </c>
      <c r="I44" s="7">
        <f>SUM(I21:I43)</f>
        <v>0</v>
      </c>
      <c r="J44" s="7">
        <f>SUM(J21:J43)</f>
        <v>0</v>
      </c>
      <c r="K44" s="7">
        <f>SUM(K21:K43)</f>
        <v>0</v>
      </c>
      <c r="L44" s="7">
        <f>SUM(L21:L43)</f>
        <v>0</v>
      </c>
      <c r="M44" s="7">
        <f>SUM(M21:M43)</f>
        <v>0</v>
      </c>
    </row>
    <row r="46" spans="1:13">
      <c r="A46" s="8" t="s">
        <v>99</v>
      </c>
      <c r="B46" s="7">
        <f>B16-B44</f>
        <v>0</v>
      </c>
      <c r="C46" s="7">
        <f>C16-C44</f>
        <v>0</v>
      </c>
      <c r="D46" s="7">
        <f>D16-D44</f>
        <v>0</v>
      </c>
      <c r="E46" s="7">
        <f>E16-E44</f>
        <v>0</v>
      </c>
      <c r="F46" s="7">
        <f>F16-F44</f>
        <v>0</v>
      </c>
      <c r="G46" s="7">
        <f>G16-G44</f>
        <v>0</v>
      </c>
      <c r="H46" s="7">
        <f>H16-H44</f>
        <v>0</v>
      </c>
      <c r="I46" s="7">
        <f>I16-I44</f>
        <v>0</v>
      </c>
      <c r="J46" s="7">
        <f>J16-J44</f>
        <v>0</v>
      </c>
      <c r="K46" s="7">
        <f>K16-K44</f>
        <v>0</v>
      </c>
      <c r="L46" s="7">
        <f>L16-L44</f>
        <v>0</v>
      </c>
      <c r="M46" s="7">
        <f>M16-M44</f>
        <v>0</v>
      </c>
    </row>
    <row r="48" spans="1:13">
      <c r="A48" s="5" t="s">
        <v>100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6" t="s">
        <v>24</v>
      </c>
      <c r="B49" s="7">
        <f>Assumptions!$B25</f>
        <v>0</v>
      </c>
      <c r="C49" s="7">
        <f>Assumptions!$B25</f>
        <v>0</v>
      </c>
      <c r="D49" s="7">
        <f>Assumptions!$B25</f>
        <v>0</v>
      </c>
      <c r="E49" s="7">
        <f>Assumptions!$B25</f>
        <v>0</v>
      </c>
      <c r="F49" s="7">
        <f>Assumptions!$B25</f>
        <v>0</v>
      </c>
      <c r="G49" s="7">
        <f>Assumptions!$B25</f>
        <v>0</v>
      </c>
      <c r="H49" s="7">
        <f>Assumptions!$B25</f>
        <v>0</v>
      </c>
      <c r="I49" s="7">
        <f>Assumptions!$B25</f>
        <v>0</v>
      </c>
      <c r="J49" s="7">
        <f>Assumptions!$B25</f>
        <v>0</v>
      </c>
      <c r="K49" s="7">
        <f>Assumptions!$B25</f>
        <v>0</v>
      </c>
      <c r="L49" s="7">
        <f>Assumptions!$B25</f>
        <v>0</v>
      </c>
      <c r="M49" s="7">
        <f>Assumptions!$B25</f>
        <v>0</v>
      </c>
    </row>
    <row r="50" spans="1:13">
      <c r="A50" s="6" t="s">
        <v>25</v>
      </c>
      <c r="B50" s="7">
        <f>Assumptions!$B26</f>
        <v>0</v>
      </c>
      <c r="C50" s="7">
        <f>Assumptions!$B26</f>
        <v>0</v>
      </c>
      <c r="D50" s="7">
        <f>Assumptions!$B26</f>
        <v>0</v>
      </c>
      <c r="E50" s="7">
        <f>Assumptions!$B26</f>
        <v>0</v>
      </c>
      <c r="F50" s="7">
        <f>Assumptions!$B26</f>
        <v>0</v>
      </c>
      <c r="G50" s="7">
        <f>Assumptions!$B26</f>
        <v>0</v>
      </c>
      <c r="H50" s="7">
        <f>Assumptions!$B26</f>
        <v>0</v>
      </c>
      <c r="I50" s="7">
        <f>Assumptions!$B26</f>
        <v>0</v>
      </c>
      <c r="J50" s="7">
        <f>Assumptions!$B26</f>
        <v>0</v>
      </c>
      <c r="K50" s="7">
        <f>Assumptions!$B26</f>
        <v>0</v>
      </c>
      <c r="L50" s="7">
        <f>Assumptions!$B26</f>
        <v>0</v>
      </c>
      <c r="M50" s="7">
        <f>Assumptions!$B26</f>
        <v>0</v>
      </c>
    </row>
    <row r="51" spans="1:13">
      <c r="A51" s="6" t="s">
        <v>26</v>
      </c>
      <c r="B51" s="7">
        <f>Assumptions!$B27</f>
        <v>0</v>
      </c>
      <c r="C51" s="7">
        <f>Assumptions!$B27</f>
        <v>0</v>
      </c>
      <c r="D51" s="7">
        <f>Assumptions!$B27</f>
        <v>0</v>
      </c>
      <c r="E51" s="7">
        <f>Assumptions!$B27</f>
        <v>0</v>
      </c>
      <c r="F51" s="7">
        <f>Assumptions!$B27</f>
        <v>0</v>
      </c>
      <c r="G51" s="7">
        <f>Assumptions!$B27</f>
        <v>0</v>
      </c>
      <c r="H51" s="7">
        <f>Assumptions!$B27</f>
        <v>0</v>
      </c>
      <c r="I51" s="7">
        <f>Assumptions!$B27</f>
        <v>0</v>
      </c>
      <c r="J51" s="7">
        <f>Assumptions!$B27</f>
        <v>0</v>
      </c>
      <c r="K51" s="7">
        <f>Assumptions!$B27</f>
        <v>0</v>
      </c>
      <c r="L51" s="7">
        <f>Assumptions!$B27</f>
        <v>0</v>
      </c>
      <c r="M51" s="7">
        <f>Assumptions!$B27</f>
        <v>0</v>
      </c>
    </row>
    <row r="52" spans="1:13">
      <c r="A52" s="6" t="s">
        <v>27</v>
      </c>
      <c r="B52" s="7">
        <f>Assumptions!$B28</f>
        <v>0</v>
      </c>
      <c r="C52" s="7">
        <f>Assumptions!$B28</f>
        <v>0</v>
      </c>
      <c r="D52" s="7">
        <f>Assumptions!$B28</f>
        <v>0</v>
      </c>
      <c r="E52" s="7">
        <f>Assumptions!$B28</f>
        <v>0</v>
      </c>
      <c r="F52" s="7">
        <f>Assumptions!$B28</f>
        <v>0</v>
      </c>
      <c r="G52" s="7">
        <f>Assumptions!$B28</f>
        <v>0</v>
      </c>
      <c r="H52" s="7">
        <f>Assumptions!$B28</f>
        <v>0</v>
      </c>
      <c r="I52" s="7">
        <f>Assumptions!$B28</f>
        <v>0</v>
      </c>
      <c r="J52" s="7">
        <f>Assumptions!$B28</f>
        <v>0</v>
      </c>
      <c r="K52" s="7">
        <f>Assumptions!$B28</f>
        <v>0</v>
      </c>
      <c r="L52" s="7">
        <f>Assumptions!$B28</f>
        <v>0</v>
      </c>
      <c r="M52" s="7">
        <f>Assumptions!$B28</f>
        <v>0</v>
      </c>
    </row>
    <row r="53" spans="1:13">
      <c r="A53" s="6" t="s">
        <v>29</v>
      </c>
      <c r="B53" s="7">
        <f>Assumptions!$B31</f>
        <v>0</v>
      </c>
      <c r="C53" s="7">
        <f>Assumptions!$B31</f>
        <v>0</v>
      </c>
      <c r="D53" s="7">
        <f>Assumptions!$B31</f>
        <v>0</v>
      </c>
      <c r="E53" s="7">
        <f>Assumptions!$B31</f>
        <v>0</v>
      </c>
      <c r="F53" s="7">
        <f>Assumptions!$B31</f>
        <v>0</v>
      </c>
      <c r="G53" s="7">
        <f>Assumptions!$B31</f>
        <v>0</v>
      </c>
      <c r="H53" s="7">
        <f>Assumptions!$B31</f>
        <v>0</v>
      </c>
      <c r="I53" s="7">
        <f>Assumptions!$B31</f>
        <v>0</v>
      </c>
      <c r="J53" s="7">
        <f>Assumptions!$B31</f>
        <v>0</v>
      </c>
      <c r="K53" s="7">
        <f>Assumptions!$B31</f>
        <v>0</v>
      </c>
      <c r="L53" s="7">
        <f>Assumptions!$B31</f>
        <v>0</v>
      </c>
      <c r="M53" s="7">
        <f>Assumptions!$B31</f>
        <v>0</v>
      </c>
    </row>
    <row r="54" spans="1:13">
      <c r="A54" s="6" t="s">
        <v>30</v>
      </c>
      <c r="B54" s="7">
        <f>Assumptions!$B32</f>
        <v>0</v>
      </c>
      <c r="C54" s="7">
        <f>Assumptions!$B32</f>
        <v>0</v>
      </c>
      <c r="D54" s="7">
        <f>Assumptions!$B32</f>
        <v>0</v>
      </c>
      <c r="E54" s="7">
        <f>Assumptions!$B32</f>
        <v>0</v>
      </c>
      <c r="F54" s="7">
        <f>Assumptions!$B32</f>
        <v>0</v>
      </c>
      <c r="G54" s="7">
        <f>Assumptions!$B32</f>
        <v>0</v>
      </c>
      <c r="H54" s="7">
        <f>Assumptions!$B32</f>
        <v>0</v>
      </c>
      <c r="I54" s="7">
        <f>Assumptions!$B32</f>
        <v>0</v>
      </c>
      <c r="J54" s="7">
        <f>Assumptions!$B32</f>
        <v>0</v>
      </c>
      <c r="K54" s="7">
        <f>Assumptions!$B32</f>
        <v>0</v>
      </c>
      <c r="L54" s="7">
        <f>Assumptions!$B32</f>
        <v>0</v>
      </c>
      <c r="M54" s="7">
        <f>Assumptions!$B32</f>
        <v>0</v>
      </c>
    </row>
    <row r="55" spans="1:13">
      <c r="A55" s="8" t="s">
        <v>101</v>
      </c>
      <c r="B55" s="7">
        <f>SUM(B49:B54)</f>
        <v>0</v>
      </c>
      <c r="C55" s="7">
        <f>SUM(C49:C54)</f>
        <v>0</v>
      </c>
      <c r="D55" s="7">
        <f>SUM(D49:D54)</f>
        <v>0</v>
      </c>
      <c r="E55" s="7">
        <f>SUM(E49:E54)</f>
        <v>0</v>
      </c>
      <c r="F55" s="7">
        <f>SUM(F49:F54)</f>
        <v>0</v>
      </c>
      <c r="G55" s="7">
        <f>SUM(G49:G54)</f>
        <v>0</v>
      </c>
      <c r="H55" s="7">
        <f>SUM(H49:H54)</f>
        <v>0</v>
      </c>
      <c r="I55" s="7">
        <f>SUM(I49:I54)</f>
        <v>0</v>
      </c>
      <c r="J55" s="7">
        <f>SUM(J49:J54)</f>
        <v>0</v>
      </c>
      <c r="K55" s="7">
        <f>SUM(K49:K54)</f>
        <v>0</v>
      </c>
      <c r="L55" s="7">
        <f>SUM(L49:L54)</f>
        <v>0</v>
      </c>
      <c r="M55" s="7">
        <f>SUM(M49:M54)</f>
        <v>0</v>
      </c>
    </row>
    <row r="57" spans="1:13">
      <c r="A57" s="8" t="s">
        <v>102</v>
      </c>
      <c r="B57" s="7">
        <f>B46-B55</f>
        <v>0</v>
      </c>
      <c r="C57" s="7">
        <f>C46-C55</f>
        <v>0</v>
      </c>
      <c r="D57" s="7">
        <f>D46-D55</f>
        <v>0</v>
      </c>
      <c r="E57" s="7">
        <f>E46-E55</f>
        <v>0</v>
      </c>
      <c r="F57" s="7">
        <f>F46-F55</f>
        <v>0</v>
      </c>
      <c r="G57" s="7">
        <f>G46-G55</f>
        <v>0</v>
      </c>
      <c r="H57" s="7">
        <f>H46-H55</f>
        <v>0</v>
      </c>
      <c r="I57" s="7">
        <f>I46-I55</f>
        <v>0</v>
      </c>
      <c r="J57" s="7">
        <f>J46-J55</f>
        <v>0</v>
      </c>
      <c r="K57" s="7">
        <f>K46-K55</f>
        <v>0</v>
      </c>
      <c r="L57" s="7">
        <f>L46-L55</f>
        <v>0</v>
      </c>
      <c r="M57" s="7">
        <f>M46-M55</f>
        <v>0</v>
      </c>
    </row>
    <row r="58" spans="1:13">
      <c r="A58" s="6" t="s">
        <v>32</v>
      </c>
      <c r="B58" s="7">
        <f>Assumptions!$B35</f>
        <v>0</v>
      </c>
      <c r="C58" s="7">
        <f>Assumptions!$B35</f>
        <v>0</v>
      </c>
      <c r="D58" s="7">
        <f>Assumptions!$B35</f>
        <v>0</v>
      </c>
      <c r="E58" s="7">
        <f>Assumptions!$B35</f>
        <v>0</v>
      </c>
      <c r="F58" s="7">
        <f>Assumptions!$B35</f>
        <v>0</v>
      </c>
      <c r="G58" s="7">
        <f>Assumptions!$B35</f>
        <v>0</v>
      </c>
      <c r="H58" s="7">
        <f>Assumptions!$B35</f>
        <v>0</v>
      </c>
      <c r="I58" s="7">
        <f>Assumptions!$B35</f>
        <v>0</v>
      </c>
      <c r="J58" s="7">
        <f>Assumptions!$B35</f>
        <v>0</v>
      </c>
      <c r="K58" s="7">
        <f>Assumptions!$B35</f>
        <v>0</v>
      </c>
      <c r="L58" s="7">
        <f>Assumptions!$B35</f>
        <v>0</v>
      </c>
      <c r="M58" s="7">
        <f>Assumptions!$B35</f>
        <v>0</v>
      </c>
    </row>
    <row r="59" spans="1:13">
      <c r="A59" s="8" t="s">
        <v>103</v>
      </c>
      <c r="B59" s="7">
        <f>B57-B58</f>
        <v>0</v>
      </c>
      <c r="C59" s="7">
        <f>C57-C58</f>
        <v>0</v>
      </c>
      <c r="D59" s="7">
        <f>D57-D58</f>
        <v>0</v>
      </c>
      <c r="E59" s="7">
        <f>E57-E58</f>
        <v>0</v>
      </c>
      <c r="F59" s="7">
        <f>F57-F58</f>
        <v>0</v>
      </c>
      <c r="G59" s="7">
        <f>G57-G58</f>
        <v>0</v>
      </c>
      <c r="H59" s="7">
        <f>H57-H58</f>
        <v>0</v>
      </c>
      <c r="I59" s="7">
        <f>I57-I58</f>
        <v>0</v>
      </c>
      <c r="J59" s="7">
        <f>J57-J58</f>
        <v>0</v>
      </c>
      <c r="K59" s="7">
        <f>K57-K58</f>
        <v>0</v>
      </c>
      <c r="L59" s="7">
        <f>L57-L58</f>
        <v>0</v>
      </c>
      <c r="M59" s="7">
        <f>M57-M58</f>
        <v>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3" width="12.7109375" customWidth="1"/>
  </cols>
  <sheetData>
    <row r="1" spans="1:13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B2" s="4">
        <v>44531</v>
      </c>
      <c r="C2" s="4">
        <v>44562</v>
      </c>
      <c r="D2" s="4">
        <v>44593</v>
      </c>
      <c r="E2" s="4">
        <v>44621</v>
      </c>
      <c r="F2" s="4">
        <v>44652</v>
      </c>
      <c r="G2" s="4">
        <v>44682</v>
      </c>
      <c r="H2" s="4">
        <v>44713</v>
      </c>
      <c r="I2" s="4">
        <v>44743</v>
      </c>
      <c r="J2" s="4">
        <v>44774</v>
      </c>
      <c r="K2" s="4">
        <v>44805</v>
      </c>
      <c r="L2" s="4">
        <v>44835</v>
      </c>
      <c r="M2" s="4">
        <v>44866</v>
      </c>
    </row>
    <row r="3" spans="1:13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6" t="s">
        <v>106</v>
      </c>
      <c r="B4" s="7">
        <f>'Cash Flow'!B31</f>
        <v>0</v>
      </c>
      <c r="C4" s="7">
        <f>'Cash Flow'!C31</f>
        <v>0</v>
      </c>
      <c r="D4" s="7">
        <f>'Cash Flow'!D31</f>
        <v>0</v>
      </c>
      <c r="E4" s="7">
        <f>'Cash Flow'!E31</f>
        <v>0</v>
      </c>
      <c r="F4" s="7">
        <f>'Cash Flow'!F31</f>
        <v>0</v>
      </c>
      <c r="G4" s="7">
        <f>'Cash Flow'!G31</f>
        <v>0</v>
      </c>
      <c r="H4" s="7">
        <f>'Cash Flow'!H31</f>
        <v>0</v>
      </c>
      <c r="I4" s="7">
        <f>'Cash Flow'!I31</f>
        <v>0</v>
      </c>
      <c r="J4" s="7">
        <f>'Cash Flow'!J31</f>
        <v>0</v>
      </c>
      <c r="K4" s="7">
        <f>'Cash Flow'!K31</f>
        <v>0</v>
      </c>
      <c r="L4" s="7">
        <f>'Cash Flow'!L31</f>
        <v>0</v>
      </c>
      <c r="M4" s="7">
        <f>'Cash Flow'!M31</f>
        <v>0</v>
      </c>
    </row>
    <row r="5" spans="1:13">
      <c r="A5" s="6" t="s">
        <v>107</v>
      </c>
      <c r="B5" s="7">
        <f>Inputs!$C2</f>
        <v>0</v>
      </c>
      <c r="C5" s="7">
        <f>Inputs!$C3</f>
        <v>0</v>
      </c>
      <c r="D5" s="7">
        <f>Inputs!$C4</f>
        <v>0</v>
      </c>
      <c r="E5" s="7">
        <f>Inputs!$C5</f>
        <v>0</v>
      </c>
      <c r="F5" s="7">
        <f>Inputs!$C6</f>
        <v>0</v>
      </c>
      <c r="G5" s="7">
        <f>Inputs!$C7</f>
        <v>0</v>
      </c>
      <c r="H5" s="7">
        <f>Inputs!$C8</f>
        <v>0</v>
      </c>
      <c r="I5" s="7">
        <f>Inputs!$C9</f>
        <v>0</v>
      </c>
      <c r="J5" s="7">
        <f>Inputs!$C10</f>
        <v>0</v>
      </c>
      <c r="K5" s="7">
        <f>Inputs!$C11</f>
        <v>0</v>
      </c>
      <c r="L5" s="7">
        <f>Inputs!$C12</f>
        <v>0</v>
      </c>
      <c r="M5" s="7">
        <f>Inputs!$C13</f>
        <v>0</v>
      </c>
    </row>
    <row r="6" spans="1:13">
      <c r="A6" s="6" t="s">
        <v>35</v>
      </c>
      <c r="B6" s="7">
        <f>Inputs!$B2</f>
        <v>0</v>
      </c>
      <c r="C6" s="7">
        <f>Inputs!$B3</f>
        <v>0</v>
      </c>
      <c r="D6" s="7">
        <f>Inputs!$B4</f>
        <v>0</v>
      </c>
      <c r="E6" s="7">
        <f>Inputs!$B5</f>
        <v>0</v>
      </c>
      <c r="F6" s="7">
        <f>Inputs!$B6</f>
        <v>0</v>
      </c>
      <c r="G6" s="7">
        <f>Inputs!$B7</f>
        <v>0</v>
      </c>
      <c r="H6" s="7">
        <f>Inputs!$B8</f>
        <v>0</v>
      </c>
      <c r="I6" s="7">
        <f>Inputs!$B9</f>
        <v>0</v>
      </c>
      <c r="J6" s="7">
        <f>Inputs!$B10</f>
        <v>0</v>
      </c>
      <c r="K6" s="7">
        <f>Inputs!$B11</f>
        <v>0</v>
      </c>
      <c r="L6" s="7">
        <f>Inputs!$B12</f>
        <v>0</v>
      </c>
      <c r="M6" s="7">
        <f>Inputs!$B13</f>
        <v>0</v>
      </c>
    </row>
    <row r="7" spans="1:13">
      <c r="A7" s="10" t="s">
        <v>41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6" t="s">
        <v>37</v>
      </c>
      <c r="B8" s="7">
        <f>Inputs!$H2</f>
        <v>0</v>
      </c>
      <c r="C8" s="7">
        <f>Inputs!$H3</f>
        <v>0</v>
      </c>
      <c r="D8" s="7">
        <f>Inputs!$H4</f>
        <v>0</v>
      </c>
      <c r="E8" s="7">
        <f>Inputs!$H5</f>
        <v>0</v>
      </c>
      <c r="F8" s="7">
        <f>Inputs!$H6</f>
        <v>0</v>
      </c>
      <c r="G8" s="7">
        <f>Inputs!$H7</f>
        <v>0</v>
      </c>
      <c r="H8" s="7">
        <f>Inputs!$H8</f>
        <v>0</v>
      </c>
      <c r="I8" s="7">
        <f>Inputs!$H9</f>
        <v>0</v>
      </c>
      <c r="J8" s="7">
        <f>Inputs!$H10</f>
        <v>0</v>
      </c>
      <c r="K8" s="7">
        <f>Inputs!$H11</f>
        <v>0</v>
      </c>
      <c r="L8" s="7">
        <f>Inputs!$H12</f>
        <v>0</v>
      </c>
      <c r="M8" s="7">
        <f>Inputs!$H13</f>
        <v>0</v>
      </c>
    </row>
    <row r="9" spans="1:13">
      <c r="A9" s="6" t="s">
        <v>38</v>
      </c>
      <c r="B9" s="7">
        <f>Inputs!$I2</f>
        <v>0</v>
      </c>
      <c r="C9" s="7">
        <f>Inputs!$I3</f>
        <v>0</v>
      </c>
      <c r="D9" s="7">
        <f>Inputs!$I4</f>
        <v>0</v>
      </c>
      <c r="E9" s="7">
        <f>Inputs!$I5</f>
        <v>0</v>
      </c>
      <c r="F9" s="7">
        <f>Inputs!$I6</f>
        <v>0</v>
      </c>
      <c r="G9" s="7">
        <f>Inputs!$I7</f>
        <v>0</v>
      </c>
      <c r="H9" s="7">
        <f>Inputs!$I8</f>
        <v>0</v>
      </c>
      <c r="I9" s="7">
        <f>Inputs!$I9</f>
        <v>0</v>
      </c>
      <c r="J9" s="7">
        <f>Inputs!$I10</f>
        <v>0</v>
      </c>
      <c r="K9" s="7">
        <f>Inputs!$I11</f>
        <v>0</v>
      </c>
      <c r="L9" s="7">
        <f>Inputs!$I12</f>
        <v>0</v>
      </c>
      <c r="M9" s="7">
        <f>Inputs!$I13</f>
        <v>0</v>
      </c>
    </row>
    <row r="10" spans="1:13">
      <c r="A10" s="6" t="s">
        <v>39</v>
      </c>
      <c r="B10" s="7">
        <f>Inputs!$J2</f>
        <v>0</v>
      </c>
      <c r="C10" s="7">
        <f>Inputs!$J3</f>
        <v>0</v>
      </c>
      <c r="D10" s="7">
        <f>Inputs!$J4</f>
        <v>0</v>
      </c>
      <c r="E10" s="7">
        <f>Inputs!$J5</f>
        <v>0</v>
      </c>
      <c r="F10" s="7">
        <f>Inputs!$J6</f>
        <v>0</v>
      </c>
      <c r="G10" s="7">
        <f>Inputs!$J7</f>
        <v>0</v>
      </c>
      <c r="H10" s="7">
        <f>Inputs!$J8</f>
        <v>0</v>
      </c>
      <c r="I10" s="7">
        <f>Inputs!$J9</f>
        <v>0</v>
      </c>
      <c r="J10" s="7">
        <f>Inputs!$J10</f>
        <v>0</v>
      </c>
      <c r="K10" s="7">
        <f>Inputs!$J11</f>
        <v>0</v>
      </c>
      <c r="L10" s="7">
        <f>Inputs!$J12</f>
        <v>0</v>
      </c>
      <c r="M10" s="7">
        <f>Inputs!$J13</f>
        <v>0</v>
      </c>
    </row>
    <row r="11" spans="1:13">
      <c r="A11" s="6" t="s">
        <v>40</v>
      </c>
      <c r="B11" s="7">
        <f>Inputs!$K2</f>
        <v>0</v>
      </c>
      <c r="C11" s="7">
        <f>Inputs!$K3</f>
        <v>0</v>
      </c>
      <c r="D11" s="7">
        <f>Inputs!$K4</f>
        <v>0</v>
      </c>
      <c r="E11" s="7">
        <f>Inputs!$K5</f>
        <v>0</v>
      </c>
      <c r="F11" s="7">
        <f>Inputs!$K6</f>
        <v>0</v>
      </c>
      <c r="G11" s="7">
        <f>Inputs!$K7</f>
        <v>0</v>
      </c>
      <c r="H11" s="7">
        <f>Inputs!$K8</f>
        <v>0</v>
      </c>
      <c r="I11" s="7">
        <f>Inputs!$K9</f>
        <v>0</v>
      </c>
      <c r="J11" s="7">
        <f>Inputs!$K10</f>
        <v>0</v>
      </c>
      <c r="K11" s="7">
        <f>Inputs!$K11</f>
        <v>0</v>
      </c>
      <c r="L11" s="7">
        <f>Inputs!$K12</f>
        <v>0</v>
      </c>
      <c r="M11" s="7">
        <f>Inputs!$K13</f>
        <v>0</v>
      </c>
    </row>
    <row r="12" spans="1:13">
      <c r="A12" s="6" t="s">
        <v>41</v>
      </c>
      <c r="B12" s="7">
        <f>Inputs!$L2</f>
        <v>0</v>
      </c>
      <c r="C12" s="7">
        <f>Inputs!$L3</f>
        <v>0</v>
      </c>
      <c r="D12" s="7">
        <f>Inputs!$L4</f>
        <v>0</v>
      </c>
      <c r="E12" s="7">
        <f>Inputs!$L5</f>
        <v>0</v>
      </c>
      <c r="F12" s="7">
        <f>Inputs!$L6</f>
        <v>0</v>
      </c>
      <c r="G12" s="7">
        <f>Inputs!$L7</f>
        <v>0</v>
      </c>
      <c r="H12" s="7">
        <f>Inputs!$L8</f>
        <v>0</v>
      </c>
      <c r="I12" s="7">
        <f>Inputs!$L9</f>
        <v>0</v>
      </c>
      <c r="J12" s="7">
        <f>Inputs!$L10</f>
        <v>0</v>
      </c>
      <c r="K12" s="7">
        <f>Inputs!$L11</f>
        <v>0</v>
      </c>
      <c r="L12" s="7">
        <f>Inputs!$L12</f>
        <v>0</v>
      </c>
      <c r="M12" s="7">
        <f>Inputs!$L13</f>
        <v>0</v>
      </c>
    </row>
    <row r="13" spans="1:13">
      <c r="A13" s="8" t="s">
        <v>108</v>
      </c>
      <c r="B13" s="7">
        <f>SUM(B8:B12)</f>
        <v>0</v>
      </c>
      <c r="C13" s="7">
        <f>SUM(C8:C12)</f>
        <v>0</v>
      </c>
      <c r="D13" s="7">
        <f>SUM(D8:D12)</f>
        <v>0</v>
      </c>
      <c r="E13" s="7">
        <f>SUM(E8:E12)</f>
        <v>0</v>
      </c>
      <c r="F13" s="7">
        <f>SUM(F8:F12)</f>
        <v>0</v>
      </c>
      <c r="G13" s="7">
        <f>SUM(G8:G12)</f>
        <v>0</v>
      </c>
      <c r="H13" s="7">
        <f>SUM(H8:H12)</f>
        <v>0</v>
      </c>
      <c r="I13" s="7">
        <f>SUM(I8:I12)</f>
        <v>0</v>
      </c>
      <c r="J13" s="7">
        <f>SUM(J8:J12)</f>
        <v>0</v>
      </c>
      <c r="K13" s="7">
        <f>SUM(K8:K12)</f>
        <v>0</v>
      </c>
      <c r="L13" s="7">
        <f>SUM(L8:L12)</f>
        <v>0</v>
      </c>
      <c r="M13" s="7">
        <f>SUM(M8:M12)</f>
        <v>0</v>
      </c>
    </row>
    <row r="14" spans="1:13">
      <c r="A14" s="8" t="s">
        <v>109</v>
      </c>
      <c r="B14" s="7">
        <f>B4+B5+B6+B13</f>
        <v>0</v>
      </c>
      <c r="C14" s="7">
        <f>C4+C5+C6+C13</f>
        <v>0</v>
      </c>
      <c r="D14" s="7">
        <f>D4+D5+D6+D13</f>
        <v>0</v>
      </c>
      <c r="E14" s="7">
        <f>E4+E5+E6+E13</f>
        <v>0</v>
      </c>
      <c r="F14" s="7">
        <f>F4+F5+F6+F13</f>
        <v>0</v>
      </c>
      <c r="G14" s="7">
        <f>G4+G5+G6+G13</f>
        <v>0</v>
      </c>
      <c r="H14" s="7">
        <f>H4+H5+H6+H13</f>
        <v>0</v>
      </c>
      <c r="I14" s="7">
        <f>I4+I5+I6+I13</f>
        <v>0</v>
      </c>
      <c r="J14" s="7">
        <f>J4+J5+J6+J13</f>
        <v>0</v>
      </c>
      <c r="K14" s="7">
        <f>K4+K5+K6+K13</f>
        <v>0</v>
      </c>
      <c r="L14" s="7">
        <f>L4+L5+L6+L13</f>
        <v>0</v>
      </c>
      <c r="M14" s="7">
        <f>M4+M5+M6+M13</f>
        <v>0</v>
      </c>
    </row>
    <row r="16" spans="1:13">
      <c r="A16" s="5" t="s">
        <v>110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10" t="s">
        <v>28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6" t="s">
        <v>111</v>
      </c>
      <c r="B18" s="7">
        <f>-Assumptions!$B31*(0+1)</f>
        <v>0</v>
      </c>
      <c r="C18" s="7">
        <f>-Assumptions!$B31*(1+1)</f>
        <v>0</v>
      </c>
      <c r="D18" s="7">
        <f>-Assumptions!$B31*(2+1)</f>
        <v>0</v>
      </c>
      <c r="E18" s="7">
        <f>-Assumptions!$B31*(3+1)</f>
        <v>0</v>
      </c>
      <c r="F18" s="7">
        <f>-Assumptions!$B31*(4+1)</f>
        <v>0</v>
      </c>
      <c r="G18" s="7">
        <f>-Assumptions!$B31*(5+1)</f>
        <v>0</v>
      </c>
      <c r="H18" s="7">
        <f>-Assumptions!$B31*(6+1)</f>
        <v>0</v>
      </c>
      <c r="I18" s="7">
        <f>-Assumptions!$B31*(7+1)</f>
        <v>0</v>
      </c>
      <c r="J18" s="7">
        <f>-Assumptions!$B31*(8+1)</f>
        <v>0</v>
      </c>
      <c r="K18" s="7">
        <f>-Assumptions!$B31*(9+1)</f>
        <v>0</v>
      </c>
      <c r="L18" s="7">
        <f>-Assumptions!$B31*(10+1)</f>
        <v>0</v>
      </c>
      <c r="M18" s="7">
        <f>-Assumptions!$B31*(11+1)</f>
        <v>0</v>
      </c>
    </row>
    <row r="19" spans="1:13">
      <c r="A19" s="6" t="s">
        <v>112</v>
      </c>
      <c r="B19" s="7">
        <f>-Assumptions!$B32*(0+1)</f>
        <v>0</v>
      </c>
      <c r="C19" s="7">
        <f>-Assumptions!$B32*(1+1)</f>
        <v>0</v>
      </c>
      <c r="D19" s="7">
        <f>-Assumptions!$B32*(2+1)</f>
        <v>0</v>
      </c>
      <c r="E19" s="7">
        <f>-Assumptions!$B32*(3+1)</f>
        <v>0</v>
      </c>
      <c r="F19" s="7">
        <f>-Assumptions!$B32*(4+1)</f>
        <v>0</v>
      </c>
      <c r="G19" s="7">
        <f>-Assumptions!$B32*(5+1)</f>
        <v>0</v>
      </c>
      <c r="H19" s="7">
        <f>-Assumptions!$B32*(6+1)</f>
        <v>0</v>
      </c>
      <c r="I19" s="7">
        <f>-Assumptions!$B32*(7+1)</f>
        <v>0</v>
      </c>
      <c r="J19" s="7">
        <f>-Assumptions!$B32*(8+1)</f>
        <v>0</v>
      </c>
      <c r="K19" s="7">
        <f>-Assumptions!$B32*(9+1)</f>
        <v>0</v>
      </c>
      <c r="L19" s="7">
        <f>-Assumptions!$B32*(10+1)</f>
        <v>0</v>
      </c>
      <c r="M19" s="7">
        <f>-Assumptions!$B32*(11+1)</f>
        <v>0</v>
      </c>
    </row>
    <row r="20" spans="1:13">
      <c r="A20" s="10" t="s">
        <v>113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6" t="s">
        <v>114</v>
      </c>
      <c r="B21" s="7">
        <f>Assumptions!$B53</f>
        <v>0</v>
      </c>
      <c r="C21" s="7">
        <f>Assumptions!$B53</f>
        <v>0</v>
      </c>
      <c r="D21" s="7">
        <f>Assumptions!$B53</f>
        <v>0</v>
      </c>
      <c r="E21" s="7">
        <f>Assumptions!$B53</f>
        <v>0</v>
      </c>
      <c r="F21" s="7">
        <f>Assumptions!$B53</f>
        <v>0</v>
      </c>
      <c r="G21" s="7">
        <f>Assumptions!$B53</f>
        <v>0</v>
      </c>
      <c r="H21" s="7">
        <f>Assumptions!$B53</f>
        <v>0</v>
      </c>
      <c r="I21" s="7">
        <f>Assumptions!$B53</f>
        <v>0</v>
      </c>
      <c r="J21" s="7">
        <f>Assumptions!$B53</f>
        <v>0</v>
      </c>
      <c r="K21" s="7">
        <f>Assumptions!$B53</f>
        <v>0</v>
      </c>
      <c r="L21" s="7">
        <f>Assumptions!$B53</f>
        <v>0</v>
      </c>
      <c r="M21" s="7">
        <f>Assumptions!$B53</f>
        <v>0</v>
      </c>
    </row>
    <row r="22" spans="1:13">
      <c r="A22" s="6" t="s">
        <v>115</v>
      </c>
      <c r="B22" s="7">
        <f>Assumptions!$B52</f>
        <v>0</v>
      </c>
      <c r="C22" s="7">
        <f>Assumptions!$B52</f>
        <v>0</v>
      </c>
      <c r="D22" s="7">
        <f>Assumptions!$B52</f>
        <v>0</v>
      </c>
      <c r="E22" s="7">
        <f>Assumptions!$B52</f>
        <v>0</v>
      </c>
      <c r="F22" s="7">
        <f>Assumptions!$B52</f>
        <v>0</v>
      </c>
      <c r="G22" s="7">
        <f>Assumptions!$B52</f>
        <v>0</v>
      </c>
      <c r="H22" s="7">
        <f>Assumptions!$B52</f>
        <v>0</v>
      </c>
      <c r="I22" s="7">
        <f>Assumptions!$B52</f>
        <v>0</v>
      </c>
      <c r="J22" s="7">
        <f>Assumptions!$B52</f>
        <v>0</v>
      </c>
      <c r="K22" s="7">
        <f>Assumptions!$B52</f>
        <v>0</v>
      </c>
      <c r="L22" s="7">
        <f>Assumptions!$B52</f>
        <v>0</v>
      </c>
      <c r="M22" s="7">
        <f>Assumptions!$B52</f>
        <v>0</v>
      </c>
    </row>
    <row r="23" spans="1:13">
      <c r="A23" s="6" t="s">
        <v>116</v>
      </c>
      <c r="B23" s="7">
        <f>$100000</f>
        <v>0</v>
      </c>
      <c r="C23" s="7">
        <f>$100000</f>
        <v>0</v>
      </c>
      <c r="D23" s="7">
        <f>$100000</f>
        <v>0</v>
      </c>
      <c r="E23" s="7">
        <f>$100000</f>
        <v>0</v>
      </c>
      <c r="F23" s="7">
        <f>$100000</f>
        <v>0</v>
      </c>
      <c r="G23" s="7">
        <f>$100000</f>
        <v>0</v>
      </c>
      <c r="H23" s="7">
        <f>$100000</f>
        <v>0</v>
      </c>
      <c r="I23" s="7">
        <f>$100000</f>
        <v>0</v>
      </c>
      <c r="J23" s="7">
        <f>$100000</f>
        <v>0</v>
      </c>
      <c r="K23" s="7">
        <f>$100000</f>
        <v>0</v>
      </c>
      <c r="L23" s="7">
        <f>$100000</f>
        <v>0</v>
      </c>
      <c r="M23" s="7">
        <f>$100000</f>
        <v>0</v>
      </c>
    </row>
    <row r="24" spans="1:13">
      <c r="A24" s="6" t="s">
        <v>117</v>
      </c>
      <c r="B24" s="7">
        <f>$25000</f>
        <v>0</v>
      </c>
      <c r="C24" s="7">
        <f>$25000</f>
        <v>0</v>
      </c>
      <c r="D24" s="7">
        <f>$25000</f>
        <v>0</v>
      </c>
      <c r="E24" s="7">
        <f>$25000</f>
        <v>0</v>
      </c>
      <c r="F24" s="7">
        <f>$25000</f>
        <v>0</v>
      </c>
      <c r="G24" s="7">
        <f>$25000</f>
        <v>0</v>
      </c>
      <c r="H24" s="7">
        <f>$25000</f>
        <v>0</v>
      </c>
      <c r="I24" s="7">
        <f>$25000</f>
        <v>0</v>
      </c>
      <c r="J24" s="7">
        <f>$25000</f>
        <v>0</v>
      </c>
      <c r="K24" s="7">
        <f>$25000</f>
        <v>0</v>
      </c>
      <c r="L24" s="7">
        <f>$25000</f>
        <v>0</v>
      </c>
      <c r="M24" s="7">
        <f>$25000</f>
        <v>0</v>
      </c>
    </row>
    <row r="25" spans="1:13">
      <c r="A25" s="8" t="s">
        <v>118</v>
      </c>
      <c r="B25" s="7">
        <f>SUM(B18:B24)</f>
        <v>0</v>
      </c>
      <c r="C25" s="7">
        <f>SUM(C18:C24)</f>
        <v>0</v>
      </c>
      <c r="D25" s="7">
        <f>SUM(D18:D24)</f>
        <v>0</v>
      </c>
      <c r="E25" s="7">
        <f>SUM(E18:E24)</f>
        <v>0</v>
      </c>
      <c r="F25" s="7">
        <f>SUM(F18:F24)</f>
        <v>0</v>
      </c>
      <c r="G25" s="7">
        <f>SUM(G18:G24)</f>
        <v>0</v>
      </c>
      <c r="H25" s="7">
        <f>SUM(H18:H24)</f>
        <v>0</v>
      </c>
      <c r="I25" s="7">
        <f>SUM(I18:I24)</f>
        <v>0</v>
      </c>
      <c r="J25" s="7">
        <f>SUM(J18:J24)</f>
        <v>0</v>
      </c>
      <c r="K25" s="7">
        <f>SUM(K18:K24)</f>
        <v>0</v>
      </c>
      <c r="L25" s="7">
        <f>SUM(L18:L24)</f>
        <v>0</v>
      </c>
      <c r="M25" s="7">
        <f>SUM(M18:M24)</f>
        <v>0</v>
      </c>
    </row>
    <row r="27" spans="1:13">
      <c r="A27" s="8" t="s">
        <v>119</v>
      </c>
      <c r="B27" s="7">
        <f>B14+B25</f>
        <v>0</v>
      </c>
      <c r="C27" s="7">
        <f>C14+C25</f>
        <v>0</v>
      </c>
      <c r="D27" s="7">
        <f>D14+D25</f>
        <v>0</v>
      </c>
      <c r="E27" s="7">
        <f>E14+E25</f>
        <v>0</v>
      </c>
      <c r="F27" s="7">
        <f>F14+F25</f>
        <v>0</v>
      </c>
      <c r="G27" s="7">
        <f>G14+G25</f>
        <v>0</v>
      </c>
      <c r="H27" s="7">
        <f>H14+H25</f>
        <v>0</v>
      </c>
      <c r="I27" s="7">
        <f>I14+I25</f>
        <v>0</v>
      </c>
      <c r="J27" s="7">
        <f>J14+J25</f>
        <v>0</v>
      </c>
      <c r="K27" s="7">
        <f>K14+K25</f>
        <v>0</v>
      </c>
      <c r="L27" s="7">
        <f>L14+L25</f>
        <v>0</v>
      </c>
      <c r="M27" s="7">
        <f>M14+M25</f>
        <v>0</v>
      </c>
    </row>
    <row r="29" spans="1:13">
      <c r="A29" s="5" t="s">
        <v>120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6" t="s">
        <v>42</v>
      </c>
      <c r="B30" s="7">
        <f>Inputs!$D2</f>
        <v>0</v>
      </c>
      <c r="C30" s="7">
        <f>Inputs!$D3</f>
        <v>0</v>
      </c>
      <c r="D30" s="7">
        <f>Inputs!$D4</f>
        <v>0</v>
      </c>
      <c r="E30" s="7">
        <f>Inputs!$D5</f>
        <v>0</v>
      </c>
      <c r="F30" s="7">
        <f>Inputs!$D6</f>
        <v>0</v>
      </c>
      <c r="G30" s="7">
        <f>Inputs!$D7</f>
        <v>0</v>
      </c>
      <c r="H30" s="7">
        <f>Inputs!$D8</f>
        <v>0</v>
      </c>
      <c r="I30" s="7">
        <f>Inputs!$D9</f>
        <v>0</v>
      </c>
      <c r="J30" s="7">
        <f>Inputs!$D10</f>
        <v>0</v>
      </c>
      <c r="K30" s="7">
        <f>Inputs!$D11</f>
        <v>0</v>
      </c>
      <c r="L30" s="7">
        <f>Inputs!$D12</f>
        <v>0</v>
      </c>
      <c r="M30" s="7">
        <f>Inputs!$D13</f>
        <v>0</v>
      </c>
    </row>
    <row r="31" spans="1:13">
      <c r="A31" s="6" t="s">
        <v>50</v>
      </c>
      <c r="B31" s="7">
        <f>Assumptions!$B56</f>
        <v>0</v>
      </c>
      <c r="C31" s="7">
        <f>Assumptions!$B56</f>
        <v>0</v>
      </c>
      <c r="D31" s="7">
        <f>Assumptions!$B56</f>
        <v>0</v>
      </c>
      <c r="E31" s="7">
        <f>Assumptions!$B56</f>
        <v>0</v>
      </c>
      <c r="F31" s="7">
        <f>Assumptions!$B56</f>
        <v>0</v>
      </c>
      <c r="G31" s="7">
        <f>Assumptions!$B56</f>
        <v>0</v>
      </c>
      <c r="H31" s="7">
        <f>Assumptions!$B56</f>
        <v>0</v>
      </c>
      <c r="I31" s="7">
        <f>Assumptions!$B56</f>
        <v>0</v>
      </c>
      <c r="J31" s="7">
        <f>Assumptions!$B56</f>
        <v>0</v>
      </c>
      <c r="K31" s="7">
        <f>Assumptions!$B56</f>
        <v>0</v>
      </c>
      <c r="L31" s="7">
        <f>Assumptions!$B56</f>
        <v>0</v>
      </c>
      <c r="M31" s="7">
        <f>Assumptions!$B56</f>
        <v>0</v>
      </c>
    </row>
    <row r="32" spans="1:13">
      <c r="A32" s="6" t="s">
        <v>51</v>
      </c>
      <c r="B32" s="7">
        <f>Assumptions!$B57</f>
        <v>0</v>
      </c>
      <c r="C32" s="7">
        <f>Assumptions!$B57</f>
        <v>0</v>
      </c>
      <c r="D32" s="7">
        <f>Assumptions!$B57</f>
        <v>0</v>
      </c>
      <c r="E32" s="7">
        <f>Assumptions!$B57</f>
        <v>0</v>
      </c>
      <c r="F32" s="7">
        <f>Assumptions!$B57</f>
        <v>0</v>
      </c>
      <c r="G32" s="7">
        <f>Assumptions!$B57</f>
        <v>0</v>
      </c>
      <c r="H32" s="7">
        <f>Assumptions!$B57</f>
        <v>0</v>
      </c>
      <c r="I32" s="7">
        <f>Assumptions!$B57</f>
        <v>0</v>
      </c>
      <c r="J32" s="7">
        <f>Assumptions!$B57</f>
        <v>0</v>
      </c>
      <c r="K32" s="7">
        <f>Assumptions!$B57</f>
        <v>0</v>
      </c>
      <c r="L32" s="7">
        <f>Assumptions!$B57</f>
        <v>0</v>
      </c>
      <c r="M32" s="7">
        <f>Assumptions!$B57</f>
        <v>0</v>
      </c>
    </row>
    <row r="33" spans="1:13">
      <c r="A33" s="6" t="s">
        <v>52</v>
      </c>
      <c r="B33" s="7">
        <f>Assumptions!$B58</f>
        <v>0</v>
      </c>
      <c r="C33" s="7">
        <f>Assumptions!$B58</f>
        <v>0</v>
      </c>
      <c r="D33" s="7">
        <f>Assumptions!$B58</f>
        <v>0</v>
      </c>
      <c r="E33" s="7">
        <f>Assumptions!$B58</f>
        <v>0</v>
      </c>
      <c r="F33" s="7">
        <f>Assumptions!$B58</f>
        <v>0</v>
      </c>
      <c r="G33" s="7">
        <f>Assumptions!$B58</f>
        <v>0</v>
      </c>
      <c r="H33" s="7">
        <f>Assumptions!$B58</f>
        <v>0</v>
      </c>
      <c r="I33" s="7">
        <f>Assumptions!$B58</f>
        <v>0</v>
      </c>
      <c r="J33" s="7">
        <f>Assumptions!$B58</f>
        <v>0</v>
      </c>
      <c r="K33" s="7">
        <f>Assumptions!$B58</f>
        <v>0</v>
      </c>
      <c r="L33" s="7">
        <f>Assumptions!$B58</f>
        <v>0</v>
      </c>
      <c r="M33" s="7">
        <f>Assumptions!$B58</f>
        <v>0</v>
      </c>
    </row>
    <row r="34" spans="1:13">
      <c r="A34" s="6" t="s">
        <v>43</v>
      </c>
      <c r="B34" s="7">
        <f>Inputs!$E2</f>
        <v>0</v>
      </c>
      <c r="C34" s="7">
        <f>Inputs!$E3</f>
        <v>0</v>
      </c>
      <c r="D34" s="7">
        <f>Inputs!$E4</f>
        <v>0</v>
      </c>
      <c r="E34" s="7">
        <f>Inputs!$E5</f>
        <v>0</v>
      </c>
      <c r="F34" s="7">
        <f>Inputs!$E6</f>
        <v>0</v>
      </c>
      <c r="G34" s="7">
        <f>Inputs!$E7</f>
        <v>0</v>
      </c>
      <c r="H34" s="7">
        <f>Inputs!$E8</f>
        <v>0</v>
      </c>
      <c r="I34" s="7">
        <f>Inputs!$E9</f>
        <v>0</v>
      </c>
      <c r="J34" s="7">
        <f>Inputs!$E10</f>
        <v>0</v>
      </c>
      <c r="K34" s="7">
        <f>Inputs!$E11</f>
        <v>0</v>
      </c>
      <c r="L34" s="7">
        <f>Inputs!$E12</f>
        <v>0</v>
      </c>
      <c r="M34" s="7">
        <f>Inputs!$E13</f>
        <v>0</v>
      </c>
    </row>
    <row r="35" spans="1:13">
      <c r="A35" s="6" t="s">
        <v>44</v>
      </c>
      <c r="B35" s="7">
        <f>Assumptions!$B59</f>
        <v>0</v>
      </c>
      <c r="C35" s="7">
        <f>Assumptions!$B59</f>
        <v>0</v>
      </c>
      <c r="D35" s="7">
        <f>Assumptions!$B59</f>
        <v>0</v>
      </c>
      <c r="E35" s="7">
        <f>Assumptions!$B59</f>
        <v>0</v>
      </c>
      <c r="F35" s="7">
        <f>Assumptions!$B59</f>
        <v>0</v>
      </c>
      <c r="G35" s="7">
        <f>Assumptions!$B59</f>
        <v>0</v>
      </c>
      <c r="H35" s="7">
        <f>Assumptions!$B59</f>
        <v>0</v>
      </c>
      <c r="I35" s="7">
        <f>Assumptions!$B59</f>
        <v>0</v>
      </c>
      <c r="J35" s="7">
        <f>Assumptions!$B59</f>
        <v>0</v>
      </c>
      <c r="K35" s="7">
        <f>Assumptions!$B59</f>
        <v>0</v>
      </c>
      <c r="L35" s="7">
        <f>Assumptions!$B59</f>
        <v>0</v>
      </c>
      <c r="M35" s="7">
        <f>Assumptions!$B59</f>
        <v>0</v>
      </c>
    </row>
    <row r="36" spans="1:13">
      <c r="A36" s="6" t="s">
        <v>45</v>
      </c>
      <c r="B36" s="7">
        <f>Inputs!$F2</f>
        <v>0</v>
      </c>
      <c r="C36" s="7">
        <f>Inputs!$F3</f>
        <v>0</v>
      </c>
      <c r="D36" s="7">
        <f>Inputs!$F4</f>
        <v>0</v>
      </c>
      <c r="E36" s="7">
        <f>Inputs!$F5</f>
        <v>0</v>
      </c>
      <c r="F36" s="7">
        <f>Inputs!$F6</f>
        <v>0</v>
      </c>
      <c r="G36" s="7">
        <f>Inputs!$F7</f>
        <v>0</v>
      </c>
      <c r="H36" s="7">
        <f>Inputs!$F8</f>
        <v>0</v>
      </c>
      <c r="I36" s="7">
        <f>Inputs!$F9</f>
        <v>0</v>
      </c>
      <c r="J36" s="7">
        <f>Inputs!$F10</f>
        <v>0</v>
      </c>
      <c r="K36" s="7">
        <f>Inputs!$F11</f>
        <v>0</v>
      </c>
      <c r="L36" s="7">
        <f>Inputs!$F12</f>
        <v>0</v>
      </c>
      <c r="M36" s="7">
        <f>Inputs!$F13</f>
        <v>0</v>
      </c>
    </row>
    <row r="37" spans="1:13">
      <c r="A37" s="8" t="s">
        <v>121</v>
      </c>
      <c r="B37" s="7">
        <f>SUM(B30:B36)</f>
        <v>0</v>
      </c>
      <c r="C37" s="7">
        <f>SUM(C30:C36)</f>
        <v>0</v>
      </c>
      <c r="D37" s="7">
        <f>SUM(D30:D36)</f>
        <v>0</v>
      </c>
      <c r="E37" s="7">
        <f>SUM(E30:E36)</f>
        <v>0</v>
      </c>
      <c r="F37" s="7">
        <f>SUM(F30:F36)</f>
        <v>0</v>
      </c>
      <c r="G37" s="7">
        <f>SUM(G30:G36)</f>
        <v>0</v>
      </c>
      <c r="H37" s="7">
        <f>SUM(H30:H36)</f>
        <v>0</v>
      </c>
      <c r="I37" s="7">
        <f>SUM(I30:I36)</f>
        <v>0</v>
      </c>
      <c r="J37" s="7">
        <f>SUM(J30:J36)</f>
        <v>0</v>
      </c>
      <c r="K37" s="7">
        <f>SUM(K30:K36)</f>
        <v>0</v>
      </c>
      <c r="L37" s="7">
        <f>SUM(L30:L36)</f>
        <v>0</v>
      </c>
      <c r="M37" s="7">
        <f>SUM(M30:M36)</f>
        <v>0</v>
      </c>
    </row>
    <row r="39" spans="1:13">
      <c r="A39" s="5" t="s">
        <v>122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6" t="s">
        <v>53</v>
      </c>
      <c r="B40" s="7">
        <f>Assumptions!$B60</f>
        <v>0</v>
      </c>
      <c r="C40" s="7">
        <f>Assumptions!$B60</f>
        <v>0</v>
      </c>
      <c r="D40" s="7">
        <f>Assumptions!$B60</f>
        <v>0</v>
      </c>
      <c r="E40" s="7">
        <f>Assumptions!$B60</f>
        <v>0</v>
      </c>
      <c r="F40" s="7">
        <f>Assumptions!$B60</f>
        <v>0</v>
      </c>
      <c r="G40" s="7">
        <f>Assumptions!$B60</f>
        <v>0</v>
      </c>
      <c r="H40" s="7">
        <f>Assumptions!$B60</f>
        <v>0</v>
      </c>
      <c r="I40" s="7">
        <f>Assumptions!$B60</f>
        <v>0</v>
      </c>
      <c r="J40" s="7">
        <f>Assumptions!$B60</f>
        <v>0</v>
      </c>
      <c r="K40" s="7">
        <f>Assumptions!$B60</f>
        <v>0</v>
      </c>
      <c r="L40" s="7">
        <f>Assumptions!$B60</f>
        <v>0</v>
      </c>
      <c r="M40" s="7">
        <f>Assumptions!$B60</f>
        <v>0</v>
      </c>
    </row>
    <row r="41" spans="1:13">
      <c r="A41" s="6" t="s">
        <v>54</v>
      </c>
      <c r="B41" s="7">
        <f>Assumptions!$B61</f>
        <v>0</v>
      </c>
      <c r="C41" s="7">
        <f>Assumptions!$B61</f>
        <v>0</v>
      </c>
      <c r="D41" s="7">
        <f>Assumptions!$B61</f>
        <v>0</v>
      </c>
      <c r="E41" s="7">
        <f>Assumptions!$B61</f>
        <v>0</v>
      </c>
      <c r="F41" s="7">
        <f>Assumptions!$B61</f>
        <v>0</v>
      </c>
      <c r="G41" s="7">
        <f>Assumptions!$B61</f>
        <v>0</v>
      </c>
      <c r="H41" s="7">
        <f>Assumptions!$B61</f>
        <v>0</v>
      </c>
      <c r="I41" s="7">
        <f>Assumptions!$B61</f>
        <v>0</v>
      </c>
      <c r="J41" s="7">
        <f>Assumptions!$B61</f>
        <v>0</v>
      </c>
      <c r="K41" s="7">
        <f>Assumptions!$B61</f>
        <v>0</v>
      </c>
      <c r="L41" s="7">
        <f>Assumptions!$B61</f>
        <v>0</v>
      </c>
      <c r="M41" s="7">
        <f>Assumptions!$B61</f>
        <v>0</v>
      </c>
    </row>
    <row r="42" spans="1:13">
      <c r="A42" s="6" t="s">
        <v>55</v>
      </c>
      <c r="B42" s="7">
        <f>Assumptions!$B62</f>
        <v>0</v>
      </c>
      <c r="C42" s="7">
        <f>Assumptions!$B62</f>
        <v>0</v>
      </c>
      <c r="D42" s="7">
        <f>Assumptions!$B62</f>
        <v>0</v>
      </c>
      <c r="E42" s="7">
        <f>Assumptions!$B62</f>
        <v>0</v>
      </c>
      <c r="F42" s="7">
        <f>Assumptions!$B62</f>
        <v>0</v>
      </c>
      <c r="G42" s="7">
        <f>Assumptions!$B62</f>
        <v>0</v>
      </c>
      <c r="H42" s="7">
        <f>Assumptions!$B62</f>
        <v>0</v>
      </c>
      <c r="I42" s="7">
        <f>Assumptions!$B62</f>
        <v>0</v>
      </c>
      <c r="J42" s="7">
        <f>Assumptions!$B62</f>
        <v>0</v>
      </c>
      <c r="K42" s="7">
        <f>Assumptions!$B62</f>
        <v>0</v>
      </c>
      <c r="L42" s="7">
        <f>Assumptions!$B62</f>
        <v>0</v>
      </c>
      <c r="M42" s="7">
        <f>Assumptions!$B62</f>
        <v>0</v>
      </c>
    </row>
    <row r="43" spans="1:13">
      <c r="A43" s="8" t="s">
        <v>123</v>
      </c>
      <c r="B43" s="7">
        <f>SUM(B40:B42)</f>
        <v>0</v>
      </c>
      <c r="C43" s="7">
        <f>SUM(C40:C42)</f>
        <v>0</v>
      </c>
      <c r="D43" s="7">
        <f>SUM(D40:D42)</f>
        <v>0</v>
      </c>
      <c r="E43" s="7">
        <f>SUM(E40:E42)</f>
        <v>0</v>
      </c>
      <c r="F43" s="7">
        <f>SUM(F40:F42)</f>
        <v>0</v>
      </c>
      <c r="G43" s="7">
        <f>SUM(G40:G42)</f>
        <v>0</v>
      </c>
      <c r="H43" s="7">
        <f>SUM(H40:H42)</f>
        <v>0</v>
      </c>
      <c r="I43" s="7">
        <f>SUM(I40:I42)</f>
        <v>0</v>
      </c>
      <c r="J43" s="7">
        <f>SUM(J40:J42)</f>
        <v>0</v>
      </c>
      <c r="K43" s="7">
        <f>SUM(K40:K42)</f>
        <v>0</v>
      </c>
      <c r="L43" s="7">
        <f>SUM(L40:L42)</f>
        <v>0</v>
      </c>
      <c r="M43" s="7">
        <f>SUM(M40:M42)</f>
        <v>0</v>
      </c>
    </row>
    <row r="45" spans="1:13">
      <c r="A45" s="8" t="s">
        <v>124</v>
      </c>
      <c r="B45" s="7">
        <f>B37+B43</f>
        <v>0</v>
      </c>
      <c r="C45" s="7">
        <f>C37+C43</f>
        <v>0</v>
      </c>
      <c r="D45" s="7">
        <f>D37+D43</f>
        <v>0</v>
      </c>
      <c r="E45" s="7">
        <f>E37+E43</f>
        <v>0</v>
      </c>
      <c r="F45" s="7">
        <f>F37+F43</f>
        <v>0</v>
      </c>
      <c r="G45" s="7">
        <f>G37+G43</f>
        <v>0</v>
      </c>
      <c r="H45" s="7">
        <f>H37+H43</f>
        <v>0</v>
      </c>
      <c r="I45" s="7">
        <f>I37+I43</f>
        <v>0</v>
      </c>
      <c r="J45" s="7">
        <f>J37+J43</f>
        <v>0</v>
      </c>
      <c r="K45" s="7">
        <f>K37+K43</f>
        <v>0</v>
      </c>
      <c r="L45" s="7">
        <f>L37+L43</f>
        <v>0</v>
      </c>
      <c r="M45" s="7">
        <f>M37+M43</f>
        <v>0</v>
      </c>
    </row>
    <row r="47" spans="1:13">
      <c r="A47" s="5" t="s">
        <v>56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6" t="s">
        <v>57</v>
      </c>
      <c r="B48" s="7">
        <f>Assumptions!$B65</f>
        <v>0</v>
      </c>
      <c r="C48" s="7">
        <f>Assumptions!$B65</f>
        <v>0</v>
      </c>
      <c r="D48" s="7">
        <f>Assumptions!$B65</f>
        <v>0</v>
      </c>
      <c r="E48" s="7">
        <f>Assumptions!$B65</f>
        <v>0</v>
      </c>
      <c r="F48" s="7">
        <f>Assumptions!$B65</f>
        <v>0</v>
      </c>
      <c r="G48" s="7">
        <f>Assumptions!$B65</f>
        <v>0</v>
      </c>
      <c r="H48" s="7">
        <f>Assumptions!$B65</f>
        <v>0</v>
      </c>
      <c r="I48" s="7">
        <f>Assumptions!$B65</f>
        <v>0</v>
      </c>
      <c r="J48" s="7">
        <f>Assumptions!$B65</f>
        <v>0</v>
      </c>
      <c r="K48" s="7">
        <f>Assumptions!$B65</f>
        <v>0</v>
      </c>
      <c r="L48" s="7">
        <f>Assumptions!$B65</f>
        <v>0</v>
      </c>
      <c r="M48" s="7">
        <f>Assumptions!$B65</f>
        <v>0</v>
      </c>
    </row>
    <row r="49" spans="1:13">
      <c r="A49" s="6" t="s">
        <v>58</v>
      </c>
      <c r="B49" s="7">
        <f>Assumptions!$B66</f>
        <v>0</v>
      </c>
      <c r="C49" s="7">
        <f>Assumptions!$B66</f>
        <v>0</v>
      </c>
      <c r="D49" s="7">
        <f>Assumptions!$B66</f>
        <v>0</v>
      </c>
      <c r="E49" s="7">
        <f>Assumptions!$B66</f>
        <v>0</v>
      </c>
      <c r="F49" s="7">
        <f>Assumptions!$B66</f>
        <v>0</v>
      </c>
      <c r="G49" s="7">
        <f>Assumptions!$B66</f>
        <v>0</v>
      </c>
      <c r="H49" s="7">
        <f>Assumptions!$B66</f>
        <v>0</v>
      </c>
      <c r="I49" s="7">
        <f>Assumptions!$B66</f>
        <v>0</v>
      </c>
      <c r="J49" s="7">
        <f>Assumptions!$B66</f>
        <v>0</v>
      </c>
      <c r="K49" s="7">
        <f>Assumptions!$B66</f>
        <v>0</v>
      </c>
      <c r="L49" s="7">
        <f>Assumptions!$B66</f>
        <v>0</v>
      </c>
      <c r="M49" s="7">
        <f>Assumptions!$B66</f>
        <v>0</v>
      </c>
    </row>
    <row r="50" spans="1:13">
      <c r="A50" s="6" t="s">
        <v>59</v>
      </c>
      <c r="B50" s="7">
        <f>Assumptions!$B67</f>
        <v>0</v>
      </c>
      <c r="C50" s="7">
        <f>Assumptions!$B67</f>
        <v>0</v>
      </c>
      <c r="D50" s="7">
        <f>Assumptions!$B67</f>
        <v>0</v>
      </c>
      <c r="E50" s="7">
        <f>Assumptions!$B67</f>
        <v>0</v>
      </c>
      <c r="F50" s="7">
        <f>Assumptions!$B67</f>
        <v>0</v>
      </c>
      <c r="G50" s="7">
        <f>Assumptions!$B67</f>
        <v>0</v>
      </c>
      <c r="H50" s="7">
        <f>Assumptions!$B67</f>
        <v>0</v>
      </c>
      <c r="I50" s="7">
        <f>Assumptions!$B67</f>
        <v>0</v>
      </c>
      <c r="J50" s="7">
        <f>Assumptions!$B67</f>
        <v>0</v>
      </c>
      <c r="K50" s="7">
        <f>Assumptions!$B67</f>
        <v>0</v>
      </c>
      <c r="L50" s="7">
        <f>Assumptions!$B67</f>
        <v>0</v>
      </c>
      <c r="M50" s="7">
        <f>Assumptions!$B67</f>
        <v>0</v>
      </c>
    </row>
    <row r="51" spans="1:13">
      <c r="A51" s="6" t="s">
        <v>60</v>
      </c>
      <c r="B51" s="7">
        <f>Assumptions!$B68</f>
        <v>0</v>
      </c>
      <c r="C51" s="7">
        <f>Assumptions!$B68</f>
        <v>0</v>
      </c>
      <c r="D51" s="7">
        <f>Assumptions!$B68</f>
        <v>0</v>
      </c>
      <c r="E51" s="7">
        <f>Assumptions!$B68</f>
        <v>0</v>
      </c>
      <c r="F51" s="7">
        <f>Assumptions!$B68</f>
        <v>0</v>
      </c>
      <c r="G51" s="7">
        <f>Assumptions!$B68</f>
        <v>0</v>
      </c>
      <c r="H51" s="7">
        <f>Assumptions!$B68</f>
        <v>0</v>
      </c>
      <c r="I51" s="7">
        <f>Assumptions!$B68</f>
        <v>0</v>
      </c>
      <c r="J51" s="7">
        <f>Assumptions!$B68</f>
        <v>0</v>
      </c>
      <c r="K51" s="7">
        <f>Assumptions!$B68</f>
        <v>0</v>
      </c>
      <c r="L51" s="7">
        <f>Assumptions!$B68</f>
        <v>0</v>
      </c>
      <c r="M51" s="7">
        <f>Assumptions!$B68</f>
        <v>0</v>
      </c>
    </row>
    <row r="52" spans="1:13">
      <c r="A52" s="6" t="s">
        <v>61</v>
      </c>
      <c r="B52" s="7">
        <f>Assumptions!$B69</f>
        <v>0</v>
      </c>
      <c r="C52" s="7">
        <f>Assumptions!$B69</f>
        <v>0</v>
      </c>
      <c r="D52" s="7">
        <f>Assumptions!$B69</f>
        <v>0</v>
      </c>
      <c r="E52" s="7">
        <f>Assumptions!$B69</f>
        <v>0</v>
      </c>
      <c r="F52" s="7">
        <f>Assumptions!$B69</f>
        <v>0</v>
      </c>
      <c r="G52" s="7">
        <f>Assumptions!$B69</f>
        <v>0</v>
      </c>
      <c r="H52" s="7">
        <f>Assumptions!$B69</f>
        <v>0</v>
      </c>
      <c r="I52" s="7">
        <f>Assumptions!$B69</f>
        <v>0</v>
      </c>
      <c r="J52" s="7">
        <f>Assumptions!$B69</f>
        <v>0</v>
      </c>
      <c r="K52" s="7">
        <f>Assumptions!$B69</f>
        <v>0</v>
      </c>
      <c r="L52" s="7">
        <f>Assumptions!$B69</f>
        <v>0</v>
      </c>
      <c r="M52" s="7">
        <f>Assumptions!$B69</f>
        <v>0</v>
      </c>
    </row>
    <row r="53" spans="1:13">
      <c r="A53" s="6" t="s">
        <v>62</v>
      </c>
      <c r="B53" s="7">
        <f>Assumptions!$B70</f>
        <v>0</v>
      </c>
      <c r="C53" s="7">
        <f>Assumptions!$B70</f>
        <v>0</v>
      </c>
      <c r="D53" s="7">
        <f>Assumptions!$B70</f>
        <v>0</v>
      </c>
      <c r="E53" s="7">
        <f>Assumptions!$B70</f>
        <v>0</v>
      </c>
      <c r="F53" s="7">
        <f>Assumptions!$B70</f>
        <v>0</v>
      </c>
      <c r="G53" s="7">
        <f>Assumptions!$B70</f>
        <v>0</v>
      </c>
      <c r="H53" s="7">
        <f>Assumptions!$B70</f>
        <v>0</v>
      </c>
      <c r="I53" s="7">
        <f>Assumptions!$B70</f>
        <v>0</v>
      </c>
      <c r="J53" s="7">
        <f>Assumptions!$B70</f>
        <v>0</v>
      </c>
      <c r="K53" s="7">
        <f>Assumptions!$B70</f>
        <v>0</v>
      </c>
      <c r="L53" s="7">
        <f>Assumptions!$B70</f>
        <v>0</v>
      </c>
      <c r="M53" s="7">
        <f>Assumptions!$B70</f>
        <v>0</v>
      </c>
    </row>
    <row r="54" spans="1:13">
      <c r="A54" s="6" t="s">
        <v>125</v>
      </c>
      <c r="B54" s="7">
        <f>SUM('Income Statement'!$B$59:'Income Statement'!B59)</f>
        <v>0</v>
      </c>
      <c r="C54" s="7">
        <f>SUM('Income Statement'!$B$59:'Income Statement'!C59)</f>
        <v>0</v>
      </c>
      <c r="D54" s="7">
        <f>SUM('Income Statement'!$B$59:'Income Statement'!D59)</f>
        <v>0</v>
      </c>
      <c r="E54" s="7">
        <f>SUM('Income Statement'!$B$59:'Income Statement'!E59)</f>
        <v>0</v>
      </c>
      <c r="F54" s="7">
        <f>SUM('Income Statement'!$B$59:'Income Statement'!F59)</f>
        <v>0</v>
      </c>
      <c r="G54" s="7">
        <f>SUM('Income Statement'!$B$59:'Income Statement'!G59)</f>
        <v>0</v>
      </c>
      <c r="H54" s="7">
        <f>SUM('Income Statement'!$B$59:'Income Statement'!H59)</f>
        <v>0</v>
      </c>
      <c r="I54" s="7">
        <f>SUM('Income Statement'!$B$59:'Income Statement'!I59)</f>
        <v>0</v>
      </c>
      <c r="J54" s="7">
        <f>SUM('Income Statement'!$B$59:'Income Statement'!J59)</f>
        <v>0</v>
      </c>
      <c r="K54" s="7">
        <f>SUM('Income Statement'!$B$59:'Income Statement'!K59)</f>
        <v>0</v>
      </c>
      <c r="L54" s="7">
        <f>SUM('Income Statement'!$B$59:'Income Statement'!L59)</f>
        <v>0</v>
      </c>
      <c r="M54" s="7">
        <f>SUM('Income Statement'!$B$59:'Income Statement'!M59)</f>
        <v>0</v>
      </c>
    </row>
    <row r="55" spans="1:13">
      <c r="A55" s="8" t="s">
        <v>126</v>
      </c>
      <c r="B55" s="7">
        <f>SUM(B48:B54)</f>
        <v>0</v>
      </c>
      <c r="C55" s="7">
        <f>SUM(C48:C54)</f>
        <v>0</v>
      </c>
      <c r="D55" s="7">
        <f>SUM(D48:D54)</f>
        <v>0</v>
      </c>
      <c r="E55" s="7">
        <f>SUM(E48:E54)</f>
        <v>0</v>
      </c>
      <c r="F55" s="7">
        <f>SUM(F48:F54)</f>
        <v>0</v>
      </c>
      <c r="G55" s="7">
        <f>SUM(G48:G54)</f>
        <v>0</v>
      </c>
      <c r="H55" s="7">
        <f>SUM(H48:H54)</f>
        <v>0</v>
      </c>
      <c r="I55" s="7">
        <f>SUM(I48:I54)</f>
        <v>0</v>
      </c>
      <c r="J55" s="7">
        <f>SUM(J48:J54)</f>
        <v>0</v>
      </c>
      <c r="K55" s="7">
        <f>SUM(K48:K54)</f>
        <v>0</v>
      </c>
      <c r="L55" s="7">
        <f>SUM(L48:L54)</f>
        <v>0</v>
      </c>
      <c r="M55" s="7">
        <f>SUM(M48:M54)</f>
        <v>0</v>
      </c>
    </row>
    <row r="57" spans="1:13">
      <c r="A57" s="8" t="s">
        <v>127</v>
      </c>
      <c r="B57" s="7">
        <f>B45+B55</f>
        <v>0</v>
      </c>
      <c r="C57" s="7">
        <f>C45+C55</f>
        <v>0</v>
      </c>
      <c r="D57" s="7">
        <f>D45+D55</f>
        <v>0</v>
      </c>
      <c r="E57" s="7">
        <f>E45+E55</f>
        <v>0</v>
      </c>
      <c r="F57" s="7">
        <f>F45+F55</f>
        <v>0</v>
      </c>
      <c r="G57" s="7">
        <f>G45+G55</f>
        <v>0</v>
      </c>
      <c r="H57" s="7">
        <f>H45+H55</f>
        <v>0</v>
      </c>
      <c r="I57" s="7">
        <f>I45+I55</f>
        <v>0</v>
      </c>
      <c r="J57" s="7">
        <f>J45+J55</f>
        <v>0</v>
      </c>
      <c r="K57" s="7">
        <f>K45+K55</f>
        <v>0</v>
      </c>
      <c r="L57" s="7">
        <f>L45+L55</f>
        <v>0</v>
      </c>
      <c r="M57" s="7">
        <f>M45+M55</f>
        <v>0</v>
      </c>
    </row>
    <row r="58" spans="1:13">
      <c r="A58" s="6" t="s">
        <v>128</v>
      </c>
      <c r="B58" s="7">
        <f>B27-B57</f>
        <v>0</v>
      </c>
      <c r="C58" s="7">
        <f>C27-C57</f>
        <v>0</v>
      </c>
      <c r="D58" s="7">
        <f>D27-D57</f>
        <v>0</v>
      </c>
      <c r="E58" s="7">
        <f>E27-E57</f>
        <v>0</v>
      </c>
      <c r="F58" s="7">
        <f>F27-F57</f>
        <v>0</v>
      </c>
      <c r="G58" s="7">
        <f>G27-G57</f>
        <v>0</v>
      </c>
      <c r="H58" s="7">
        <f>H27-H57</f>
        <v>0</v>
      </c>
      <c r="I58" s="7">
        <f>I27-I57</f>
        <v>0</v>
      </c>
      <c r="J58" s="7">
        <f>J27-J57</f>
        <v>0</v>
      </c>
      <c r="K58" s="7">
        <f>K27-K57</f>
        <v>0</v>
      </c>
      <c r="L58" s="7">
        <f>L27-L57</f>
        <v>0</v>
      </c>
      <c r="M58" s="7">
        <f>M27-M57</f>
        <v>0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3" width="12.7109375" customWidth="1"/>
  </cols>
  <sheetData>
    <row r="1" spans="1:13">
      <c r="A1" s="3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B2" s="4">
        <v>44531</v>
      </c>
      <c r="C2" s="4">
        <v>44562</v>
      </c>
      <c r="D2" s="4">
        <v>44593</v>
      </c>
      <c r="E2" s="4">
        <v>44621</v>
      </c>
      <c r="F2" s="4">
        <v>44652</v>
      </c>
      <c r="G2" s="4">
        <v>44682</v>
      </c>
      <c r="H2" s="4">
        <v>44713</v>
      </c>
      <c r="I2" s="4">
        <v>44743</v>
      </c>
      <c r="J2" s="4">
        <v>44774</v>
      </c>
      <c r="K2" s="4">
        <v>44805</v>
      </c>
      <c r="L2" s="4">
        <v>44835</v>
      </c>
      <c r="M2" s="4">
        <v>44866</v>
      </c>
    </row>
    <row r="3" spans="1:13">
      <c r="A3" s="5" t="s">
        <v>130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6" t="s">
        <v>103</v>
      </c>
      <c r="B4" s="7">
        <f>'Income Statement'!B59</f>
        <v>0</v>
      </c>
      <c r="C4" s="7">
        <f>'Income Statement'!C59</f>
        <v>0</v>
      </c>
      <c r="D4" s="7">
        <f>'Income Statement'!D59</f>
        <v>0</v>
      </c>
      <c r="E4" s="7">
        <f>'Income Statement'!E59</f>
        <v>0</v>
      </c>
      <c r="F4" s="7">
        <f>'Income Statement'!F59</f>
        <v>0</v>
      </c>
      <c r="G4" s="7">
        <f>'Income Statement'!G59</f>
        <v>0</v>
      </c>
      <c r="H4" s="7">
        <f>'Income Statement'!H59</f>
        <v>0</v>
      </c>
      <c r="I4" s="7">
        <f>'Income Statement'!I59</f>
        <v>0</v>
      </c>
      <c r="J4" s="7">
        <f>'Income Statement'!J59</f>
        <v>0</v>
      </c>
      <c r="K4" s="7">
        <f>'Income Statement'!K59</f>
        <v>0</v>
      </c>
      <c r="L4" s="7">
        <f>'Income Statement'!L59</f>
        <v>0</v>
      </c>
      <c r="M4" s="7">
        <f>'Income Statement'!M59</f>
        <v>0</v>
      </c>
    </row>
    <row r="5" spans="1:13">
      <c r="A5" s="6" t="s">
        <v>29</v>
      </c>
      <c r="B5" s="7">
        <f>Assumptions!$B31</f>
        <v>0</v>
      </c>
      <c r="C5" s="7">
        <f>Assumptions!$B31</f>
        <v>0</v>
      </c>
      <c r="D5" s="7">
        <f>Assumptions!$B31</f>
        <v>0</v>
      </c>
      <c r="E5" s="7">
        <f>Assumptions!$B31</f>
        <v>0</v>
      </c>
      <c r="F5" s="7">
        <f>Assumptions!$B31</f>
        <v>0</v>
      </c>
      <c r="G5" s="7">
        <f>Assumptions!$B31</f>
        <v>0</v>
      </c>
      <c r="H5" s="7">
        <f>Assumptions!$B31</f>
        <v>0</v>
      </c>
      <c r="I5" s="7">
        <f>Assumptions!$B31</f>
        <v>0</v>
      </c>
      <c r="J5" s="7">
        <f>Assumptions!$B31</f>
        <v>0</v>
      </c>
      <c r="K5" s="7">
        <f>Assumptions!$B31</f>
        <v>0</v>
      </c>
      <c r="L5" s="7">
        <f>Assumptions!$B31</f>
        <v>0</v>
      </c>
      <c r="M5" s="7">
        <f>Assumptions!$B31</f>
        <v>0</v>
      </c>
    </row>
    <row r="6" spans="1:13">
      <c r="A6" s="6" t="s">
        <v>30</v>
      </c>
      <c r="B6" s="7">
        <f>Assumptions!$B32</f>
        <v>0</v>
      </c>
      <c r="C6" s="7">
        <f>Assumptions!$B32</f>
        <v>0</v>
      </c>
      <c r="D6" s="7">
        <f>Assumptions!$B32</f>
        <v>0</v>
      </c>
      <c r="E6" s="7">
        <f>Assumptions!$B32</f>
        <v>0</v>
      </c>
      <c r="F6" s="7">
        <f>Assumptions!$B32</f>
        <v>0</v>
      </c>
      <c r="G6" s="7">
        <f>Assumptions!$B32</f>
        <v>0</v>
      </c>
      <c r="H6" s="7">
        <f>Assumptions!$B32</f>
        <v>0</v>
      </c>
      <c r="I6" s="7">
        <f>Assumptions!$B32</f>
        <v>0</v>
      </c>
      <c r="J6" s="7">
        <f>Assumptions!$B32</f>
        <v>0</v>
      </c>
      <c r="K6" s="7">
        <f>Assumptions!$B32</f>
        <v>0</v>
      </c>
      <c r="L6" s="7">
        <f>Assumptions!$B32</f>
        <v>0</v>
      </c>
      <c r="M6" s="7">
        <f>Assumptions!$B32</f>
        <v>0</v>
      </c>
    </row>
    <row r="8" spans="1:13">
      <c r="A8" s="10" t="s">
        <v>131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6" t="s">
        <v>36</v>
      </c>
      <c r="B9" s="7">
        <f>Assumptions!$B40-'Balance Sheet'!B5</f>
        <v>0</v>
      </c>
      <c r="C9" s="7">
        <f>'Balance Sheet'!B5-'Balance Sheet'!C5</f>
        <v>0</v>
      </c>
      <c r="D9" s="7">
        <f>'Balance Sheet'!C5-'Balance Sheet'!D5</f>
        <v>0</v>
      </c>
      <c r="E9" s="7">
        <f>'Balance Sheet'!D5-'Balance Sheet'!E5</f>
        <v>0</v>
      </c>
      <c r="F9" s="7">
        <f>'Balance Sheet'!E5-'Balance Sheet'!F5</f>
        <v>0</v>
      </c>
      <c r="G9" s="7">
        <f>'Balance Sheet'!F5-'Balance Sheet'!G5</f>
        <v>0</v>
      </c>
      <c r="H9" s="7">
        <f>'Balance Sheet'!G5-'Balance Sheet'!H5</f>
        <v>0</v>
      </c>
      <c r="I9" s="7">
        <f>'Balance Sheet'!H5-'Balance Sheet'!I5</f>
        <v>0</v>
      </c>
      <c r="J9" s="7">
        <f>'Balance Sheet'!I5-'Balance Sheet'!J5</f>
        <v>0</v>
      </c>
      <c r="K9" s="7">
        <f>'Balance Sheet'!J5-'Balance Sheet'!K5</f>
        <v>0</v>
      </c>
      <c r="L9" s="7">
        <f>'Balance Sheet'!K5-'Balance Sheet'!L5</f>
        <v>0</v>
      </c>
      <c r="M9" s="7">
        <f>'Balance Sheet'!L5-'Balance Sheet'!M5</f>
        <v>0</v>
      </c>
    </row>
    <row r="10" spans="1:13">
      <c r="A10" s="6" t="s">
        <v>35</v>
      </c>
      <c r="B10" s="7">
        <f>Assumptions!$B39-'Balance Sheet'!B6</f>
        <v>0</v>
      </c>
      <c r="C10" s="7">
        <f>'Balance Sheet'!B6-'Balance Sheet'!C6</f>
        <v>0</v>
      </c>
      <c r="D10" s="7">
        <f>'Balance Sheet'!C6-'Balance Sheet'!D6</f>
        <v>0</v>
      </c>
      <c r="E10" s="7">
        <f>'Balance Sheet'!D6-'Balance Sheet'!E6</f>
        <v>0</v>
      </c>
      <c r="F10" s="7">
        <f>'Balance Sheet'!E6-'Balance Sheet'!F6</f>
        <v>0</v>
      </c>
      <c r="G10" s="7">
        <f>'Balance Sheet'!F6-'Balance Sheet'!G6</f>
        <v>0</v>
      </c>
      <c r="H10" s="7">
        <f>'Balance Sheet'!G6-'Balance Sheet'!H6</f>
        <v>0</v>
      </c>
      <c r="I10" s="7">
        <f>'Balance Sheet'!H6-'Balance Sheet'!I6</f>
        <v>0</v>
      </c>
      <c r="J10" s="7">
        <f>'Balance Sheet'!I6-'Balance Sheet'!J6</f>
        <v>0</v>
      </c>
      <c r="K10" s="7">
        <f>'Balance Sheet'!J6-'Balance Sheet'!K6</f>
        <v>0</v>
      </c>
      <c r="L10" s="7">
        <f>'Balance Sheet'!K6-'Balance Sheet'!L6</f>
        <v>0</v>
      </c>
      <c r="M10" s="7">
        <f>'Balance Sheet'!L6-'Balance Sheet'!M6</f>
        <v>0</v>
      </c>
    </row>
    <row r="11" spans="1:13">
      <c r="A11" s="6" t="s">
        <v>41</v>
      </c>
      <c r="B11" s="7">
        <f>(Assumptions!$B41+Assumptions!$B42+Assumptions!$B43+Assumptions!$B44+Assumptions!$B45)-'Balance Sheet'!B13</f>
        <v>0</v>
      </c>
      <c r="C11" s="7">
        <f>'Balance Sheet'!B13-'Balance Sheet'!C13</f>
        <v>0</v>
      </c>
      <c r="D11" s="7">
        <f>'Balance Sheet'!C13-'Balance Sheet'!D13</f>
        <v>0</v>
      </c>
      <c r="E11" s="7">
        <f>'Balance Sheet'!D13-'Balance Sheet'!E13</f>
        <v>0</v>
      </c>
      <c r="F11" s="7">
        <f>'Balance Sheet'!E13-'Balance Sheet'!F13</f>
        <v>0</v>
      </c>
      <c r="G11" s="7">
        <f>'Balance Sheet'!F13-'Balance Sheet'!G13</f>
        <v>0</v>
      </c>
      <c r="H11" s="7">
        <f>'Balance Sheet'!G13-'Balance Sheet'!H13</f>
        <v>0</v>
      </c>
      <c r="I11" s="7">
        <f>'Balance Sheet'!H13-'Balance Sheet'!I13</f>
        <v>0</v>
      </c>
      <c r="J11" s="7">
        <f>'Balance Sheet'!I13-'Balance Sheet'!J13</f>
        <v>0</v>
      </c>
      <c r="K11" s="7">
        <f>'Balance Sheet'!J13-'Balance Sheet'!K13</f>
        <v>0</v>
      </c>
      <c r="L11" s="7">
        <f>'Balance Sheet'!K13-'Balance Sheet'!L13</f>
        <v>0</v>
      </c>
      <c r="M11" s="7">
        <f>'Balance Sheet'!L13-'Balance Sheet'!M13</f>
        <v>0</v>
      </c>
    </row>
    <row r="13" spans="1:13">
      <c r="A13" s="10" t="s">
        <v>132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6" t="s">
        <v>42</v>
      </c>
      <c r="B14" s="7">
        <f>'Balance Sheet'!B30-Assumptions!$B46</f>
        <v>0</v>
      </c>
      <c r="C14" s="7">
        <f>'Balance Sheet'!C30-'Balance Sheet'!B30</f>
        <v>0</v>
      </c>
      <c r="D14" s="7">
        <f>'Balance Sheet'!D30-'Balance Sheet'!C30</f>
        <v>0</v>
      </c>
      <c r="E14" s="7">
        <f>'Balance Sheet'!E30-'Balance Sheet'!D30</f>
        <v>0</v>
      </c>
      <c r="F14" s="7">
        <f>'Balance Sheet'!F30-'Balance Sheet'!E30</f>
        <v>0</v>
      </c>
      <c r="G14" s="7">
        <f>'Balance Sheet'!G30-'Balance Sheet'!F30</f>
        <v>0</v>
      </c>
      <c r="H14" s="7">
        <f>'Balance Sheet'!H30-'Balance Sheet'!G30</f>
        <v>0</v>
      </c>
      <c r="I14" s="7">
        <f>'Balance Sheet'!I30-'Balance Sheet'!H30</f>
        <v>0</v>
      </c>
      <c r="J14" s="7">
        <f>'Balance Sheet'!J30-'Balance Sheet'!I30</f>
        <v>0</v>
      </c>
      <c r="K14" s="7">
        <f>'Balance Sheet'!K30-'Balance Sheet'!J30</f>
        <v>0</v>
      </c>
      <c r="L14" s="7">
        <f>'Balance Sheet'!L30-'Balance Sheet'!K30</f>
        <v>0</v>
      </c>
      <c r="M14" s="7">
        <f>'Balance Sheet'!M30-'Balance Sheet'!L30</f>
        <v>0</v>
      </c>
    </row>
    <row r="15" spans="1:13">
      <c r="A15" s="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>
      <c r="A16" s="6" t="s">
        <v>120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8" spans="1:13">
      <c r="A18" s="8" t="s">
        <v>134</v>
      </c>
      <c r="B18" s="7">
        <f>SUM(B4:B17)</f>
        <v>0</v>
      </c>
      <c r="C18" s="7">
        <f>SUM(C4:C17)</f>
        <v>0</v>
      </c>
      <c r="D18" s="7">
        <f>SUM(D4:D17)</f>
        <v>0</v>
      </c>
      <c r="E18" s="7">
        <f>SUM(E4:E17)</f>
        <v>0</v>
      </c>
      <c r="F18" s="7">
        <f>SUM(F4:F17)</f>
        <v>0</v>
      </c>
      <c r="G18" s="7">
        <f>SUM(G4:G17)</f>
        <v>0</v>
      </c>
      <c r="H18" s="7">
        <f>SUM(H4:H17)</f>
        <v>0</v>
      </c>
      <c r="I18" s="7">
        <f>SUM(I4:I17)</f>
        <v>0</v>
      </c>
      <c r="J18" s="7">
        <f>SUM(J4:J17)</f>
        <v>0</v>
      </c>
      <c r="K18" s="7">
        <f>SUM(K4:K17)</f>
        <v>0</v>
      </c>
      <c r="L18" s="7">
        <f>SUM(L4:L17)</f>
        <v>0</v>
      </c>
      <c r="M18" s="7">
        <f>SUM(M4:M17)</f>
        <v>0</v>
      </c>
    </row>
    <row r="20" spans="1:13">
      <c r="A20" s="5" t="s">
        <v>135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6" t="s">
        <v>136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>
      <c r="A22" s="8" t="s">
        <v>137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4" spans="1:13">
      <c r="A24" s="5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6" t="s">
        <v>139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>
      <c r="A26" s="6" t="s">
        <v>140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>
      <c r="A27" s="8" t="s">
        <v>141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9" spans="1:13">
      <c r="A29" s="8" t="s">
        <v>142</v>
      </c>
      <c r="B29" s="7">
        <f>Assumptions!$B38</f>
        <v>0</v>
      </c>
      <c r="C29" s="7">
        <f>B31</f>
        <v>0</v>
      </c>
      <c r="D29" s="7">
        <f>C31</f>
        <v>0</v>
      </c>
      <c r="E29" s="7">
        <f>D31</f>
        <v>0</v>
      </c>
      <c r="F29" s="7">
        <f>E31</f>
        <v>0</v>
      </c>
      <c r="G29" s="7">
        <f>F31</f>
        <v>0</v>
      </c>
      <c r="H29" s="7">
        <f>G31</f>
        <v>0</v>
      </c>
      <c r="I29" s="7">
        <f>H31</f>
        <v>0</v>
      </c>
      <c r="J29" s="7">
        <f>I31</f>
        <v>0</v>
      </c>
      <c r="K29" s="7">
        <f>J31</f>
        <v>0</v>
      </c>
      <c r="L29" s="7">
        <f>K31</f>
        <v>0</v>
      </c>
      <c r="M29" s="7">
        <f>L31</f>
        <v>0</v>
      </c>
    </row>
    <row r="30" spans="1:13">
      <c r="A30" s="8" t="s">
        <v>143</v>
      </c>
      <c r="B30" s="7">
        <f>B18+B22+B27</f>
        <v>0</v>
      </c>
      <c r="C30" s="7">
        <f>C18+C22+C27</f>
        <v>0</v>
      </c>
      <c r="D30" s="7">
        <f>D18+D22+D27</f>
        <v>0</v>
      </c>
      <c r="E30" s="7">
        <f>E18+E22+E27</f>
        <v>0</v>
      </c>
      <c r="F30" s="7">
        <f>F18+F22+F27</f>
        <v>0</v>
      </c>
      <c r="G30" s="7">
        <f>G18+G22+G27</f>
        <v>0</v>
      </c>
      <c r="H30" s="7">
        <f>H18+H22+H27</f>
        <v>0</v>
      </c>
      <c r="I30" s="7">
        <f>I18+I22+I27</f>
        <v>0</v>
      </c>
      <c r="J30" s="7">
        <f>J18+J22+J27</f>
        <v>0</v>
      </c>
      <c r="K30" s="7">
        <f>K18+K22+K27</f>
        <v>0</v>
      </c>
      <c r="L30" s="7">
        <f>L18+L22+L27</f>
        <v>0</v>
      </c>
      <c r="M30" s="7">
        <f>M18+M22+M27</f>
        <v>0</v>
      </c>
    </row>
    <row r="31" spans="1:13">
      <c r="A31" s="8" t="s">
        <v>144</v>
      </c>
      <c r="B31" s="7">
        <f>B29+B30</f>
        <v>0</v>
      </c>
      <c r="C31" s="7">
        <f>C29+C30</f>
        <v>0</v>
      </c>
      <c r="D31" s="7">
        <f>D29+D30</f>
        <v>0</v>
      </c>
      <c r="E31" s="7">
        <f>E29+E30</f>
        <v>0</v>
      </c>
      <c r="F31" s="7">
        <f>F29+F30</f>
        <v>0</v>
      </c>
      <c r="G31" s="7">
        <f>G29+G30</f>
        <v>0</v>
      </c>
      <c r="H31" s="7">
        <f>H29+H30</f>
        <v>0</v>
      </c>
      <c r="I31" s="7">
        <f>I29+I30</f>
        <v>0</v>
      </c>
      <c r="J31" s="7">
        <f>J29+J30</f>
        <v>0</v>
      </c>
      <c r="K31" s="7">
        <f>K29+K30</f>
        <v>0</v>
      </c>
      <c r="L31" s="7">
        <f>L29+L30</f>
        <v>0</v>
      </c>
      <c r="M31" s="7">
        <f>M29+M30</f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Inputs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2025-10-03T20:50:11Z</dcterms:created>
  <dcterms:modified xsi:type="dcterms:W3CDTF">2025-10-03T20:50:11Z</dcterms:modified>
</cp:coreProperties>
</file>