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1F800811-9BBB-489E-8D5B-1C1BFEBD9004}" xr6:coauthVersionLast="45" xr6:coauthVersionMax="45" xr10:uidLastSave="{00000000-0000-0000-0000-000000000000}"/>
  <bookViews>
    <workbookView xWindow="28680" yWindow="-120" windowWidth="29040" windowHeight="15840" firstSheet="2" activeTab="6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  <sheet name="SMOTE Comparison" sheetId="6" r:id="rId6"/>
    <sheet name="Optimiz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7" l="1"/>
  <c r="V17" i="7"/>
  <c r="X17" i="7" s="1"/>
  <c r="U17" i="7"/>
  <c r="W16" i="7"/>
  <c r="V16" i="7"/>
  <c r="X16" i="7" s="1"/>
  <c r="U16" i="7"/>
  <c r="W15" i="7"/>
  <c r="V15" i="7"/>
  <c r="X15" i="7" s="1"/>
  <c r="U15" i="7"/>
  <c r="U14" i="7"/>
  <c r="W14" i="7"/>
  <c r="X14" i="7" s="1"/>
  <c r="V14" i="7"/>
  <c r="U13" i="7"/>
  <c r="W13" i="7"/>
  <c r="X13" i="7" s="1"/>
  <c r="V13" i="7"/>
  <c r="U12" i="7"/>
  <c r="U11" i="7"/>
  <c r="V12" i="7"/>
  <c r="W12" i="7"/>
  <c r="X12" i="7"/>
  <c r="W11" i="7"/>
  <c r="X11" i="7" s="1"/>
  <c r="V11" i="7"/>
  <c r="P10" i="7" l="1"/>
  <c r="U10" i="7" s="1"/>
  <c r="W10" i="7"/>
  <c r="X10" i="7"/>
  <c r="V10" i="7"/>
  <c r="W9" i="7"/>
  <c r="V9" i="7"/>
  <c r="X9" i="7" s="1"/>
  <c r="U9" i="7"/>
  <c r="P9" i="7"/>
  <c r="T4" i="7"/>
  <c r="S4" i="7"/>
  <c r="R4" i="7"/>
  <c r="Q4" i="7"/>
  <c r="W8" i="7"/>
  <c r="V8" i="7"/>
  <c r="X8" i="7" s="1"/>
  <c r="W7" i="7"/>
  <c r="V7" i="7"/>
  <c r="X7" i="7" s="1"/>
  <c r="P8" i="7"/>
  <c r="U8" i="7" s="1"/>
  <c r="P7" i="7"/>
  <c r="U7" i="7" s="1"/>
  <c r="P6" i="7"/>
  <c r="U6" i="7" s="1"/>
  <c r="W6" i="7"/>
  <c r="V6" i="7"/>
  <c r="V26" i="6"/>
  <c r="AA26" i="6"/>
  <c r="AC26" i="6"/>
  <c r="AD26" i="6" s="1"/>
  <c r="AB26" i="6"/>
  <c r="AC25" i="6"/>
  <c r="AB25" i="6"/>
  <c r="AD25" i="6" s="1"/>
  <c r="AA25" i="6"/>
  <c r="V25" i="6"/>
  <c r="V24" i="6"/>
  <c r="AA24" i="6" s="1"/>
  <c r="AD24" i="6"/>
  <c r="AC24" i="6"/>
  <c r="AB24" i="6"/>
  <c r="AC23" i="6"/>
  <c r="AB23" i="6"/>
  <c r="AD23" i="6" s="1"/>
  <c r="AA23" i="6"/>
  <c r="V23" i="6"/>
  <c r="V22" i="6"/>
  <c r="AA22" i="6" s="1"/>
  <c r="AC22" i="6"/>
  <c r="AB22" i="6"/>
  <c r="AD22" i="6" s="1"/>
  <c r="AC19" i="6"/>
  <c r="AB19" i="6"/>
  <c r="AD19" i="6" s="1"/>
  <c r="AA19" i="6"/>
  <c r="AC18" i="6"/>
  <c r="AB18" i="6"/>
  <c r="AD18" i="6" s="1"/>
  <c r="AA18" i="6"/>
  <c r="AC17" i="6"/>
  <c r="AB17" i="6"/>
  <c r="AD17" i="6" s="1"/>
  <c r="AA17" i="6"/>
  <c r="AC16" i="6"/>
  <c r="AB16" i="6"/>
  <c r="AD16" i="6" s="1"/>
  <c r="AA16" i="6"/>
  <c r="V19" i="6"/>
  <c r="V18" i="6"/>
  <c r="V17" i="6"/>
  <c r="V16" i="6"/>
  <c r="V15" i="6"/>
  <c r="AA15" i="6" s="1"/>
  <c r="AC15" i="6"/>
  <c r="AD15" i="6" s="1"/>
  <c r="AB15" i="6"/>
  <c r="AC14" i="6"/>
  <c r="AB14" i="6"/>
  <c r="AD14" i="6" s="1"/>
  <c r="V14" i="6"/>
  <c r="AA14" i="6" s="1"/>
  <c r="AC13" i="6"/>
  <c r="AB13" i="6"/>
  <c r="AD13" i="6" s="1"/>
  <c r="V13" i="6"/>
  <c r="AA13" i="6" s="1"/>
  <c r="AC12" i="6"/>
  <c r="AB12" i="6"/>
  <c r="AD12" i="6" s="1"/>
  <c r="V12" i="6"/>
  <c r="AA12" i="6" s="1"/>
  <c r="AD11" i="6"/>
  <c r="AC11" i="6"/>
  <c r="AB11" i="6"/>
  <c r="AA11" i="6"/>
  <c r="V11" i="6"/>
  <c r="AC10" i="6"/>
  <c r="AB10" i="6"/>
  <c r="AD10" i="6" s="1"/>
  <c r="AA10" i="6"/>
  <c r="V10" i="6"/>
  <c r="AC9" i="6"/>
  <c r="AB9" i="6"/>
  <c r="AD9" i="6" s="1"/>
  <c r="V9" i="6"/>
  <c r="AA9" i="6" s="1"/>
  <c r="AC8" i="6"/>
  <c r="AB8" i="6"/>
  <c r="AD8" i="6" s="1"/>
  <c r="AA8" i="6"/>
  <c r="V8" i="6"/>
  <c r="AD7" i="6"/>
  <c r="AC7" i="6"/>
  <c r="AB7" i="6"/>
  <c r="V7" i="6"/>
  <c r="AA7" i="6" s="1"/>
  <c r="AC6" i="6"/>
  <c r="AB6" i="6"/>
  <c r="AD6" i="6" s="1"/>
  <c r="AA6" i="6"/>
  <c r="V6" i="6"/>
  <c r="AC5" i="6"/>
  <c r="AB5" i="6"/>
  <c r="AD5" i="6" s="1"/>
  <c r="V5" i="6"/>
  <c r="AA5" i="6" s="1"/>
  <c r="AC210" i="1"/>
  <c r="AB210" i="1"/>
  <c r="AD210" i="1" s="1"/>
  <c r="V210" i="1"/>
  <c r="AA210" i="1" s="1"/>
  <c r="AC209" i="1"/>
  <c r="AB209" i="1"/>
  <c r="AD209" i="1" s="1"/>
  <c r="V209" i="1"/>
  <c r="AA209" i="1" s="1"/>
  <c r="AC208" i="1"/>
  <c r="AB208" i="1"/>
  <c r="AD208" i="1" s="1"/>
  <c r="AA208" i="1"/>
  <c r="V208" i="1"/>
  <c r="AD207" i="1"/>
  <c r="AC207" i="1"/>
  <c r="AB207" i="1"/>
  <c r="AA207" i="1"/>
  <c r="V207" i="1"/>
  <c r="AC206" i="1"/>
  <c r="AB206" i="1"/>
  <c r="AD206" i="1" s="1"/>
  <c r="AA206" i="1"/>
  <c r="AC205" i="1"/>
  <c r="AB205" i="1"/>
  <c r="AD205" i="1" s="1"/>
  <c r="AA205" i="1"/>
  <c r="AC204" i="1"/>
  <c r="AB204" i="1"/>
  <c r="AD204" i="1" s="1"/>
  <c r="AA204" i="1"/>
  <c r="AC203" i="1"/>
  <c r="AB203" i="1"/>
  <c r="AD203" i="1" s="1"/>
  <c r="AA203" i="1"/>
  <c r="AC202" i="1"/>
  <c r="AB202" i="1"/>
  <c r="AD202" i="1" s="1"/>
  <c r="AA202" i="1"/>
  <c r="AC201" i="1"/>
  <c r="AB201" i="1"/>
  <c r="AD201" i="1" s="1"/>
  <c r="AA201" i="1"/>
  <c r="AC200" i="1"/>
  <c r="AB200" i="1"/>
  <c r="AD200" i="1" s="1"/>
  <c r="AA200" i="1"/>
  <c r="AC199" i="1"/>
  <c r="AB199" i="1"/>
  <c r="AD199" i="1" s="1"/>
  <c r="AA199" i="1"/>
  <c r="AC198" i="1"/>
  <c r="AB198" i="1"/>
  <c r="AD198" i="1" s="1"/>
  <c r="AA198" i="1"/>
  <c r="AC197" i="1"/>
  <c r="AB197" i="1"/>
  <c r="AD197" i="1" s="1"/>
  <c r="AA197" i="1"/>
  <c r="AC196" i="1"/>
  <c r="AB196" i="1"/>
  <c r="AD196" i="1" s="1"/>
  <c r="AA196" i="1"/>
  <c r="AC195" i="1"/>
  <c r="AB195" i="1"/>
  <c r="AD195" i="1" s="1"/>
  <c r="AA195" i="1"/>
  <c r="AC194" i="1"/>
  <c r="AB194" i="1"/>
  <c r="AD194" i="1" s="1"/>
  <c r="AA194" i="1"/>
  <c r="AC193" i="1"/>
  <c r="AB193" i="1"/>
  <c r="AD193" i="1" s="1"/>
  <c r="AA193" i="1"/>
  <c r="AC192" i="1"/>
  <c r="AB192" i="1"/>
  <c r="AD192" i="1" s="1"/>
  <c r="AA192" i="1"/>
  <c r="AC191" i="1"/>
  <c r="AB191" i="1"/>
  <c r="AD191" i="1" s="1"/>
  <c r="AA191" i="1"/>
  <c r="AC190" i="1"/>
  <c r="AB190" i="1"/>
  <c r="AD190" i="1" s="1"/>
  <c r="AA190" i="1"/>
  <c r="AC189" i="1"/>
  <c r="AB189" i="1"/>
  <c r="AD189" i="1" s="1"/>
  <c r="AA189" i="1"/>
  <c r="AC188" i="1"/>
  <c r="AB188" i="1"/>
  <c r="AD188" i="1" s="1"/>
  <c r="AA188" i="1"/>
  <c r="AC187" i="1"/>
  <c r="AB187" i="1"/>
  <c r="AD187" i="1" s="1"/>
  <c r="AA187" i="1"/>
  <c r="AC186" i="1"/>
  <c r="AB186" i="1"/>
  <c r="AD186" i="1" s="1"/>
  <c r="AA186" i="1"/>
  <c r="V206" i="1"/>
  <c r="W4" i="7" l="1"/>
  <c r="U4" i="7"/>
  <c r="X6" i="7"/>
  <c r="V4" i="7"/>
  <c r="AC185" i="4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X4" i="7" l="1"/>
  <c r="AD45" i="4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<sst xmlns="http://schemas.openxmlformats.org/spreadsheetml/2006/main" count="3083" uniqueCount="72">
  <si>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</si>
  <si>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</si>
  <si>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</si>
  <si>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</si>
  <si>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</si>
  <si>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</si>
  <si>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</si>
  <si>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</si>
  <si>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</si>
  <si>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</si>
  <si>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</si>
  <si>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</si>
  <si>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</si>
  <si>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</si>
  <si>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</si>
  <si>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</si>
  <si>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</si>
  <si>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</si>
  <si>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</si>
  <si>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</si>
  <si>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</si>
  <si>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</si>
  <si>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</si>
  <si>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</si>
  <si>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</si>
  <si>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</si>
  <si>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</si>
  <si>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</si>
  <si>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</si>
  <si>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</si>
  <si>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</si>
  <si>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</si>
  <si>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</si>
  <si>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</si>
  <si>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</si>
  <si>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</si>
  <si>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</si>
  <si>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</si>
  <si>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</si>
  <si>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</si>
  <si>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</si>
  <si>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</si>
  <si>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</si>
  <si>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</si>
  <si>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</si>
  <si>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</si>
  <si>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</si>
  <si>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</si>
  <si>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</si>
  <si>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</si>
  <si>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</si>
  <si>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</si>
  <si>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</si>
  <si>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</si>
  <si>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</si>
  <si>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</si>
  <si>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</si>
  <si>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</si>
  <si>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</si>
  <si>
    <t>SMOTE</t>
  </si>
  <si>
    <t>Junk</t>
  </si>
  <si>
    <t>Smote</t>
  </si>
  <si>
    <t>Score F1</t>
  </si>
  <si>
    <t>Units</t>
  </si>
  <si>
    <t>recall</t>
  </si>
  <si>
    <t>accuracy</t>
  </si>
  <si>
    <t>precisionatrecall (0.8)</t>
  </si>
  <si>
    <t>precisionatrecall (0.85)</t>
  </si>
  <si>
    <t>Reversed data</t>
  </si>
  <si>
    <t>precisionatrecall(0.85)</t>
  </si>
  <si>
    <t>dropID</t>
  </si>
  <si>
    <t>Adadelta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</si>
</sst>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#</a:t>
            </a:r>
            <a:r>
              <a:rPr lang="en-US" baseline="0"/>
              <a:t> Layers (Units = 55, Epoch(100))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Optimizer!$C$12:$C$18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Optimizer!$H$12:$H$18</c:f>
              <c:numCache>
                <c:formatCode>General</c:formatCode>
                <c:ptCount val="7"/>
                <c:pt idx="0">
                  <c:v>0.24</c:v>
                </c:pt>
                <c:pt idx="1">
                  <c:v>0.23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3D6-A61A-26F42884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1551"/>
        <c:axId val="1184438511"/>
      </c:scatterChart>
      <c:valAx>
        <c:axId val="11853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8511"/>
        <c:crosses val="autoZero"/>
        <c:crossBetween val="midCat"/>
      </c:valAx>
      <c:valAx>
        <c:axId val="11844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Units </a:t>
            </a:r>
            <a:r>
              <a:rPr lang="en-US" baseline="0"/>
              <a:t>per Layer (layers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Epoch(100)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(Optimizer!$D$17,Optimizer!$D$19,Optimizer!$D$20:$D$21,Optimizer!$D$34)</c:f>
              <c:numCache>
                <c:formatCode>General</c:formatCode>
                <c:ptCount val="5"/>
                <c:pt idx="0">
                  <c:v>55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(Optimizer!$H$17,Optimizer!$H$19,Optimizer!$H$20:$H$21,Optimizer!$H$34)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0.37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413B-B9F5-FA65485D8E82}"/>
            </c:ext>
          </c:extLst>
        </c:ser>
        <c:ser>
          <c:idx val="1"/>
          <c:order val="1"/>
          <c:tx>
            <c:v>Epoch(200)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Optimizer!$D$25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Optimizer!$H$25</c:f>
              <c:numCache>
                <c:formatCode>General</c:formatCode>
                <c:ptCount val="1"/>
                <c:pt idx="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413B-B9F5-FA65485D8E82}"/>
            </c:ext>
          </c:extLst>
        </c:ser>
        <c:ser>
          <c:idx val="2"/>
          <c:order val="2"/>
          <c:tx>
            <c:v>Epoch(600)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Optimizer!$D$26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2-413B-B9F5-FA65485D8E82}"/>
            </c:ext>
          </c:extLst>
        </c:ser>
        <c:ser>
          <c:idx val="3"/>
          <c:order val="3"/>
          <c:tx>
            <c:v>Epoch(1000)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(Optimizer!$D$24,Optimizer!$D$27,Optimizer!$D$29)</c:f>
              <c:numCache>
                <c:formatCode>General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(Optimizer!$H$24,Optimizer!$H$27,Optimizer!$H$29)</c:f>
              <c:numCache>
                <c:formatCode>General</c:formatCode>
                <c:ptCount val="3"/>
                <c:pt idx="0">
                  <c:v>0.49</c:v>
                </c:pt>
                <c:pt idx="1">
                  <c:v>0.55000000000000004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2-48D8-9ACF-C607CA4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67327"/>
        <c:axId val="695367599"/>
      </c:scatterChart>
      <c:valAx>
        <c:axId val="11862673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in Neural</a:t>
                </a:r>
                <a:r>
                  <a:rPr lang="en-US" baseline="0"/>
                  <a:t>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599"/>
        <c:crosses val="autoZero"/>
        <c:crossBetween val="midCat"/>
      </c:valAx>
      <c:valAx>
        <c:axId val="69536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545647</xdr:colOff>
      <xdr:row>19</xdr:row>
      <xdr:rowOff>67808</xdr:rowOff>
    </xdr:from>
    <xdr:to>
      <xdr:col>26</xdr:col>
      <xdr:colOff>240847</xdr:colOff>
      <xdr:row>34</xdr:row>
      <xdr:rowOff>90033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02DE5-28B6-462C-BBCE-CC4F6BDE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567644</xdr:colOff>
      <xdr:row>35</xdr:row>
      <xdr:rowOff>10657</xdr:rowOff>
    </xdr:from>
    <xdr:to>
      <xdr:col>26</xdr:col>
      <xdr:colOff>262844</xdr:colOff>
      <xdr:row>53</xdr:row>
      <xdr:rowOff>51253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9EB5-A4B4-4EAF-BAE0-1099AB36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56457</xdr:colOff>
      <xdr:row>7</xdr:row>
      <xdr:rowOff>18935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222A4-5785-4523-8684-74176BD9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45100" y="361950"/>
          <a:ext cx="5542857" cy="92381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36</xdr:col>
      <xdr:colOff>37486</xdr:colOff>
      <xdr:row>13</xdr:row>
      <xdr:rowOff>47529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FA9E7-BC81-4B35-AF6F-8FCA57BA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5100" y="1628775"/>
          <a:ext cx="4914286" cy="77142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45</xdr:col>
      <xdr:colOff>293943</xdr:colOff>
      <xdr:row>21</xdr:row>
      <xdr:rowOff>18912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E66A6D-498C-423B-BBBB-45F6D54D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45100" y="2714625"/>
          <a:ext cx="10657143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A3:AD210"/>
  <sheetViews>
    <sheetView topLeftCell="P7" workbookViewId="0">
      <pane ySplit="1440" topLeftCell="A40" activePane="bottomLeft"/>
      <selection activeCell="U3" sqref="U3:AD3"/>
      <selection pane="bottomLeft" activeCell="AA46" sqref="AA46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35" t="s">
        <v>14</v>
      </c>
      <c r="S3" s="35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0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6" t="s">
        <v>49</v>
      </c>
      <c r="O106" s="26">
        <v>100</v>
      </c>
      <c r="P106" s="26" t="s">
        <v>12</v>
      </c>
      <c r="Q106" s="26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5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6" t="s">
        <v>49</v>
      </c>
      <c r="O107" s="26">
        <v>100</v>
      </c>
      <c r="P107" s="26" t="s">
        <v>12</v>
      </c>
      <c r="Q107" s="26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6" t="s">
        <v>49</v>
      </c>
      <c r="O108" s="26">
        <v>100</v>
      </c>
      <c r="P108" s="26" t="s">
        <v>12</v>
      </c>
      <c r="Q108" s="26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6" t="s">
        <v>49</v>
      </c>
      <c r="O109" s="26">
        <v>100</v>
      </c>
      <c r="P109" s="26" t="s">
        <v>12</v>
      </c>
      <c r="Q109" s="26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6" t="s">
        <v>49</v>
      </c>
      <c r="O110" s="26">
        <v>100</v>
      </c>
      <c r="P110" s="26" t="s">
        <v>12</v>
      </c>
      <c r="Q110" s="26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6" t="s">
        <v>49</v>
      </c>
      <c r="O111" s="26">
        <v>100</v>
      </c>
      <c r="P111" s="26" t="s">
        <v>12</v>
      </c>
      <c r="Q111" s="26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6" t="s">
        <v>49</v>
      </c>
      <c r="O112" s="26">
        <v>100</v>
      </c>
      <c r="P112" s="26" t="s">
        <v>12</v>
      </c>
      <c r="Q112" s="26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6" t="s">
        <v>49</v>
      </c>
      <c r="O113" s="26">
        <v>100</v>
      </c>
      <c r="P113" s="26" t="s">
        <v>12</v>
      </c>
      <c r="Q113" s="26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6" t="s">
        <v>49</v>
      </c>
      <c r="O114" s="26">
        <v>100</v>
      </c>
      <c r="P114" s="26" t="s">
        <v>12</v>
      </c>
      <c r="Q114" s="26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6" t="s">
        <v>49</v>
      </c>
      <c r="O115" s="26">
        <v>100</v>
      </c>
      <c r="P115" s="26" t="s">
        <v>12</v>
      </c>
      <c r="Q115" s="26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6" t="s">
        <v>49</v>
      </c>
      <c r="O116" s="26">
        <v>100</v>
      </c>
      <c r="P116" s="26" t="s">
        <v>12</v>
      </c>
      <c r="Q116" s="26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6" t="s">
        <v>49</v>
      </c>
      <c r="O117" s="26">
        <v>100</v>
      </c>
      <c r="P117" s="26" t="s">
        <v>12</v>
      </c>
      <c r="Q117" s="26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6" t="s">
        <v>49</v>
      </c>
      <c r="O118" s="26">
        <v>100</v>
      </c>
      <c r="P118" s="26" t="s">
        <v>12</v>
      </c>
      <c r="Q118" s="26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6" t="s">
        <v>49</v>
      </c>
      <c r="O119" s="26">
        <v>100</v>
      </c>
      <c r="P119" s="26" t="s">
        <v>12</v>
      </c>
      <c r="Q119" s="26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6" t="s">
        <v>49</v>
      </c>
      <c r="O120" s="26">
        <v>100</v>
      </c>
      <c r="P120" s="26" t="s">
        <v>12</v>
      </c>
      <c r="Q120" s="26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6" t="s">
        <v>49</v>
      </c>
      <c r="O121" s="26">
        <v>100</v>
      </c>
      <c r="P121" s="26" t="s">
        <v>12</v>
      </c>
      <c r="Q121" s="26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6" t="s">
        <v>49</v>
      </c>
      <c r="O122" s="26">
        <v>100</v>
      </c>
      <c r="P122" s="26" t="s">
        <v>12</v>
      </c>
      <c r="Q122" s="26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6" t="s">
        <v>49</v>
      </c>
      <c r="O123" s="26">
        <v>100</v>
      </c>
      <c r="P123" s="26" t="s">
        <v>12</v>
      </c>
      <c r="Q123" s="26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6" t="s">
        <v>49</v>
      </c>
      <c r="O124" s="26">
        <v>100</v>
      </c>
      <c r="P124" s="26" t="s">
        <v>12</v>
      </c>
      <c r="Q124" s="26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6" t="s">
        <v>49</v>
      </c>
      <c r="O125" s="26">
        <v>100</v>
      </c>
      <c r="P125" s="26" t="s">
        <v>12</v>
      </c>
      <c r="Q125" s="26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6" t="s">
        <v>10</v>
      </c>
      <c r="O146" s="26">
        <v>100</v>
      </c>
      <c r="P146" s="26" t="s">
        <v>12</v>
      </c>
      <c r="Q146" s="26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6" t="s">
        <v>10</v>
      </c>
      <c r="O166" s="26">
        <v>100</v>
      </c>
      <c r="P166" s="26" t="s">
        <v>12</v>
      </c>
      <c r="Q166" s="26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6" t="s">
        <v>10</v>
      </c>
      <c r="O186" s="26">
        <v>100</v>
      </c>
      <c r="P186" s="26" t="s">
        <v>12</v>
      </c>
      <c r="Q186" s="26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  <c r="AA186" s="24">
        <f t="shared" ref="AA186:AA206" si="34">(W186+X186)/V186</f>
        <v>0.98121904237754543</v>
      </c>
      <c r="AB186" s="24">
        <f t="shared" ref="AB186:AB206" si="35">IF(AND(W186=0, Y186=0),0,(W186/(W186+Y186)))</f>
        <v>0.625</v>
      </c>
      <c r="AC186" s="24">
        <f t="shared" ref="AC186:AC206" si="36">(W186/(W186+Z186))</f>
        <v>9.1240875912408752E-3</v>
      </c>
      <c r="AD186" s="24">
        <f t="shared" ref="AD186:AD206" si="37">IF(AND(AB186=0,AC186=0),0,2*(AB186*AC186)/(AB186+AC186))</f>
        <v>1.798561151079137E-2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6" t="s">
        <v>10</v>
      </c>
      <c r="O187" s="26">
        <v>100</v>
      </c>
      <c r="P187" s="26" t="s">
        <v>12</v>
      </c>
      <c r="Q187" s="26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  <c r="AA187" s="24">
        <f t="shared" si="34"/>
        <v>0.98087506879471653</v>
      </c>
      <c r="AB187" s="24">
        <f t="shared" si="35"/>
        <v>0.31818181818181818</v>
      </c>
      <c r="AC187" s="24">
        <f t="shared" si="36"/>
        <v>1.2773722627737226E-2</v>
      </c>
      <c r="AD187" s="24">
        <f t="shared" si="37"/>
        <v>2.4561403508771926E-2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6" t="s">
        <v>10</v>
      </c>
      <c r="O188" s="26">
        <v>100</v>
      </c>
      <c r="P188" s="26" t="s">
        <v>12</v>
      </c>
      <c r="Q188" s="26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  <c r="AA188" s="24">
        <f t="shared" si="34"/>
        <v>0.98132223445239408</v>
      </c>
      <c r="AB188" s="24">
        <f t="shared" si="35"/>
        <v>0.66666666666666663</v>
      </c>
      <c r="AC188" s="24">
        <f t="shared" si="36"/>
        <v>1.824817518248175E-2</v>
      </c>
      <c r="AD188" s="24">
        <f t="shared" si="37"/>
        <v>3.5523978685612786E-2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6" t="s">
        <v>10</v>
      </c>
      <c r="O189" s="26">
        <v>100</v>
      </c>
      <c r="P189" s="26" t="s">
        <v>12</v>
      </c>
      <c r="Q189" s="26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  <c r="AA189" s="24">
        <f t="shared" si="34"/>
        <v>0.98104705558613103</v>
      </c>
      <c r="AB189" s="24">
        <f t="shared" si="35"/>
        <v>0.2</v>
      </c>
      <c r="AC189" s="24">
        <f t="shared" si="36"/>
        <v>1.8248175182481751E-3</v>
      </c>
      <c r="AD189" s="24">
        <f t="shared" si="37"/>
        <v>3.6166365280289334E-3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6" t="s">
        <v>10</v>
      </c>
      <c r="O190" s="26">
        <v>100</v>
      </c>
      <c r="P190" s="26" t="s">
        <v>12</v>
      </c>
      <c r="Q190" s="26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  <c r="AA190" s="24">
        <f t="shared" si="34"/>
        <v>0.98111585030269677</v>
      </c>
      <c r="AB190" s="24">
        <f t="shared" si="35"/>
        <v>0.42857142857142855</v>
      </c>
      <c r="AC190" s="24">
        <f t="shared" si="36"/>
        <v>5.4744525547445258E-3</v>
      </c>
      <c r="AD190" s="24">
        <f t="shared" si="37"/>
        <v>1.0810810810810811E-2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6" t="s">
        <v>10</v>
      </c>
      <c r="O191" s="26">
        <v>100</v>
      </c>
      <c r="P191" s="26" t="s">
        <v>12</v>
      </c>
      <c r="Q191" s="26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  <c r="AA191" s="24">
        <f t="shared" si="34"/>
        <v>0.98115024766097969</v>
      </c>
      <c r="AB191" s="24">
        <f t="shared" si="35"/>
        <v>0.5</v>
      </c>
      <c r="AC191" s="24">
        <f t="shared" si="36"/>
        <v>1.2773722627737226E-2</v>
      </c>
      <c r="AD191" s="24">
        <f t="shared" si="37"/>
        <v>2.491103202846975E-2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6" t="s">
        <v>10</v>
      </c>
      <c r="O192" s="26">
        <v>100</v>
      </c>
      <c r="P192" s="26" t="s">
        <v>12</v>
      </c>
      <c r="Q192" s="26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  <c r="AA192" s="24">
        <f t="shared" si="34"/>
        <v>0.98108145294441385</v>
      </c>
      <c r="AB192" s="24">
        <f t="shared" si="35"/>
        <v>0.44444444444444442</v>
      </c>
      <c r="AC192" s="24">
        <f t="shared" si="36"/>
        <v>1.4598540145985401E-2</v>
      </c>
      <c r="AD192" s="24">
        <f t="shared" si="37"/>
        <v>2.8268551236749116E-2</v>
      </c>
    </row>
    <row r="193" spans="1:30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6" t="s">
        <v>10</v>
      </c>
      <c r="O193" s="26">
        <v>100</v>
      </c>
      <c r="P193" s="26" t="s">
        <v>12</v>
      </c>
      <c r="Q193" s="26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  <c r="AA193" s="24">
        <f t="shared" si="34"/>
        <v>0.98115024766097969</v>
      </c>
      <c r="AB193" s="24">
        <f t="shared" si="35"/>
        <v>0.5</v>
      </c>
      <c r="AC193" s="24">
        <f t="shared" si="36"/>
        <v>1.4598540145985401E-2</v>
      </c>
      <c r="AD193" s="24">
        <f t="shared" si="37"/>
        <v>2.8368794326241134E-2</v>
      </c>
    </row>
    <row r="194" spans="1:30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6" t="s">
        <v>10</v>
      </c>
      <c r="O194" s="26">
        <v>100</v>
      </c>
      <c r="P194" s="26" t="s">
        <v>12</v>
      </c>
      <c r="Q194" s="26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  <c r="AA194" s="24">
        <f t="shared" si="34"/>
        <v>0.98115024766097969</v>
      </c>
      <c r="AB194" s="24">
        <f t="shared" si="35"/>
        <v>0.5</v>
      </c>
      <c r="AC194" s="24">
        <f t="shared" si="36"/>
        <v>5.4744525547445258E-3</v>
      </c>
      <c r="AD194" s="24">
        <f t="shared" si="37"/>
        <v>1.0830324909747292E-2</v>
      </c>
    </row>
    <row r="195" spans="1:30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6" t="s">
        <v>10</v>
      </c>
      <c r="O195" s="26">
        <v>100</v>
      </c>
      <c r="P195" s="26" t="s">
        <v>12</v>
      </c>
      <c r="Q195" s="26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  <c r="AA195" s="24">
        <f t="shared" si="34"/>
        <v>0.98094386351128238</v>
      </c>
      <c r="AB195" s="24">
        <f t="shared" si="35"/>
        <v>0.44230769230769229</v>
      </c>
      <c r="AC195" s="24">
        <f t="shared" si="36"/>
        <v>4.1970802919708027E-2</v>
      </c>
      <c r="AD195" s="24">
        <f t="shared" si="37"/>
        <v>7.6666666666666661E-2</v>
      </c>
    </row>
    <row r="196" spans="1:30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6" t="s">
        <v>10</v>
      </c>
      <c r="O196" s="26">
        <v>100</v>
      </c>
      <c r="P196" s="26" t="s">
        <v>12</v>
      </c>
      <c r="Q196" s="26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  <c r="AA196" s="24">
        <f t="shared" si="34"/>
        <v>0.98108145294441385</v>
      </c>
      <c r="AB196" s="24">
        <f t="shared" si="35"/>
        <v>0.4642857142857143</v>
      </c>
      <c r="AC196" s="24">
        <f t="shared" si="36"/>
        <v>2.3722627737226276E-2</v>
      </c>
      <c r="AD196" s="24">
        <f t="shared" si="37"/>
        <v>4.5138888888888888E-2</v>
      </c>
    </row>
    <row r="197" spans="1:30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6" t="s">
        <v>10</v>
      </c>
      <c r="O197" s="26">
        <v>100</v>
      </c>
      <c r="P197" s="26" t="s">
        <v>12</v>
      </c>
      <c r="Q197" s="26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  <c r="AA197" s="24">
        <f t="shared" si="34"/>
        <v>0.98104705558613103</v>
      </c>
      <c r="AB197" s="24">
        <f t="shared" si="35"/>
        <v>0.38461538461538464</v>
      </c>
      <c r="AC197" s="24">
        <f t="shared" si="36"/>
        <v>9.1240875912408752E-3</v>
      </c>
      <c r="AD197" s="24">
        <f t="shared" si="37"/>
        <v>1.7825311942958999E-2</v>
      </c>
    </row>
    <row r="198" spans="1:30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6" t="s">
        <v>10</v>
      </c>
      <c r="O198" s="26">
        <v>100</v>
      </c>
      <c r="P198" s="26" t="s">
        <v>12</v>
      </c>
      <c r="Q198" s="26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  <c r="AA198" s="24">
        <f t="shared" si="34"/>
        <v>0.98125343973582824</v>
      </c>
      <c r="AB198" s="24">
        <f t="shared" si="35"/>
        <v>0.7142857142857143</v>
      </c>
      <c r="AC198" s="24">
        <f t="shared" si="36"/>
        <v>9.1240875912408752E-3</v>
      </c>
      <c r="AD198" s="24">
        <f t="shared" si="37"/>
        <v>1.8018018018018018E-2</v>
      </c>
    </row>
    <row r="199" spans="1:30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6" t="s">
        <v>10</v>
      </c>
      <c r="O199" s="26">
        <v>100</v>
      </c>
      <c r="P199" s="26" t="s">
        <v>12</v>
      </c>
      <c r="Q199" s="26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  <c r="AA199" s="24">
        <f t="shared" si="34"/>
        <v>0.98073747936158506</v>
      </c>
      <c r="AB199" s="24">
        <f t="shared" si="35"/>
        <v>0.2857142857142857</v>
      </c>
      <c r="AC199" s="24">
        <f t="shared" si="36"/>
        <v>1.4598540145985401E-2</v>
      </c>
      <c r="AD199" s="24">
        <f t="shared" si="37"/>
        <v>2.7777777777777776E-2</v>
      </c>
    </row>
    <row r="200" spans="1:30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6" t="s">
        <v>10</v>
      </c>
      <c r="O200" s="26">
        <v>100</v>
      </c>
      <c r="P200" s="26" t="s">
        <v>12</v>
      </c>
      <c r="Q200" s="26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  <c r="AA200" s="24">
        <f t="shared" si="34"/>
        <v>0.98097826086956519</v>
      </c>
      <c r="AB200" s="24">
        <f t="shared" si="35"/>
        <v>0.33333333333333331</v>
      </c>
      <c r="AC200" s="24">
        <f t="shared" si="36"/>
        <v>9.1240875912408752E-3</v>
      </c>
      <c r="AD200" s="24">
        <f t="shared" si="37"/>
        <v>1.7761989342806393E-2</v>
      </c>
    </row>
    <row r="201" spans="1:30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6" t="s">
        <v>10</v>
      </c>
      <c r="O201" s="26">
        <v>100</v>
      </c>
      <c r="P201" s="26" t="s">
        <v>12</v>
      </c>
      <c r="Q201" s="26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  <c r="AA201" s="24">
        <f t="shared" si="34"/>
        <v>0.98111585030269677</v>
      </c>
      <c r="AB201" s="24">
        <f t="shared" si="35"/>
        <v>0.4</v>
      </c>
      <c r="AC201" s="24">
        <f t="shared" si="36"/>
        <v>3.6496350364963502E-3</v>
      </c>
      <c r="AD201" s="24">
        <f t="shared" si="37"/>
        <v>7.2332730560578668E-3</v>
      </c>
    </row>
    <row r="202" spans="1:30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6" t="s">
        <v>10</v>
      </c>
      <c r="O202" s="26">
        <v>100</v>
      </c>
      <c r="P202" s="26" t="s">
        <v>12</v>
      </c>
      <c r="Q202" s="26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  <c r="AA202" s="24">
        <f t="shared" si="34"/>
        <v>0.98077187671986787</v>
      </c>
      <c r="AB202" s="24">
        <f t="shared" si="35"/>
        <v>0.28000000000000003</v>
      </c>
      <c r="AC202" s="24">
        <f t="shared" si="36"/>
        <v>1.2773722627737226E-2</v>
      </c>
      <c r="AD202" s="24">
        <f t="shared" si="37"/>
        <v>2.4432809773123908E-2</v>
      </c>
    </row>
    <row r="203" spans="1:30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6" t="s">
        <v>10</v>
      </c>
      <c r="O203" s="26">
        <v>100</v>
      </c>
      <c r="P203" s="26" t="s">
        <v>12</v>
      </c>
      <c r="Q203" s="26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  <c r="AA203" s="24">
        <f t="shared" si="34"/>
        <v>0.98115024766097969</v>
      </c>
      <c r="AB203" s="24">
        <f t="shared" si="35"/>
        <v>0.5</v>
      </c>
      <c r="AC203" s="24">
        <f t="shared" si="36"/>
        <v>1.8248175182481751E-3</v>
      </c>
      <c r="AD203" s="24">
        <f t="shared" si="37"/>
        <v>3.6363636363636364E-3</v>
      </c>
    </row>
    <row r="204" spans="1:30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6" t="s">
        <v>10</v>
      </c>
      <c r="O204" s="26">
        <v>100</v>
      </c>
      <c r="P204" s="26" t="s">
        <v>12</v>
      </c>
      <c r="Q204" s="26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  <c r="AA204" s="24">
        <f t="shared" si="34"/>
        <v>0.98104705558613103</v>
      </c>
      <c r="AB204" s="24">
        <f t="shared" si="35"/>
        <v>0.36363636363636365</v>
      </c>
      <c r="AC204" s="24">
        <f t="shared" si="36"/>
        <v>7.2992700729927005E-3</v>
      </c>
      <c r="AD204" s="24">
        <f t="shared" si="37"/>
        <v>1.4311270125223614E-2</v>
      </c>
    </row>
    <row r="205" spans="1:30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6" t="s">
        <v>10</v>
      </c>
      <c r="O205" s="26">
        <v>100</v>
      </c>
      <c r="P205" s="26" t="s">
        <v>12</v>
      </c>
      <c r="Q205" s="26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  <c r="AA205" s="24">
        <f t="shared" si="34"/>
        <v>0.98029031370390751</v>
      </c>
      <c r="AB205" s="24">
        <f t="shared" si="35"/>
        <v>0.29508196721311475</v>
      </c>
      <c r="AC205" s="24">
        <f t="shared" si="36"/>
        <v>3.2846715328467155E-2</v>
      </c>
      <c r="AD205" s="24">
        <f t="shared" si="37"/>
        <v>5.9113300492610842E-2</v>
      </c>
    </row>
    <row r="206" spans="1:30" s="27" customFormat="1" x14ac:dyDescent="0.35">
      <c r="A206" s="27" t="s">
        <v>59</v>
      </c>
      <c r="B206" s="3">
        <v>10960</v>
      </c>
      <c r="C206" s="3">
        <v>548</v>
      </c>
      <c r="D206" s="3">
        <v>50</v>
      </c>
      <c r="E206" s="3">
        <v>4</v>
      </c>
      <c r="F206" s="3">
        <v>55</v>
      </c>
      <c r="G206" s="3">
        <v>55</v>
      </c>
      <c r="H206" s="3">
        <v>55</v>
      </c>
      <c r="I206" s="3">
        <v>55</v>
      </c>
      <c r="J206" s="3" t="s">
        <v>6</v>
      </c>
      <c r="K206" s="3" t="s">
        <v>6</v>
      </c>
      <c r="L206" s="3" t="s">
        <v>6</v>
      </c>
      <c r="M206" s="3" t="s">
        <v>6</v>
      </c>
      <c r="N206" s="3" t="s">
        <v>10</v>
      </c>
      <c r="O206" s="3">
        <v>100</v>
      </c>
      <c r="P206" s="3" t="s">
        <v>12</v>
      </c>
      <c r="Q206" s="3" t="s">
        <v>14</v>
      </c>
      <c r="R206" s="3"/>
      <c r="S206" s="3"/>
      <c r="T206" s="28"/>
      <c r="U206" s="3"/>
      <c r="V206" s="3">
        <f>SUM(W206:Z206)</f>
        <v>29072</v>
      </c>
      <c r="W206" s="27">
        <v>382</v>
      </c>
      <c r="X206" s="27">
        <v>24837</v>
      </c>
      <c r="Y206" s="27">
        <v>3687</v>
      </c>
      <c r="Z206" s="27">
        <v>166</v>
      </c>
      <c r="AA206" s="29">
        <f t="shared" si="34"/>
        <v>0.86746697853604848</v>
      </c>
      <c r="AB206" s="29">
        <f t="shared" si="35"/>
        <v>9.3880560334234461E-2</v>
      </c>
      <c r="AC206" s="29">
        <f t="shared" si="36"/>
        <v>0.6970802919708029</v>
      </c>
      <c r="AD206" s="29">
        <f t="shared" si="37"/>
        <v>0.16547541693740525</v>
      </c>
    </row>
    <row r="207" spans="1:30" s="27" customFormat="1" x14ac:dyDescent="0.35">
      <c r="A207" s="27" t="s">
        <v>59</v>
      </c>
      <c r="B207" s="3">
        <v>10960</v>
      </c>
      <c r="C207" s="3">
        <v>548</v>
      </c>
      <c r="D207" s="3">
        <v>50</v>
      </c>
      <c r="E207" s="3">
        <v>4</v>
      </c>
      <c r="F207" s="3">
        <v>55</v>
      </c>
      <c r="G207" s="3">
        <v>55</v>
      </c>
      <c r="H207" s="3">
        <v>55</v>
      </c>
      <c r="I207" s="3">
        <v>55</v>
      </c>
      <c r="J207" s="3" t="s">
        <v>6</v>
      </c>
      <c r="K207" s="3" t="s">
        <v>6</v>
      </c>
      <c r="L207" s="3" t="s">
        <v>6</v>
      </c>
      <c r="M207" s="3" t="s">
        <v>6</v>
      </c>
      <c r="N207" s="3" t="s">
        <v>10</v>
      </c>
      <c r="O207" s="3">
        <v>100</v>
      </c>
      <c r="P207" s="3" t="s">
        <v>12</v>
      </c>
      <c r="Q207" s="3" t="s">
        <v>14</v>
      </c>
      <c r="R207" s="3"/>
      <c r="S207" s="3"/>
      <c r="T207" s="28"/>
      <c r="U207" s="3"/>
      <c r="V207" s="3">
        <f t="shared" ref="V207:V210" si="38">SUM(W207:Z207)</f>
        <v>29072</v>
      </c>
      <c r="W207" s="27">
        <v>382</v>
      </c>
      <c r="X207" s="27">
        <v>24837</v>
      </c>
      <c r="Y207" s="27">
        <v>3687</v>
      </c>
      <c r="Z207" s="27">
        <v>166</v>
      </c>
      <c r="AA207" s="29">
        <f t="shared" ref="AA207:AA210" si="39">(W207+X207)/V207</f>
        <v>0.86746697853604848</v>
      </c>
      <c r="AB207" s="29">
        <f t="shared" ref="AB207:AB210" si="40">IF(AND(W207=0, Y207=0),0,(W207/(W207+Y207)))</f>
        <v>9.3880560334234461E-2</v>
      </c>
      <c r="AC207" s="29">
        <f t="shared" ref="AC207:AC210" si="41">(W207/(W207+Z207))</f>
        <v>0.6970802919708029</v>
      </c>
      <c r="AD207" s="29">
        <f t="shared" ref="AD207:AD210" si="42">IF(AND(AB207=0,AC207=0),0,2*(AB207*AC207)/(AB207+AC207))</f>
        <v>0.16547541693740525</v>
      </c>
    </row>
    <row r="208" spans="1:30" s="27" customFormat="1" x14ac:dyDescent="0.35">
      <c r="A208" s="27" t="s">
        <v>59</v>
      </c>
      <c r="B208" s="3">
        <v>10960</v>
      </c>
      <c r="C208" s="3">
        <v>548</v>
      </c>
      <c r="D208" s="3">
        <v>50</v>
      </c>
      <c r="E208" s="3">
        <v>4</v>
      </c>
      <c r="F208" s="3">
        <v>55</v>
      </c>
      <c r="G208" s="3">
        <v>55</v>
      </c>
      <c r="H208" s="3">
        <v>55</v>
      </c>
      <c r="I208" s="3">
        <v>55</v>
      </c>
      <c r="J208" s="3" t="s">
        <v>6</v>
      </c>
      <c r="K208" s="3" t="s">
        <v>6</v>
      </c>
      <c r="L208" s="3" t="s">
        <v>6</v>
      </c>
      <c r="M208" s="3" t="s">
        <v>6</v>
      </c>
      <c r="N208" s="3" t="s">
        <v>10</v>
      </c>
      <c r="O208" s="3">
        <v>100</v>
      </c>
      <c r="P208" s="3" t="s">
        <v>12</v>
      </c>
      <c r="Q208" s="3" t="s">
        <v>14</v>
      </c>
      <c r="R208" s="3"/>
      <c r="S208" s="3"/>
      <c r="T208" s="28"/>
      <c r="U208" s="3"/>
      <c r="V208" s="3">
        <f t="shared" si="38"/>
        <v>29072</v>
      </c>
      <c r="W208" s="27">
        <v>382</v>
      </c>
      <c r="X208" s="27">
        <v>24837</v>
      </c>
      <c r="Y208" s="27">
        <v>3687</v>
      </c>
      <c r="Z208" s="27">
        <v>166</v>
      </c>
      <c r="AA208" s="29">
        <f t="shared" si="39"/>
        <v>0.86746697853604848</v>
      </c>
      <c r="AB208" s="29">
        <f t="shared" si="40"/>
        <v>9.3880560334234461E-2</v>
      </c>
      <c r="AC208" s="29">
        <f t="shared" si="41"/>
        <v>0.6970802919708029</v>
      </c>
      <c r="AD208" s="29">
        <f t="shared" si="42"/>
        <v>0.16547541693740525</v>
      </c>
    </row>
    <row r="209" spans="1:30" s="27" customFormat="1" x14ac:dyDescent="0.35">
      <c r="A209" s="27" t="s">
        <v>59</v>
      </c>
      <c r="B209" s="3">
        <v>10960</v>
      </c>
      <c r="C209" s="3">
        <v>548</v>
      </c>
      <c r="D209" s="3">
        <v>50</v>
      </c>
      <c r="E209" s="3">
        <v>4</v>
      </c>
      <c r="F209" s="3">
        <v>55</v>
      </c>
      <c r="G209" s="3">
        <v>55</v>
      </c>
      <c r="H209" s="3">
        <v>55</v>
      </c>
      <c r="I209" s="3">
        <v>55</v>
      </c>
      <c r="J209" s="3" t="s">
        <v>6</v>
      </c>
      <c r="K209" s="3" t="s">
        <v>6</v>
      </c>
      <c r="L209" s="3" t="s">
        <v>6</v>
      </c>
      <c r="M209" s="3" t="s">
        <v>6</v>
      </c>
      <c r="N209" s="3" t="s">
        <v>10</v>
      </c>
      <c r="O209" s="3">
        <v>100</v>
      </c>
      <c r="P209" s="3" t="s">
        <v>12</v>
      </c>
      <c r="Q209" s="3" t="s">
        <v>14</v>
      </c>
      <c r="R209" s="3"/>
      <c r="S209" s="3"/>
      <c r="T209" s="28"/>
      <c r="U209" s="3"/>
      <c r="V209" s="3">
        <f t="shared" si="38"/>
        <v>29072</v>
      </c>
      <c r="W209" s="27">
        <v>382</v>
      </c>
      <c r="X209" s="27">
        <v>24837</v>
      </c>
      <c r="Y209" s="27">
        <v>3687</v>
      </c>
      <c r="Z209" s="27">
        <v>166</v>
      </c>
      <c r="AA209" s="29">
        <f t="shared" si="39"/>
        <v>0.86746697853604848</v>
      </c>
      <c r="AB209" s="29">
        <f t="shared" si="40"/>
        <v>9.3880560334234461E-2</v>
      </c>
      <c r="AC209" s="29">
        <f t="shared" si="41"/>
        <v>0.6970802919708029</v>
      </c>
      <c r="AD209" s="29">
        <f t="shared" si="42"/>
        <v>0.16547541693740525</v>
      </c>
    </row>
    <row r="210" spans="1:30" s="27" customFormat="1" x14ac:dyDescent="0.35">
      <c r="A210" s="27" t="s">
        <v>59</v>
      </c>
      <c r="B210" s="3">
        <v>10960</v>
      </c>
      <c r="C210" s="3">
        <v>548</v>
      </c>
      <c r="D210" s="3">
        <v>50</v>
      </c>
      <c r="E210" s="3">
        <v>4</v>
      </c>
      <c r="F210" s="3">
        <v>55</v>
      </c>
      <c r="G210" s="3">
        <v>55</v>
      </c>
      <c r="H210" s="3">
        <v>55</v>
      </c>
      <c r="I210" s="3">
        <v>55</v>
      </c>
      <c r="J210" s="3" t="s">
        <v>6</v>
      </c>
      <c r="K210" s="3" t="s">
        <v>6</v>
      </c>
      <c r="L210" s="3" t="s">
        <v>6</v>
      </c>
      <c r="M210" s="3" t="s">
        <v>6</v>
      </c>
      <c r="N210" s="3" t="s">
        <v>10</v>
      </c>
      <c r="O210" s="3">
        <v>100</v>
      </c>
      <c r="P210" s="3" t="s">
        <v>12</v>
      </c>
      <c r="Q210" s="3" t="s">
        <v>14</v>
      </c>
      <c r="R210" s="3"/>
      <c r="S210" s="3"/>
      <c r="T210" s="28"/>
      <c r="U210" s="3"/>
      <c r="V210" s="3">
        <f t="shared" si="38"/>
        <v>29072</v>
      </c>
      <c r="W210" s="27">
        <v>382</v>
      </c>
      <c r="X210" s="27">
        <v>24837</v>
      </c>
      <c r="Y210" s="27">
        <v>3687</v>
      </c>
      <c r="Z210" s="27">
        <v>166</v>
      </c>
      <c r="AA210" s="29">
        <f t="shared" si="39"/>
        <v>0.86746697853604848</v>
      </c>
      <c r="AB210" s="29">
        <f t="shared" si="40"/>
        <v>9.3880560334234461E-2</v>
      </c>
      <c r="AC210" s="29">
        <f t="shared" si="41"/>
        <v>0.6970802919708029</v>
      </c>
      <c r="AD210" s="29">
        <f t="shared" si="42"/>
        <v>0.16547541693740525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36" t="s">
        <v>24</v>
      </c>
      <c r="G2" s="36"/>
      <c r="H2" s="36"/>
      <c r="I2" s="36"/>
    </row>
    <row r="3" spans="3:10" x14ac:dyDescent="0.35">
      <c r="F3" s="36" t="s">
        <v>15</v>
      </c>
      <c r="G3" s="36"/>
      <c r="H3" s="36" t="s">
        <v>16</v>
      </c>
      <c r="I3" s="36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opLeftCell="O17" workbookViewId="0">
      <selection activeCell="AD31" sqref="AD31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  <col min="27" max="30" width="8.7265625" style="25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25" t="s">
        <v>14</v>
      </c>
      <c r="AB1" s="25" t="s">
        <v>35</v>
      </c>
      <c r="AC1" s="25" t="s">
        <v>36</v>
      </c>
      <c r="AD1" s="25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30">
        <f t="shared" si="1"/>
        <v>0.97994634012107873</v>
      </c>
      <c r="AB26" s="30">
        <f t="shared" si="2"/>
        <v>0.45205479452054792</v>
      </c>
      <c r="AC26" s="30">
        <f t="shared" si="3"/>
        <v>0.3010948905109489</v>
      </c>
      <c r="AD26" s="30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30">
        <f t="shared" si="1"/>
        <v>0.9828357182168409</v>
      </c>
      <c r="AB27" s="30">
        <f t="shared" si="2"/>
        <v>0.58305084745762714</v>
      </c>
      <c r="AC27" s="30">
        <f t="shared" si="3"/>
        <v>0.31386861313868614</v>
      </c>
      <c r="AD27" s="30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30">
        <f t="shared" si="1"/>
        <v>0.9811846450192625</v>
      </c>
      <c r="AB28" s="30">
        <f t="shared" si="2"/>
        <v>0.50141643059490082</v>
      </c>
      <c r="AC28" s="30">
        <f t="shared" si="3"/>
        <v>0.32299270072992703</v>
      </c>
      <c r="AD28" s="30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30">
        <f t="shared" si="1"/>
        <v>0.97888002201430935</v>
      </c>
      <c r="AB29" s="30">
        <f t="shared" si="2"/>
        <v>0.41624365482233505</v>
      </c>
      <c r="AC29" s="30">
        <f t="shared" si="3"/>
        <v>0.29927007299270075</v>
      </c>
      <c r="AD29" s="30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30">
        <f t="shared" si="1"/>
        <v>0.9811846450192625</v>
      </c>
      <c r="AB30" s="30">
        <f t="shared" si="2"/>
        <v>0.50134770889487867</v>
      </c>
      <c r="AC30" s="30">
        <f t="shared" si="3"/>
        <v>0.33941605839416056</v>
      </c>
      <c r="AD30" s="30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30">
        <f t="shared" si="1"/>
        <v>0.97998073747936154</v>
      </c>
      <c r="AB31" s="30">
        <f t="shared" si="2"/>
        <v>0.45549738219895286</v>
      </c>
      <c r="AC31" s="30">
        <f t="shared" si="3"/>
        <v>0.31751824817518248</v>
      </c>
      <c r="AD31" s="30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30">
        <f t="shared" si="1"/>
        <v>0.97894881673087508</v>
      </c>
      <c r="AB32" s="30">
        <f t="shared" si="2"/>
        <v>0.43073593073593075</v>
      </c>
      <c r="AC32" s="30">
        <f t="shared" si="3"/>
        <v>0.36313868613138683</v>
      </c>
      <c r="AD32" s="30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30">
        <f t="shared" si="1"/>
        <v>0.98290451293340675</v>
      </c>
      <c r="AB33" s="30">
        <f t="shared" si="2"/>
        <v>0.58947368421052626</v>
      </c>
      <c r="AC33" s="30">
        <f t="shared" si="3"/>
        <v>0.30656934306569344</v>
      </c>
      <c r="AD33" s="30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30">
        <f t="shared" si="1"/>
        <v>0.97702256466703352</v>
      </c>
      <c r="AB34" s="30">
        <f t="shared" si="2"/>
        <v>0.38505747126436779</v>
      </c>
      <c r="AC34" s="30">
        <f t="shared" si="3"/>
        <v>0.36678832116788324</v>
      </c>
      <c r="AD34" s="30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30">
        <f t="shared" si="1"/>
        <v>0.98231975784259773</v>
      </c>
      <c r="AB35" s="30">
        <f t="shared" si="2"/>
        <v>0.57798165137614677</v>
      </c>
      <c r="AC35" s="30">
        <f t="shared" si="3"/>
        <v>0.22992700729927007</v>
      </c>
      <c r="AD35" s="30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30">
        <f t="shared" si="1"/>
        <v>0.98311089708310406</v>
      </c>
      <c r="AB36" s="30">
        <f t="shared" si="2"/>
        <v>0.63902439024390245</v>
      </c>
      <c r="AC36" s="30">
        <f t="shared" si="3"/>
        <v>0.23905109489051096</v>
      </c>
      <c r="AD36" s="30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30">
        <f t="shared" si="1"/>
        <v>0.98204457897633457</v>
      </c>
      <c r="AB37" s="30">
        <f t="shared" si="2"/>
        <v>0.54961832061068705</v>
      </c>
      <c r="AC37" s="30">
        <f t="shared" si="3"/>
        <v>0.26277372262773724</v>
      </c>
      <c r="AD37" s="30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30">
        <f t="shared" si="1"/>
        <v>0.9824573472757292</v>
      </c>
      <c r="AB38" s="30">
        <f t="shared" si="2"/>
        <v>0.56737588652482274</v>
      </c>
      <c r="AC38" s="30">
        <f t="shared" si="3"/>
        <v>0.29197080291970801</v>
      </c>
      <c r="AD38" s="30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30">
        <f t="shared" si="1"/>
        <v>0.98231975784259773</v>
      </c>
      <c r="AB39" s="30">
        <f t="shared" si="2"/>
        <v>0.5611510791366906</v>
      </c>
      <c r="AC39" s="30">
        <f t="shared" si="3"/>
        <v>0.28467153284671531</v>
      </c>
      <c r="AD39" s="30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30">
        <f t="shared" si="1"/>
        <v>0.97774490919097412</v>
      </c>
      <c r="AB40" s="30">
        <f t="shared" si="2"/>
        <v>0.38724373576309795</v>
      </c>
      <c r="AC40" s="30">
        <f t="shared" si="3"/>
        <v>0.31021897810218979</v>
      </c>
      <c r="AD40" s="30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30">
        <f t="shared" si="1"/>
        <v>0.98149422124380847</v>
      </c>
      <c r="AB41" s="30">
        <f t="shared" si="2"/>
        <v>0.51533742331288346</v>
      </c>
      <c r="AC41" s="30">
        <f t="shared" si="3"/>
        <v>0.30656934306569344</v>
      </c>
      <c r="AD41" s="30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30">
        <f t="shared" si="1"/>
        <v>0.98128783709411116</v>
      </c>
      <c r="AB42" s="30">
        <f t="shared" si="2"/>
        <v>0.50714285714285712</v>
      </c>
      <c r="AC42" s="30">
        <f t="shared" si="3"/>
        <v>0.25912408759124089</v>
      </c>
      <c r="AD42" s="30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30">
        <f t="shared" si="1"/>
        <v>0.98211337369290042</v>
      </c>
      <c r="AB43" s="30">
        <f t="shared" si="2"/>
        <v>0.54458598726114649</v>
      </c>
      <c r="AC43" s="30">
        <f t="shared" si="3"/>
        <v>0.31204379562043794</v>
      </c>
      <c r="AD43" s="30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30">
        <f t="shared" si="1"/>
        <v>0.98238855255916346</v>
      </c>
      <c r="AB44" s="30">
        <f t="shared" si="2"/>
        <v>0.55521472392638038</v>
      </c>
      <c r="AC44" s="30">
        <f t="shared" si="3"/>
        <v>0.33029197080291972</v>
      </c>
      <c r="AD44" s="30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30">
        <f t="shared" si="1"/>
        <v>0.98101265822784811</v>
      </c>
      <c r="AB45" s="30">
        <f t="shared" si="2"/>
        <v>0.48936170212765956</v>
      </c>
      <c r="AC45" s="30">
        <f t="shared" si="3"/>
        <v>0.16788321167883211</v>
      </c>
      <c r="AD45" s="30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30">
        <f t="shared" si="1"/>
        <v>0.61891166758392957</v>
      </c>
      <c r="AB46" s="30">
        <f t="shared" si="2"/>
        <v>4.2408968453984529E-2</v>
      </c>
      <c r="AC46" s="30">
        <f t="shared" si="3"/>
        <v>0.89051094890510951</v>
      </c>
      <c r="AD46" s="30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30">
        <f t="shared" si="1"/>
        <v>0.65279306549257021</v>
      </c>
      <c r="AB47" s="30">
        <f t="shared" si="2"/>
        <v>4.6809722749715156E-2</v>
      </c>
      <c r="AC47" s="30">
        <f t="shared" si="3"/>
        <v>0.89963503649635035</v>
      </c>
      <c r="AD47" s="30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30">
        <f t="shared" si="1"/>
        <v>0.71040864061640063</v>
      </c>
      <c r="AB48" s="30">
        <f t="shared" si="2"/>
        <v>5.1714318259482854E-2</v>
      </c>
      <c r="AC48" s="30">
        <f t="shared" si="3"/>
        <v>0.82846715328467158</v>
      </c>
      <c r="AD48" s="30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30">
        <f t="shared" si="1"/>
        <v>0.65416895982388557</v>
      </c>
      <c r="AB49" s="30">
        <f t="shared" si="2"/>
        <v>4.5341496078056244E-2</v>
      </c>
      <c r="AC49" s="30">
        <f t="shared" si="3"/>
        <v>0.86496350364963503</v>
      </c>
      <c r="AD49" s="30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30">
        <f t="shared" si="1"/>
        <v>0.58379196477710515</v>
      </c>
      <c r="AB50" s="30">
        <f t="shared" si="2"/>
        <v>3.9393939393939391E-2</v>
      </c>
      <c r="AC50" s="30">
        <f t="shared" si="3"/>
        <v>0.90145985401459849</v>
      </c>
      <c r="AD50" s="30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30">
        <f t="shared" si="1"/>
        <v>0.60188497523390205</v>
      </c>
      <c r="AB51" s="30">
        <f t="shared" si="2"/>
        <v>4.111869485600133E-2</v>
      </c>
      <c r="AC51" s="30">
        <f t="shared" si="3"/>
        <v>0.90145985401459849</v>
      </c>
      <c r="AD51" s="30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30">
        <f t="shared" si="1"/>
        <v>0.61598789212988447</v>
      </c>
      <c r="AB52" s="30">
        <f t="shared" si="2"/>
        <v>4.2807924203273041E-2</v>
      </c>
      <c r="AC52" s="30">
        <f t="shared" si="3"/>
        <v>0.90693430656934304</v>
      </c>
      <c r="AD52" s="30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30">
        <f t="shared" si="1"/>
        <v>0.62716703357182169</v>
      </c>
      <c r="AB53" s="30">
        <f t="shared" si="2"/>
        <v>4.3393380069216433E-2</v>
      </c>
      <c r="AC53" s="30">
        <f t="shared" si="3"/>
        <v>0.89233576642335766</v>
      </c>
      <c r="AD53" s="30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30">
        <f t="shared" si="1"/>
        <v>0.74532195927352785</v>
      </c>
      <c r="AB54" s="30">
        <f t="shared" si="2"/>
        <v>5.5843482767556359E-2</v>
      </c>
      <c r="AC54" s="30">
        <f t="shared" si="3"/>
        <v>0.78649635036496346</v>
      </c>
      <c r="AD54" s="30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30">
        <f t="shared" si="1"/>
        <v>0.61127545404512929</v>
      </c>
      <c r="AB55" s="30">
        <f t="shared" si="2"/>
        <v>4.1528097552656261E-2</v>
      </c>
      <c r="AC55" s="30">
        <f t="shared" si="3"/>
        <v>0.88868613138686137</v>
      </c>
      <c r="AD55" s="30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30">
        <f t="shared" si="1"/>
        <v>0.69320996147495872</v>
      </c>
      <c r="AB56" s="30">
        <f t="shared" si="2"/>
        <v>5.0574465800493934E-2</v>
      </c>
      <c r="AC56" s="30">
        <f t="shared" si="3"/>
        <v>0.85948905109489049</v>
      </c>
      <c r="AD56" s="30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30">
        <f t="shared" si="1"/>
        <v>0.64495046780407261</v>
      </c>
      <c r="AB57" s="30">
        <f t="shared" si="2"/>
        <v>4.5226130653266333E-2</v>
      </c>
      <c r="AC57" s="30">
        <f t="shared" si="3"/>
        <v>0.88686131386861311</v>
      </c>
      <c r="AD57" s="30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30">
        <f t="shared" si="1"/>
        <v>0.63057237204182714</v>
      </c>
      <c r="AB58" s="30">
        <f t="shared" si="2"/>
        <v>4.2877646214567633E-2</v>
      </c>
      <c r="AC58" s="30">
        <f t="shared" si="3"/>
        <v>0.87226277372262773</v>
      </c>
      <c r="AD58" s="30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30">
        <f t="shared" si="1"/>
        <v>0.66624243258117777</v>
      </c>
      <c r="AB59" s="30">
        <f t="shared" si="2"/>
        <v>4.5657568238213403E-2</v>
      </c>
      <c r="AC59" s="30">
        <f t="shared" si="3"/>
        <v>0.83941605839416056</v>
      </c>
      <c r="AD59" s="30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30">
        <f t="shared" ref="AA60:AA123" si="7">(W60+X60)/V60</f>
        <v>0.65279306549257021</v>
      </c>
      <c r="AB60" s="30">
        <f t="shared" si="2"/>
        <v>4.6033859615750426E-2</v>
      </c>
      <c r="AC60" s="30">
        <f t="shared" ref="AC60:AC123" si="8">(W60/(W60+Z60))</f>
        <v>0.88321167883211682</v>
      </c>
      <c r="AD60" s="30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30">
        <f t="shared" si="7"/>
        <v>0.71704733076499727</v>
      </c>
      <c r="AB61" s="30">
        <f t="shared" si="2"/>
        <v>5.1413881748071981E-2</v>
      </c>
      <c r="AC61" s="30">
        <f t="shared" si="8"/>
        <v>0.8029197080291971</v>
      </c>
      <c r="AD61" s="30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30">
        <f t="shared" si="7"/>
        <v>0.72430517336268574</v>
      </c>
      <c r="AB62" s="30">
        <f t="shared" si="2"/>
        <v>5.3782717820007174E-2</v>
      </c>
      <c r="AC62" s="30">
        <f t="shared" si="8"/>
        <v>0.82116788321167888</v>
      </c>
      <c r="AD62" s="30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30">
        <f t="shared" si="7"/>
        <v>0.70483626857457349</v>
      </c>
      <c r="AB63" s="30">
        <f t="shared" si="2"/>
        <v>5.0274325383495688E-2</v>
      </c>
      <c r="AC63" s="30">
        <f t="shared" si="8"/>
        <v>0.81934306569343063</v>
      </c>
      <c r="AD63" s="30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30">
        <f t="shared" si="7"/>
        <v>0.69967666483214086</v>
      </c>
      <c r="AB64" s="30">
        <f t="shared" si="2"/>
        <v>4.7650635710337202E-2</v>
      </c>
      <c r="AC64" s="30">
        <f t="shared" si="8"/>
        <v>0.78649635036496346</v>
      </c>
      <c r="AD64" s="30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30">
        <f t="shared" si="7"/>
        <v>0.62933406714364337</v>
      </c>
      <c r="AB65" s="30">
        <f t="shared" si="2"/>
        <v>4.3800178412132025E-2</v>
      </c>
      <c r="AC65" s="30">
        <f t="shared" si="8"/>
        <v>0.89598540145985406</v>
      </c>
      <c r="AD65" s="30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31">
        <f t="shared" si="7"/>
        <v>0.68904788112272974</v>
      </c>
      <c r="AB66" s="31">
        <f t="shared" si="2"/>
        <v>4.973488865323436E-2</v>
      </c>
      <c r="AC66" s="31">
        <f t="shared" si="8"/>
        <v>0.8558394160583942</v>
      </c>
      <c r="AD66" s="31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31">
        <f t="shared" si="7"/>
        <v>0.67184920198128784</v>
      </c>
      <c r="AB67" s="31">
        <f t="shared" si="2"/>
        <v>4.6499899132539844E-2</v>
      </c>
      <c r="AC67" s="31">
        <f t="shared" si="8"/>
        <v>0.84124087591240881</v>
      </c>
      <c r="AD67" s="31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31">
        <f t="shared" si="7"/>
        <v>0.70917033571821686</v>
      </c>
      <c r="AB68" s="31">
        <f t="shared" si="2"/>
        <v>5.08917414517778E-2</v>
      </c>
      <c r="AC68" s="31">
        <f t="shared" si="8"/>
        <v>0.81751824817518248</v>
      </c>
      <c r="AD68" s="31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31">
        <f t="shared" si="7"/>
        <v>0.73166620803522286</v>
      </c>
      <c r="AB69" s="31">
        <f t="shared" si="2"/>
        <v>5.4100577892536576E-2</v>
      </c>
      <c r="AC69" s="31">
        <f t="shared" si="8"/>
        <v>0.8029197080291971</v>
      </c>
      <c r="AD69" s="31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31">
        <f t="shared" si="7"/>
        <v>0.69895432030820037</v>
      </c>
      <c r="AB70" s="31">
        <f t="shared" si="2"/>
        <v>5.071193866374589E-2</v>
      </c>
      <c r="AC70" s="31">
        <f t="shared" si="8"/>
        <v>0.8448905109489051</v>
      </c>
      <c r="AD70" s="31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31">
        <f t="shared" si="7"/>
        <v>0.78374380847550906</v>
      </c>
      <c r="AB71" s="31">
        <f t="shared" si="2"/>
        <v>6.1439706556625402E-2</v>
      </c>
      <c r="AC71" s="31">
        <f t="shared" si="8"/>
        <v>0.73357664233576647</v>
      </c>
      <c r="AD71" s="31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31">
        <f t="shared" si="7"/>
        <v>0.71642817831590533</v>
      </c>
      <c r="AB72" s="31">
        <f t="shared" si="2"/>
        <v>5.2558139534883724E-2</v>
      </c>
      <c r="AC72" s="31">
        <f t="shared" si="8"/>
        <v>0.82481751824817517</v>
      </c>
      <c r="AD72" s="31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31">
        <f t="shared" si="7"/>
        <v>0.64288662630709958</v>
      </c>
      <c r="AB73" s="31">
        <f t="shared" si="2"/>
        <v>4.4975013881177126E-2</v>
      </c>
      <c r="AC73" s="31">
        <f t="shared" si="8"/>
        <v>0.88686131386861311</v>
      </c>
      <c r="AD73" s="31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31">
        <f t="shared" si="7"/>
        <v>0.70934232250963125</v>
      </c>
      <c r="AB74" s="31">
        <f t="shared" si="2"/>
        <v>5.1939215241551373E-2</v>
      </c>
      <c r="AC74" s="31">
        <f t="shared" si="8"/>
        <v>0.83576642335766427</v>
      </c>
      <c r="AD74" s="31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31">
        <f t="shared" si="7"/>
        <v>0.69582416070445785</v>
      </c>
      <c r="AB75" s="31">
        <f t="shared" si="2"/>
        <v>4.8350212348905588E-2</v>
      </c>
      <c r="AC75" s="31">
        <f t="shared" si="8"/>
        <v>0.81021897810218979</v>
      </c>
      <c r="AD75" s="31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31">
        <f t="shared" si="7"/>
        <v>0.59988992845349476</v>
      </c>
      <c r="AB76" s="31">
        <f t="shared" si="2"/>
        <v>4.1149196886901808E-2</v>
      </c>
      <c r="AC76" s="31">
        <f t="shared" si="8"/>
        <v>0.90693430656934304</v>
      </c>
      <c r="AD76" s="31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31">
        <f t="shared" si="7"/>
        <v>0.76262383048981841</v>
      </c>
      <c r="AB77" s="31">
        <f t="shared" si="2"/>
        <v>5.7898399443284621E-2</v>
      </c>
      <c r="AC77" s="31">
        <f t="shared" si="8"/>
        <v>0.75912408759124084</v>
      </c>
      <c r="AD77" s="31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31">
        <f t="shared" si="7"/>
        <v>0.65513208585580629</v>
      </c>
      <c r="AB78" s="31">
        <f t="shared" si="2"/>
        <v>4.6246648793565687E-2</v>
      </c>
      <c r="AC78" s="31">
        <f t="shared" si="8"/>
        <v>0.88138686131386856</v>
      </c>
      <c r="AD78" s="31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31">
        <f t="shared" si="7"/>
        <v>0.69905751238304903</v>
      </c>
      <c r="AB79" s="31">
        <f t="shared" si="2"/>
        <v>5.0827034724504325E-2</v>
      </c>
      <c r="AC79" s="31">
        <f t="shared" si="8"/>
        <v>0.84671532846715325</v>
      </c>
      <c r="AD79" s="31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31">
        <f t="shared" si="7"/>
        <v>0.69338194826637312</v>
      </c>
      <c r="AB80" s="31">
        <f t="shared" ref="AB80:AB85" si="11">IF(AND(W80=0, Y80=0),0,(W80/(W80+Y80)))</f>
        <v>5.0215053763440862E-2</v>
      </c>
      <c r="AC80" s="31">
        <f t="shared" si="8"/>
        <v>0.8521897810218978</v>
      </c>
      <c r="AD80" s="31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31">
        <f t="shared" si="7"/>
        <v>0.70920473307649967</v>
      </c>
      <c r="AB81" s="31">
        <f t="shared" si="11"/>
        <v>5.1101521689756985E-2</v>
      </c>
      <c r="AC81" s="31">
        <f t="shared" si="8"/>
        <v>0.82116788321167888</v>
      </c>
      <c r="AD81" s="31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31">
        <f t="shared" si="7"/>
        <v>0.69847275729224001</v>
      </c>
      <c r="AB82" s="31">
        <f t="shared" si="11"/>
        <v>4.8759059960465624E-2</v>
      </c>
      <c r="AC82" s="31">
        <f t="shared" si="8"/>
        <v>0.81021897810218979</v>
      </c>
      <c r="AD82" s="31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31">
        <f t="shared" si="7"/>
        <v>0.71003026967528893</v>
      </c>
      <c r="AB83" s="31">
        <f t="shared" si="11"/>
        <v>5.1853536502160562E-2</v>
      </c>
      <c r="AC83" s="31">
        <f t="shared" si="8"/>
        <v>0.83211678832116787</v>
      </c>
      <c r="AD83" s="31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31">
        <f t="shared" si="7"/>
        <v>0.69836956521739135</v>
      </c>
      <c r="AB84" s="31">
        <f t="shared" si="11"/>
        <v>5.0125861880267047E-2</v>
      </c>
      <c r="AC84" s="31">
        <f t="shared" si="8"/>
        <v>0.83576642335766427</v>
      </c>
      <c r="AD84" s="31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31">
        <f t="shared" si="7"/>
        <v>0.70280682443588327</v>
      </c>
      <c r="AB85" s="31">
        <f t="shared" si="11"/>
        <v>4.9744046294235476E-2</v>
      </c>
      <c r="AC85" s="31">
        <f t="shared" si="8"/>
        <v>0.81569343065693434</v>
      </c>
      <c r="AD85" s="31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6" t="s">
        <v>49</v>
      </c>
      <c r="O86" s="26">
        <v>100</v>
      </c>
      <c r="P86" s="26" t="s">
        <v>12</v>
      </c>
      <c r="Q86" s="26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30">
        <f t="shared" si="7"/>
        <v>0.98115024766097969</v>
      </c>
      <c r="AB86" s="30">
        <f>IF(AND(W86=0, Y86=0),0,(W86/(W86+Y86)))</f>
        <v>0</v>
      </c>
      <c r="AC86" s="30">
        <f t="shared" si="8"/>
        <v>0</v>
      </c>
      <c r="AD86" s="30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6" t="s">
        <v>49</v>
      </c>
      <c r="O87" s="26">
        <v>100</v>
      </c>
      <c r="P87" s="26" t="s">
        <v>12</v>
      </c>
      <c r="Q87" s="26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30">
        <f t="shared" si="7"/>
        <v>0.98145982388552555</v>
      </c>
      <c r="AB87" s="30">
        <f t="shared" ref="AB87:AB150" si="12">IF(AND(W87=0, Y87=0),0,(W87/(W87+Y87)))</f>
        <v>0.65517241379310343</v>
      </c>
      <c r="AC87" s="30">
        <f t="shared" si="8"/>
        <v>3.4671532846715328E-2</v>
      </c>
      <c r="AD87" s="30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6" t="s">
        <v>49</v>
      </c>
      <c r="O88" s="26">
        <v>100</v>
      </c>
      <c r="P88" s="26" t="s">
        <v>12</v>
      </c>
      <c r="Q88" s="26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30">
        <f t="shared" si="7"/>
        <v>0.98056549257017056</v>
      </c>
      <c r="AB88" s="30">
        <f t="shared" si="12"/>
        <v>0.27027027027027029</v>
      </c>
      <c r="AC88" s="30">
        <f t="shared" si="8"/>
        <v>1.824817518248175E-2</v>
      </c>
      <c r="AD88" s="30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6" t="s">
        <v>49</v>
      </c>
      <c r="O89" s="26">
        <v>100</v>
      </c>
      <c r="P89" s="26" t="s">
        <v>12</v>
      </c>
      <c r="Q89" s="26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30">
        <f t="shared" si="7"/>
        <v>0.98066868464501922</v>
      </c>
      <c r="AB89" s="30">
        <f t="shared" si="12"/>
        <v>0.33333333333333331</v>
      </c>
      <c r="AC89" s="30">
        <f t="shared" si="8"/>
        <v>2.5547445255474453E-2</v>
      </c>
      <c r="AD89" s="30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6" t="s">
        <v>49</v>
      </c>
      <c r="O90" s="26">
        <v>100</v>
      </c>
      <c r="P90" s="26" t="s">
        <v>12</v>
      </c>
      <c r="Q90" s="26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30">
        <f t="shared" si="7"/>
        <v>0.98115024766097969</v>
      </c>
      <c r="AB90" s="30">
        <f t="shared" si="12"/>
        <v>0</v>
      </c>
      <c r="AC90" s="30">
        <f t="shared" si="8"/>
        <v>0</v>
      </c>
      <c r="AD90" s="30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6" t="s">
        <v>49</v>
      </c>
      <c r="O91" s="26">
        <v>100</v>
      </c>
      <c r="P91" s="26" t="s">
        <v>12</v>
      </c>
      <c r="Q91" s="26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30">
        <f t="shared" si="7"/>
        <v>0.98115024766097969</v>
      </c>
      <c r="AB91" s="30">
        <f t="shared" si="12"/>
        <v>0</v>
      </c>
      <c r="AC91" s="30">
        <f t="shared" si="8"/>
        <v>0</v>
      </c>
      <c r="AD91" s="30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6" t="s">
        <v>49</v>
      </c>
      <c r="O92" s="26">
        <v>100</v>
      </c>
      <c r="P92" s="26" t="s">
        <v>12</v>
      </c>
      <c r="Q92" s="26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30">
        <f t="shared" si="7"/>
        <v>0.98115024766097969</v>
      </c>
      <c r="AB92" s="30">
        <f t="shared" si="12"/>
        <v>0</v>
      </c>
      <c r="AC92" s="30">
        <f t="shared" si="8"/>
        <v>0</v>
      </c>
      <c r="AD92" s="30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6" t="s">
        <v>49</v>
      </c>
      <c r="O93" s="26">
        <v>100</v>
      </c>
      <c r="P93" s="26" t="s">
        <v>12</v>
      </c>
      <c r="Q93" s="26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30">
        <f t="shared" si="7"/>
        <v>0.98115024766097969</v>
      </c>
      <c r="AB93" s="30">
        <f t="shared" si="12"/>
        <v>0</v>
      </c>
      <c r="AC93" s="30">
        <f t="shared" si="8"/>
        <v>0</v>
      </c>
      <c r="AD93" s="30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6" t="s">
        <v>49</v>
      </c>
      <c r="O94" s="26">
        <v>100</v>
      </c>
      <c r="P94" s="26" t="s">
        <v>12</v>
      </c>
      <c r="Q94" s="26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30">
        <f t="shared" si="7"/>
        <v>0.98115024766097969</v>
      </c>
      <c r="AB94" s="30">
        <f t="shared" si="12"/>
        <v>0</v>
      </c>
      <c r="AC94" s="30">
        <f t="shared" si="8"/>
        <v>0</v>
      </c>
      <c r="AD94" s="30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6" t="s">
        <v>49</v>
      </c>
      <c r="O95" s="26">
        <v>100</v>
      </c>
      <c r="P95" s="26" t="s">
        <v>12</v>
      </c>
      <c r="Q95" s="26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30">
        <f t="shared" si="7"/>
        <v>0.98115024766097969</v>
      </c>
      <c r="AB95" s="30">
        <f t="shared" si="12"/>
        <v>0</v>
      </c>
      <c r="AC95" s="30">
        <f t="shared" si="8"/>
        <v>0</v>
      </c>
      <c r="AD95" s="30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6" t="s">
        <v>49</v>
      </c>
      <c r="O96" s="26">
        <v>100</v>
      </c>
      <c r="P96" s="26" t="s">
        <v>12</v>
      </c>
      <c r="Q96" s="26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30">
        <f t="shared" si="7"/>
        <v>0.98115024766097969</v>
      </c>
      <c r="AB96" s="30">
        <f t="shared" si="12"/>
        <v>0.5</v>
      </c>
      <c r="AC96" s="30">
        <f t="shared" si="8"/>
        <v>2.5547445255474453E-2</v>
      </c>
      <c r="AD96" s="30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6" t="s">
        <v>49</v>
      </c>
      <c r="O97" s="26">
        <v>100</v>
      </c>
      <c r="P97" s="26" t="s">
        <v>12</v>
      </c>
      <c r="Q97" s="26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30">
        <f t="shared" si="7"/>
        <v>0.98053109521188775</v>
      </c>
      <c r="AB97" s="30">
        <f t="shared" si="12"/>
        <v>0.35483870967741937</v>
      </c>
      <c r="AC97" s="30">
        <f t="shared" si="8"/>
        <v>4.0145985401459854E-2</v>
      </c>
      <c r="AD97" s="30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6" t="s">
        <v>49</v>
      </c>
      <c r="O98" s="26">
        <v>100</v>
      </c>
      <c r="P98" s="26" t="s">
        <v>12</v>
      </c>
      <c r="Q98" s="26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30">
        <f t="shared" si="7"/>
        <v>0.98094386351128238</v>
      </c>
      <c r="AB98" s="30">
        <f t="shared" si="12"/>
        <v>0.375</v>
      </c>
      <c r="AC98" s="30">
        <f t="shared" si="8"/>
        <v>1.6423357664233577E-2</v>
      </c>
      <c r="AD98" s="30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6" t="s">
        <v>49</v>
      </c>
      <c r="O99" s="26">
        <v>100</v>
      </c>
      <c r="P99" s="26" t="s">
        <v>12</v>
      </c>
      <c r="Q99" s="26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30">
        <f t="shared" si="7"/>
        <v>0.98108145294441385</v>
      </c>
      <c r="AB99" s="30">
        <f t="shared" si="12"/>
        <v>0.4</v>
      </c>
      <c r="AC99" s="30">
        <f t="shared" si="8"/>
        <v>7.2992700729927005E-3</v>
      </c>
      <c r="AD99" s="30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6" t="s">
        <v>49</v>
      </c>
      <c r="O100" s="26">
        <v>100</v>
      </c>
      <c r="P100" s="26" t="s">
        <v>12</v>
      </c>
      <c r="Q100" s="26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30">
        <f t="shared" si="7"/>
        <v>0.98115024766097969</v>
      </c>
      <c r="AB100" s="30">
        <f t="shared" si="12"/>
        <v>0</v>
      </c>
      <c r="AC100" s="30">
        <f t="shared" si="8"/>
        <v>0</v>
      </c>
      <c r="AD100" s="30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6" t="s">
        <v>49</v>
      </c>
      <c r="O101" s="26">
        <v>100</v>
      </c>
      <c r="P101" s="26" t="s">
        <v>12</v>
      </c>
      <c r="Q101" s="26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30">
        <f t="shared" si="7"/>
        <v>0.98070308200330214</v>
      </c>
      <c r="AB101" s="30">
        <f t="shared" si="12"/>
        <v>0.34146341463414637</v>
      </c>
      <c r="AC101" s="30">
        <f t="shared" si="8"/>
        <v>2.5547445255474453E-2</v>
      </c>
      <c r="AD101" s="30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6" t="s">
        <v>49</v>
      </c>
      <c r="O102" s="26">
        <v>100</v>
      </c>
      <c r="P102" s="26" t="s">
        <v>12</v>
      </c>
      <c r="Q102" s="26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30">
        <f t="shared" si="7"/>
        <v>0.98108145294441385</v>
      </c>
      <c r="AB102" s="30">
        <f t="shared" si="12"/>
        <v>0.41666666666666669</v>
      </c>
      <c r="AC102" s="30">
        <f t="shared" si="8"/>
        <v>9.1240875912408752E-3</v>
      </c>
      <c r="AD102" s="30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6" t="s">
        <v>49</v>
      </c>
      <c r="O103" s="26">
        <v>100</v>
      </c>
      <c r="P103" s="26" t="s">
        <v>12</v>
      </c>
      <c r="Q103" s="26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30">
        <f t="shared" si="7"/>
        <v>0.98115024766097969</v>
      </c>
      <c r="AB103" s="30">
        <f t="shared" si="12"/>
        <v>0.5</v>
      </c>
      <c r="AC103" s="30">
        <f t="shared" si="8"/>
        <v>1.8248175182481751E-3</v>
      </c>
      <c r="AD103" s="30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6" t="s">
        <v>49</v>
      </c>
      <c r="O104" s="26">
        <v>100</v>
      </c>
      <c r="P104" s="26" t="s">
        <v>12</v>
      </c>
      <c r="Q104" s="26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30">
        <f t="shared" si="7"/>
        <v>0.98111585030269677</v>
      </c>
      <c r="AB104" s="30">
        <f t="shared" si="12"/>
        <v>0.33333333333333331</v>
      </c>
      <c r="AC104" s="30">
        <f t="shared" si="8"/>
        <v>1.8248175182481751E-3</v>
      </c>
      <c r="AD104" s="30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6" t="s">
        <v>49</v>
      </c>
      <c r="O105" s="26">
        <v>100</v>
      </c>
      <c r="P105" s="26" t="s">
        <v>12</v>
      </c>
      <c r="Q105" s="26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30">
        <f t="shared" si="7"/>
        <v>0.98104705558613103</v>
      </c>
      <c r="AB105" s="30">
        <f t="shared" si="12"/>
        <v>0</v>
      </c>
      <c r="AC105" s="30">
        <f t="shared" si="8"/>
        <v>0</v>
      </c>
      <c r="AD105" s="30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31">
        <f t="shared" si="7"/>
        <v>0.74212300495321959</v>
      </c>
      <c r="AB106" s="31">
        <f t="shared" si="12"/>
        <v>5.5406269993602049E-2</v>
      </c>
      <c r="AC106" s="31">
        <f t="shared" si="8"/>
        <v>0.79014598540145986</v>
      </c>
      <c r="AD106" s="31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31">
        <f t="shared" si="7"/>
        <v>0.69761282333516783</v>
      </c>
      <c r="AB107" s="31">
        <f t="shared" si="12"/>
        <v>4.9808847624249045E-2</v>
      </c>
      <c r="AC107" s="31">
        <f t="shared" si="8"/>
        <v>0.83211678832116787</v>
      </c>
      <c r="AD107" s="31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31">
        <f t="shared" si="7"/>
        <v>0.70889515685195381</v>
      </c>
      <c r="AB108" s="31">
        <f t="shared" si="12"/>
        <v>5.176124136368785E-2</v>
      </c>
      <c r="AC108" s="31">
        <f t="shared" si="8"/>
        <v>0.83394160583941601</v>
      </c>
      <c r="AD108" s="31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31">
        <f t="shared" si="7"/>
        <v>0.71907677490368738</v>
      </c>
      <c r="AB109" s="31">
        <f t="shared" si="12"/>
        <v>5.3137829912023461E-2</v>
      </c>
      <c r="AC109" s="31">
        <f t="shared" si="8"/>
        <v>0.82664233576642332</v>
      </c>
      <c r="AD109" s="31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31">
        <f t="shared" si="7"/>
        <v>0.68540176114474405</v>
      </c>
      <c r="AB110" s="31">
        <f t="shared" si="12"/>
        <v>4.8708796976695362E-2</v>
      </c>
      <c r="AC110" s="31">
        <f t="shared" si="8"/>
        <v>0.84671532846715325</v>
      </c>
      <c r="AD110" s="31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31">
        <f t="shared" si="7"/>
        <v>0.69069895432030814</v>
      </c>
      <c r="AB111" s="31">
        <f t="shared" si="12"/>
        <v>4.8931623931623931E-2</v>
      </c>
      <c r="AC111" s="31">
        <f t="shared" si="8"/>
        <v>0.83576642335766427</v>
      </c>
      <c r="AD111" s="31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31">
        <f t="shared" si="7"/>
        <v>0.71209411117226196</v>
      </c>
      <c r="AB112" s="31">
        <f t="shared" si="12"/>
        <v>5.1182005967408767E-2</v>
      </c>
      <c r="AC112" s="31">
        <f t="shared" si="8"/>
        <v>0.81386861313868608</v>
      </c>
      <c r="AD112" s="31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31">
        <f t="shared" si="7"/>
        <v>0.69637451843698406</v>
      </c>
      <c r="AB113" s="31">
        <f t="shared" si="12"/>
        <v>4.971173719134124E-2</v>
      </c>
      <c r="AC113" s="31">
        <f t="shared" si="8"/>
        <v>0.83394160583941601</v>
      </c>
      <c r="AD113" s="31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31">
        <f t="shared" si="7"/>
        <v>0.6867776554760594</v>
      </c>
      <c r="AB114" s="31">
        <f t="shared" si="12"/>
        <v>4.8628691983122363E-2</v>
      </c>
      <c r="AC114" s="31">
        <f t="shared" si="8"/>
        <v>0.84124087591240881</v>
      </c>
      <c r="AD114" s="31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31">
        <f t="shared" si="7"/>
        <v>0.73187259218492018</v>
      </c>
      <c r="AB115" s="31">
        <f t="shared" si="12"/>
        <v>5.4359857336121017E-2</v>
      </c>
      <c r="AC115" s="31">
        <f t="shared" si="8"/>
        <v>0.80656934306569339</v>
      </c>
      <c r="AD115" s="31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31">
        <f t="shared" si="7"/>
        <v>0.68780957622454597</v>
      </c>
      <c r="AB116" s="31">
        <f t="shared" si="12"/>
        <v>4.8687552921253173E-2</v>
      </c>
      <c r="AC116" s="31">
        <f t="shared" si="8"/>
        <v>0.83941605839416056</v>
      </c>
      <c r="AD116" s="31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31">
        <f t="shared" si="7"/>
        <v>0.71680654925701703</v>
      </c>
      <c r="AB117" s="31">
        <f t="shared" si="12"/>
        <v>5.2208367323155806E-2</v>
      </c>
      <c r="AC117" s="31">
        <f t="shared" si="8"/>
        <v>0.81751824817518248</v>
      </c>
      <c r="AD117" s="31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31">
        <f t="shared" si="7"/>
        <v>0.73328288387451845</v>
      </c>
      <c r="AB118" s="31">
        <f t="shared" si="12"/>
        <v>5.4304799604156358E-2</v>
      </c>
      <c r="AC118" s="31">
        <f t="shared" si="8"/>
        <v>0.80109489051094895</v>
      </c>
      <c r="AD118" s="31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31">
        <f t="shared" si="7"/>
        <v>0.71302283984589987</v>
      </c>
      <c r="AB119" s="31">
        <f t="shared" si="12"/>
        <v>5.195999540177032E-2</v>
      </c>
      <c r="AC119" s="31">
        <f t="shared" si="8"/>
        <v>0.82481751824817517</v>
      </c>
      <c r="AD119" s="31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31">
        <f t="shared" si="7"/>
        <v>0.72089983489268028</v>
      </c>
      <c r="AB120" s="31">
        <f t="shared" si="12"/>
        <v>5.1777251184834124E-2</v>
      </c>
      <c r="AC120" s="31">
        <f t="shared" si="8"/>
        <v>0.79744525547445255</v>
      </c>
      <c r="AD120" s="31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31">
        <f t="shared" si="7"/>
        <v>0.70710649422124383</v>
      </c>
      <c r="AB121" s="31">
        <f t="shared" si="12"/>
        <v>4.9836139676799639E-2</v>
      </c>
      <c r="AC121" s="31">
        <f t="shared" si="8"/>
        <v>0.80474452554744524</v>
      </c>
      <c r="AD121" s="31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31">
        <f t="shared" si="7"/>
        <v>0.73569069895432027</v>
      </c>
      <c r="AB122" s="31">
        <f t="shared" si="12"/>
        <v>5.4111472131967008E-2</v>
      </c>
      <c r="AC122" s="31">
        <f t="shared" si="8"/>
        <v>0.79014598540145986</v>
      </c>
      <c r="AD122" s="31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31">
        <f t="shared" si="7"/>
        <v>0.75526279581728128</v>
      </c>
      <c r="AB123" s="31">
        <f t="shared" si="12"/>
        <v>5.7061918251719954E-2</v>
      </c>
      <c r="AC123" s="31">
        <f t="shared" si="8"/>
        <v>0.77189781021897808</v>
      </c>
      <c r="AD123" s="31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31">
        <f t="shared" ref="AA124:AA165" si="15">(W124+X124)/V124</f>
        <v>0.71766648321408921</v>
      </c>
      <c r="AB124" s="31">
        <f t="shared" si="12"/>
        <v>5.1732209737827717E-2</v>
      </c>
      <c r="AC124" s="31">
        <f t="shared" ref="AC124:AC165" si="16">(W124/(W124+Z124))</f>
        <v>0.80656934306569339</v>
      </c>
      <c r="AD124" s="31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31">
        <f t="shared" si="15"/>
        <v>0.66067006053935062</v>
      </c>
      <c r="AB125" s="31">
        <f t="shared" si="12"/>
        <v>4.4935039562371791E-2</v>
      </c>
      <c r="AC125" s="31">
        <f t="shared" si="16"/>
        <v>0.83941605839416056</v>
      </c>
      <c r="AD125" s="31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6" t="s">
        <v>10</v>
      </c>
      <c r="O126" s="26">
        <v>100</v>
      </c>
      <c r="P126" s="26" t="s">
        <v>12</v>
      </c>
      <c r="Q126" s="26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30">
        <f t="shared" si="15"/>
        <v>0.98115024766097969</v>
      </c>
      <c r="AB126" s="30">
        <f t="shared" si="12"/>
        <v>0.5</v>
      </c>
      <c r="AC126" s="30">
        <f t="shared" si="16"/>
        <v>1.8248175182481751E-3</v>
      </c>
      <c r="AD126" s="30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6" t="s">
        <v>10</v>
      </c>
      <c r="O127" s="26">
        <v>100</v>
      </c>
      <c r="P127" s="26" t="s">
        <v>12</v>
      </c>
      <c r="Q127" s="26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30">
        <f t="shared" si="15"/>
        <v>0.98097826086956519</v>
      </c>
      <c r="AB127" s="30">
        <f t="shared" si="12"/>
        <v>0</v>
      </c>
      <c r="AC127" s="30">
        <f t="shared" si="16"/>
        <v>0</v>
      </c>
      <c r="AD127" s="30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6" t="s">
        <v>10</v>
      </c>
      <c r="O128" s="26">
        <v>100</v>
      </c>
      <c r="P128" s="26" t="s">
        <v>12</v>
      </c>
      <c r="Q128" s="26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30">
        <f t="shared" si="15"/>
        <v>0.98094386351128238</v>
      </c>
      <c r="AB128" s="30">
        <f t="shared" si="12"/>
        <v>0.25</v>
      </c>
      <c r="AC128" s="30">
        <f t="shared" si="16"/>
        <v>5.4744525547445258E-3</v>
      </c>
      <c r="AD128" s="30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6" t="s">
        <v>10</v>
      </c>
      <c r="O129" s="26">
        <v>100</v>
      </c>
      <c r="P129" s="26" t="s">
        <v>12</v>
      </c>
      <c r="Q129" s="26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30">
        <f t="shared" si="15"/>
        <v>0.98115024766097969</v>
      </c>
      <c r="AB129" s="30">
        <f t="shared" si="12"/>
        <v>0</v>
      </c>
      <c r="AC129" s="30">
        <f t="shared" si="16"/>
        <v>0</v>
      </c>
      <c r="AD129" s="30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6" t="s">
        <v>10</v>
      </c>
      <c r="O130" s="26">
        <v>100</v>
      </c>
      <c r="P130" s="26" t="s">
        <v>12</v>
      </c>
      <c r="Q130" s="26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30">
        <f t="shared" si="15"/>
        <v>0.98111585030269677</v>
      </c>
      <c r="AB130" s="30">
        <f t="shared" si="12"/>
        <v>0</v>
      </c>
      <c r="AC130" s="30">
        <f t="shared" si="16"/>
        <v>0</v>
      </c>
      <c r="AD130" s="30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6" t="s">
        <v>10</v>
      </c>
      <c r="O131" s="26">
        <v>100</v>
      </c>
      <c r="P131" s="26" t="s">
        <v>12</v>
      </c>
      <c r="Q131" s="26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30">
        <f t="shared" si="15"/>
        <v>0.98115024766097969</v>
      </c>
      <c r="AB131" s="30">
        <f t="shared" si="12"/>
        <v>0</v>
      </c>
      <c r="AC131" s="30">
        <f t="shared" si="16"/>
        <v>0</v>
      </c>
      <c r="AD131" s="30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6" t="s">
        <v>10</v>
      </c>
      <c r="O132" s="26">
        <v>100</v>
      </c>
      <c r="P132" s="26" t="s">
        <v>12</v>
      </c>
      <c r="Q132" s="26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30">
        <f t="shared" si="15"/>
        <v>0.98090946615299945</v>
      </c>
      <c r="AB132" s="30">
        <f t="shared" si="12"/>
        <v>0.1111111111111111</v>
      </c>
      <c r="AC132" s="30">
        <f t="shared" si="16"/>
        <v>1.8248175182481751E-3</v>
      </c>
      <c r="AD132" s="30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6" t="s">
        <v>10</v>
      </c>
      <c r="O133" s="26">
        <v>100</v>
      </c>
      <c r="P133" s="26" t="s">
        <v>12</v>
      </c>
      <c r="Q133" s="26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30">
        <f t="shared" si="15"/>
        <v>0.98111585030269677</v>
      </c>
      <c r="AB133" s="30">
        <f t="shared" si="12"/>
        <v>0.33333333333333331</v>
      </c>
      <c r="AC133" s="30">
        <f t="shared" si="16"/>
        <v>1.8248175182481751E-3</v>
      </c>
      <c r="AD133" s="30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6" t="s">
        <v>10</v>
      </c>
      <c r="O134" s="26">
        <v>100</v>
      </c>
      <c r="P134" s="26" t="s">
        <v>12</v>
      </c>
      <c r="Q134" s="26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30">
        <f t="shared" si="15"/>
        <v>0.98115024766097969</v>
      </c>
      <c r="AB134" s="30">
        <f t="shared" si="12"/>
        <v>0</v>
      </c>
      <c r="AC134" s="30">
        <f t="shared" si="16"/>
        <v>0</v>
      </c>
      <c r="AD134" s="30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6" t="s">
        <v>10</v>
      </c>
      <c r="O135" s="26">
        <v>100</v>
      </c>
      <c r="P135" s="26" t="s">
        <v>12</v>
      </c>
      <c r="Q135" s="26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30">
        <f t="shared" si="15"/>
        <v>0.98115024766097969</v>
      </c>
      <c r="AB135" s="30">
        <f t="shared" si="12"/>
        <v>0</v>
      </c>
      <c r="AC135" s="30">
        <f t="shared" si="16"/>
        <v>0</v>
      </c>
      <c r="AD135" s="30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6" t="s">
        <v>10</v>
      </c>
      <c r="O136" s="26">
        <v>100</v>
      </c>
      <c r="P136" s="26" t="s">
        <v>12</v>
      </c>
      <c r="Q136" s="26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30">
        <f t="shared" si="15"/>
        <v>0.98115024766097969</v>
      </c>
      <c r="AB136" s="30">
        <f t="shared" si="12"/>
        <v>0</v>
      </c>
      <c r="AC136" s="30">
        <f t="shared" si="16"/>
        <v>0</v>
      </c>
      <c r="AD136" s="30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6" t="s">
        <v>10</v>
      </c>
      <c r="O137" s="26">
        <v>100</v>
      </c>
      <c r="P137" s="26" t="s">
        <v>12</v>
      </c>
      <c r="Q137" s="26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30">
        <f t="shared" si="15"/>
        <v>0.98094386351128238</v>
      </c>
      <c r="AB137" s="30">
        <f t="shared" si="12"/>
        <v>0.25</v>
      </c>
      <c r="AC137" s="30">
        <f t="shared" si="16"/>
        <v>5.4744525547445258E-3</v>
      </c>
      <c r="AD137" s="30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6" t="s">
        <v>10</v>
      </c>
      <c r="O138" s="26">
        <v>100</v>
      </c>
      <c r="P138" s="26" t="s">
        <v>12</v>
      </c>
      <c r="Q138" s="26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30">
        <f t="shared" si="15"/>
        <v>0.98115024766097969</v>
      </c>
      <c r="AB138" s="30">
        <f t="shared" si="12"/>
        <v>0</v>
      </c>
      <c r="AC138" s="30">
        <f t="shared" si="16"/>
        <v>0</v>
      </c>
      <c r="AD138" s="30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6" t="s">
        <v>10</v>
      </c>
      <c r="O139" s="26">
        <v>100</v>
      </c>
      <c r="P139" s="26" t="s">
        <v>12</v>
      </c>
      <c r="Q139" s="26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30">
        <f t="shared" si="15"/>
        <v>0.98115024766097969</v>
      </c>
      <c r="AB139" s="30">
        <f t="shared" si="12"/>
        <v>0</v>
      </c>
      <c r="AC139" s="30">
        <f t="shared" si="16"/>
        <v>0</v>
      </c>
      <c r="AD139" s="30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6" t="s">
        <v>10</v>
      </c>
      <c r="O140" s="26">
        <v>100</v>
      </c>
      <c r="P140" s="26" t="s">
        <v>12</v>
      </c>
      <c r="Q140" s="26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30">
        <f t="shared" si="15"/>
        <v>0.98115024766097969</v>
      </c>
      <c r="AB140" s="30">
        <f t="shared" si="12"/>
        <v>0</v>
      </c>
      <c r="AC140" s="30">
        <f t="shared" si="16"/>
        <v>0</v>
      </c>
      <c r="AD140" s="30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6" t="s">
        <v>10</v>
      </c>
      <c r="O141" s="26">
        <v>100</v>
      </c>
      <c r="P141" s="26" t="s">
        <v>12</v>
      </c>
      <c r="Q141" s="26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30">
        <f t="shared" si="15"/>
        <v>0.9811846450192625</v>
      </c>
      <c r="AB141" s="30">
        <f t="shared" si="12"/>
        <v>0.66666666666666663</v>
      </c>
      <c r="AC141" s="30">
        <f t="shared" si="16"/>
        <v>3.6496350364963502E-3</v>
      </c>
      <c r="AD141" s="30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6" t="s">
        <v>10</v>
      </c>
      <c r="O142" s="26">
        <v>100</v>
      </c>
      <c r="P142" s="26" t="s">
        <v>12</v>
      </c>
      <c r="Q142" s="26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30">
        <f t="shared" si="15"/>
        <v>0.98115024766097969</v>
      </c>
      <c r="AB142" s="30">
        <f t="shared" si="12"/>
        <v>0</v>
      </c>
      <c r="AC142" s="30">
        <f t="shared" si="16"/>
        <v>0</v>
      </c>
      <c r="AD142" s="30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6" t="s">
        <v>10</v>
      </c>
      <c r="O143" s="26">
        <v>100</v>
      </c>
      <c r="P143" s="26" t="s">
        <v>12</v>
      </c>
      <c r="Q143" s="26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30">
        <f t="shared" si="15"/>
        <v>0.98115024766097969</v>
      </c>
      <c r="AB143" s="30">
        <f t="shared" si="12"/>
        <v>0</v>
      </c>
      <c r="AC143" s="30">
        <f t="shared" si="16"/>
        <v>0</v>
      </c>
      <c r="AD143" s="30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6" t="s">
        <v>10</v>
      </c>
      <c r="O144" s="26">
        <v>100</v>
      </c>
      <c r="P144" s="26" t="s">
        <v>12</v>
      </c>
      <c r="Q144" s="26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30">
        <f t="shared" si="15"/>
        <v>0.98115024766097969</v>
      </c>
      <c r="AB144" s="30">
        <f t="shared" si="12"/>
        <v>0</v>
      </c>
      <c r="AC144" s="30">
        <f t="shared" si="16"/>
        <v>0</v>
      </c>
      <c r="AD144" s="30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6" t="s">
        <v>10</v>
      </c>
      <c r="O145" s="26">
        <v>100</v>
      </c>
      <c r="P145" s="26" t="s">
        <v>12</v>
      </c>
      <c r="Q145" s="26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30">
        <f t="shared" si="15"/>
        <v>0.98115024766097969</v>
      </c>
      <c r="AB145" s="30">
        <f t="shared" si="12"/>
        <v>0</v>
      </c>
      <c r="AC145" s="30">
        <f t="shared" si="16"/>
        <v>0</v>
      </c>
      <c r="AD145" s="30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6" t="s">
        <v>10</v>
      </c>
      <c r="O146" s="26">
        <v>100</v>
      </c>
      <c r="P146" s="26" t="s">
        <v>12</v>
      </c>
      <c r="Q146" s="26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30">
        <f t="shared" si="15"/>
        <v>0.71020225646670332</v>
      </c>
      <c r="AB146" s="30">
        <f t="shared" si="12"/>
        <v>5.0963402120624786E-2</v>
      </c>
      <c r="AC146" s="30">
        <f t="shared" si="16"/>
        <v>0.81569343065693434</v>
      </c>
      <c r="AD146" s="30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30">
        <f t="shared" si="15"/>
        <v>0.68467941662080356</v>
      </c>
      <c r="AB147" s="30">
        <f t="shared" si="12"/>
        <v>4.8979591836734691E-2</v>
      </c>
      <c r="AC147" s="30">
        <f t="shared" si="16"/>
        <v>0.85401459854014594</v>
      </c>
      <c r="AD147" s="30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30">
        <f t="shared" si="15"/>
        <v>0.73751375894331317</v>
      </c>
      <c r="AB148" s="30">
        <f t="shared" si="12"/>
        <v>5.4808296668761788E-2</v>
      </c>
      <c r="AC148" s="30">
        <f t="shared" si="16"/>
        <v>0.79562043795620441</v>
      </c>
      <c r="AD148" s="30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30">
        <f t="shared" si="15"/>
        <v>0.71408915795266925</v>
      </c>
      <c r="AB149" s="30">
        <f t="shared" si="12"/>
        <v>5.1835603786654354E-2</v>
      </c>
      <c r="AC149" s="30">
        <f t="shared" si="16"/>
        <v>0.81934306569343063</v>
      </c>
      <c r="AD149" s="30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30">
        <f t="shared" si="15"/>
        <v>0.7278824986241057</v>
      </c>
      <c r="AB150" s="30">
        <f t="shared" si="12"/>
        <v>5.3161791479548491E-2</v>
      </c>
      <c r="AC150" s="30">
        <f t="shared" si="16"/>
        <v>0.7992700729927007</v>
      </c>
      <c r="AD150" s="30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30">
        <f t="shared" si="15"/>
        <v>0.72372041827187672</v>
      </c>
      <c r="AB151" s="30">
        <f t="shared" ref="AB151:AB165" si="18">IF(AND(W151=0, Y151=0),0,(W151/(W151+Y151)))</f>
        <v>5.378010970665395E-2</v>
      </c>
      <c r="AC151" s="30">
        <f t="shared" si="16"/>
        <v>0.82299270072992703</v>
      </c>
      <c r="AD151" s="30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30">
        <f t="shared" si="15"/>
        <v>0.71463951568519535</v>
      </c>
      <c r="AB152" s="30">
        <f t="shared" si="18"/>
        <v>5.1100811123986095E-2</v>
      </c>
      <c r="AC152" s="30">
        <f t="shared" si="16"/>
        <v>0.80474452554744524</v>
      </c>
      <c r="AD152" s="30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30">
        <f t="shared" si="15"/>
        <v>0.7207622454595487</v>
      </c>
      <c r="AB153" s="30">
        <f t="shared" si="18"/>
        <v>5.2706216024580477E-2</v>
      </c>
      <c r="AC153" s="30">
        <f t="shared" si="16"/>
        <v>0.81386861313868608</v>
      </c>
      <c r="AD153" s="30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30">
        <f t="shared" si="15"/>
        <v>0.73541552008805722</v>
      </c>
      <c r="AB154" s="30">
        <f t="shared" si="18"/>
        <v>5.5500248880039821E-2</v>
      </c>
      <c r="AC154" s="30">
        <f t="shared" si="16"/>
        <v>0.81386861313868608</v>
      </c>
      <c r="AD154" s="30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30">
        <f t="shared" si="15"/>
        <v>0.71825123830489823</v>
      </c>
      <c r="AB155" s="30">
        <f t="shared" si="18"/>
        <v>5.2360313927609231E-2</v>
      </c>
      <c r="AC155" s="30">
        <f t="shared" si="16"/>
        <v>0.81569343065693434</v>
      </c>
      <c r="AD155" s="30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30">
        <f t="shared" si="15"/>
        <v>0.68884149697303243</v>
      </c>
      <c r="AB156" s="30">
        <f t="shared" si="18"/>
        <v>4.9225546361128796E-2</v>
      </c>
      <c r="AC156" s="30">
        <f t="shared" si="16"/>
        <v>0.84671532846715325</v>
      </c>
      <c r="AD156" s="30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30">
        <f t="shared" si="15"/>
        <v>0.70524903687396812</v>
      </c>
      <c r="AB157" s="30">
        <f t="shared" si="18"/>
        <v>5.0442775473601612E-2</v>
      </c>
      <c r="AC157" s="30">
        <f t="shared" si="16"/>
        <v>0.82116788321167888</v>
      </c>
      <c r="AD157" s="30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30">
        <f t="shared" si="15"/>
        <v>0.72289488167308746</v>
      </c>
      <c r="AB158" s="30">
        <f t="shared" si="18"/>
        <v>5.2135528513481272E-2</v>
      </c>
      <c r="AC158" s="30">
        <f t="shared" si="16"/>
        <v>0.79744525547445255</v>
      </c>
      <c r="AD158" s="30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30">
        <f t="shared" si="15"/>
        <v>0.69940148596587781</v>
      </c>
      <c r="AB159" s="30">
        <f t="shared" si="18"/>
        <v>5.0488420590495006E-2</v>
      </c>
      <c r="AC159" s="30">
        <f t="shared" si="16"/>
        <v>0.83941605839416056</v>
      </c>
      <c r="AD159" s="30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30">
        <f t="shared" si="15"/>
        <v>0.71529306549257021</v>
      </c>
      <c r="AB160" s="30">
        <f t="shared" si="18"/>
        <v>5.2253504808249335E-2</v>
      </c>
      <c r="AC160" s="30">
        <f t="shared" si="16"/>
        <v>0.82299270072992703</v>
      </c>
      <c r="AD160" s="30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30">
        <f t="shared" si="15"/>
        <v>0.72540588882773804</v>
      </c>
      <c r="AB161" s="30">
        <f t="shared" si="18"/>
        <v>5.4096197673023871E-2</v>
      </c>
      <c r="AC161" s="30">
        <f t="shared" si="16"/>
        <v>0.82299270072992703</v>
      </c>
      <c r="AD161" s="30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30">
        <f t="shared" si="15"/>
        <v>0.74497798569069895</v>
      </c>
      <c r="AB162" s="30">
        <f t="shared" si="18"/>
        <v>5.634530886533988E-2</v>
      </c>
      <c r="AC162" s="30">
        <f t="shared" si="16"/>
        <v>0.79562043795620441</v>
      </c>
      <c r="AD162" s="30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30">
        <f t="shared" si="15"/>
        <v>0.73596587782058343</v>
      </c>
      <c r="AB163" s="30">
        <f t="shared" si="18"/>
        <v>5.4611347163209201E-2</v>
      </c>
      <c r="AC163" s="30">
        <f t="shared" si="16"/>
        <v>0.79744525547445255</v>
      </c>
      <c r="AD163" s="30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30">
        <f t="shared" si="15"/>
        <v>0.71742570170610898</v>
      </c>
      <c r="AB164" s="30">
        <f t="shared" si="18"/>
        <v>5.2631578947368418E-2</v>
      </c>
      <c r="AC164" s="30">
        <f t="shared" si="16"/>
        <v>0.82299270072992703</v>
      </c>
      <c r="AD164" s="30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30">
        <f t="shared" si="15"/>
        <v>0.71924876169510177</v>
      </c>
      <c r="AB165" s="30">
        <f t="shared" si="18"/>
        <v>5.3378695448146413E-2</v>
      </c>
      <c r="AC165" s="30">
        <f t="shared" si="16"/>
        <v>0.83029197080291972</v>
      </c>
      <c r="AD165" s="30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6" t="s">
        <v>10</v>
      </c>
      <c r="O166" s="26">
        <v>100</v>
      </c>
      <c r="P166" s="26" t="s">
        <v>12</v>
      </c>
      <c r="Q166" s="26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30">
        <f t="shared" ref="AA166:AA185" si="20">(W166+X166)/V166</f>
        <v>0.98121904237754543</v>
      </c>
      <c r="AB166" s="30">
        <f t="shared" ref="AB166:AB185" si="21">IF(AND(W166=0, Y166=0),0,(W166/(W166+Y166)))</f>
        <v>0.625</v>
      </c>
      <c r="AC166" s="30">
        <f t="shared" ref="AC166:AC185" si="22">(W166/(W166+Z166))</f>
        <v>9.1240875912408752E-3</v>
      </c>
      <c r="AD166" s="30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30">
        <f t="shared" si="20"/>
        <v>0.98087506879471653</v>
      </c>
      <c r="AB167" s="30">
        <f t="shared" si="21"/>
        <v>0.31818181818181818</v>
      </c>
      <c r="AC167" s="30">
        <f t="shared" si="22"/>
        <v>1.2773722627737226E-2</v>
      </c>
      <c r="AD167" s="30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30">
        <f t="shared" si="20"/>
        <v>0.98132223445239408</v>
      </c>
      <c r="AB168" s="30">
        <f t="shared" si="21"/>
        <v>0.66666666666666663</v>
      </c>
      <c r="AC168" s="30">
        <f t="shared" si="22"/>
        <v>1.824817518248175E-2</v>
      </c>
      <c r="AD168" s="30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30">
        <f t="shared" si="20"/>
        <v>0.98104705558613103</v>
      </c>
      <c r="AB169" s="30">
        <f t="shared" si="21"/>
        <v>0.2</v>
      </c>
      <c r="AC169" s="30">
        <f t="shared" si="22"/>
        <v>1.8248175182481751E-3</v>
      </c>
      <c r="AD169" s="30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30">
        <f t="shared" si="20"/>
        <v>0.98111585030269677</v>
      </c>
      <c r="AB170" s="30">
        <f t="shared" si="21"/>
        <v>0.42857142857142855</v>
      </c>
      <c r="AC170" s="30">
        <f t="shared" si="22"/>
        <v>5.4744525547445258E-3</v>
      </c>
      <c r="AD170" s="30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30">
        <f t="shared" si="20"/>
        <v>0.98115024766097969</v>
      </c>
      <c r="AB171" s="30">
        <f t="shared" si="21"/>
        <v>0.5</v>
      </c>
      <c r="AC171" s="30">
        <f t="shared" si="22"/>
        <v>1.2773722627737226E-2</v>
      </c>
      <c r="AD171" s="30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30">
        <f t="shared" si="20"/>
        <v>0.98108145294441385</v>
      </c>
      <c r="AB172" s="30">
        <f t="shared" si="21"/>
        <v>0.44444444444444442</v>
      </c>
      <c r="AC172" s="30">
        <f t="shared" si="22"/>
        <v>1.4598540145985401E-2</v>
      </c>
      <c r="AD172" s="30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30">
        <f t="shared" si="20"/>
        <v>0.98115024766097969</v>
      </c>
      <c r="AB173" s="30">
        <f t="shared" si="21"/>
        <v>0.5</v>
      </c>
      <c r="AC173" s="30">
        <f t="shared" si="22"/>
        <v>1.4598540145985401E-2</v>
      </c>
      <c r="AD173" s="30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30">
        <f t="shared" si="20"/>
        <v>0.98115024766097969</v>
      </c>
      <c r="AB174" s="30">
        <f t="shared" si="21"/>
        <v>0.5</v>
      </c>
      <c r="AC174" s="30">
        <f t="shared" si="22"/>
        <v>5.4744525547445258E-3</v>
      </c>
      <c r="AD174" s="30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30">
        <f t="shared" si="20"/>
        <v>0.98094386351128238</v>
      </c>
      <c r="AB175" s="30">
        <f t="shared" si="21"/>
        <v>0.44230769230769229</v>
      </c>
      <c r="AC175" s="30">
        <f t="shared" si="22"/>
        <v>4.1970802919708027E-2</v>
      </c>
      <c r="AD175" s="30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30">
        <f t="shared" si="20"/>
        <v>0.98108145294441385</v>
      </c>
      <c r="AB176" s="30">
        <f t="shared" si="21"/>
        <v>0.4642857142857143</v>
      </c>
      <c r="AC176" s="30">
        <f t="shared" si="22"/>
        <v>2.3722627737226276E-2</v>
      </c>
      <c r="AD176" s="30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30">
        <f t="shared" si="20"/>
        <v>0.98104705558613103</v>
      </c>
      <c r="AB177" s="30">
        <f t="shared" si="21"/>
        <v>0.38461538461538464</v>
      </c>
      <c r="AC177" s="30">
        <f t="shared" si="22"/>
        <v>9.1240875912408752E-3</v>
      </c>
      <c r="AD177" s="30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30">
        <f t="shared" si="20"/>
        <v>0.98125343973582824</v>
      </c>
      <c r="AB178" s="30">
        <f t="shared" si="21"/>
        <v>0.7142857142857143</v>
      </c>
      <c r="AC178" s="30">
        <f t="shared" si="22"/>
        <v>9.1240875912408752E-3</v>
      </c>
      <c r="AD178" s="30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30">
        <f t="shared" si="20"/>
        <v>0.98073747936158506</v>
      </c>
      <c r="AB179" s="30">
        <f t="shared" si="21"/>
        <v>0.2857142857142857</v>
      </c>
      <c r="AC179" s="30">
        <f t="shared" si="22"/>
        <v>1.4598540145985401E-2</v>
      </c>
      <c r="AD179" s="30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30">
        <f t="shared" si="20"/>
        <v>0.98097826086956519</v>
      </c>
      <c r="AB180" s="30">
        <f t="shared" si="21"/>
        <v>0.33333333333333331</v>
      </c>
      <c r="AC180" s="30">
        <f t="shared" si="22"/>
        <v>9.1240875912408752E-3</v>
      </c>
      <c r="AD180" s="30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30">
        <f t="shared" si="20"/>
        <v>0.98111585030269677</v>
      </c>
      <c r="AB181" s="30">
        <f t="shared" si="21"/>
        <v>0.4</v>
      </c>
      <c r="AC181" s="30">
        <f t="shared" si="22"/>
        <v>3.6496350364963502E-3</v>
      </c>
      <c r="AD181" s="30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30">
        <f t="shared" si="20"/>
        <v>0.98077187671986787</v>
      </c>
      <c r="AB182" s="30">
        <f t="shared" si="21"/>
        <v>0.28000000000000003</v>
      </c>
      <c r="AC182" s="30">
        <f t="shared" si="22"/>
        <v>1.2773722627737226E-2</v>
      </c>
      <c r="AD182" s="30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30">
        <f t="shared" si="20"/>
        <v>0.98115024766097969</v>
      </c>
      <c r="AB183" s="30">
        <f t="shared" si="21"/>
        <v>0.5</v>
      </c>
      <c r="AC183" s="30">
        <f t="shared" si="22"/>
        <v>1.8248175182481751E-3</v>
      </c>
      <c r="AD183" s="30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30">
        <f t="shared" si="20"/>
        <v>0.98104705558613103</v>
      </c>
      <c r="AB184" s="30">
        <f t="shared" si="21"/>
        <v>0.36363636363636365</v>
      </c>
      <c r="AC184" s="30">
        <f t="shared" si="22"/>
        <v>7.2992700729927005E-3</v>
      </c>
      <c r="AD184" s="30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30">
        <f t="shared" si="20"/>
        <v>0.98029031370390751</v>
      </c>
      <c r="AB185" s="30">
        <f t="shared" si="21"/>
        <v>0.29508196721311475</v>
      </c>
      <c r="AC185" s="30">
        <f t="shared" si="22"/>
        <v>3.2846715328467155E-2</v>
      </c>
      <c r="AD185" s="30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35" t="s">
        <v>54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 t="s">
        <v>14</v>
      </c>
      <c r="S3" s="35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6" t="s">
        <v>49</v>
      </c>
      <c r="O19" s="12">
        <v>100</v>
      </c>
      <c r="P19" s="26" t="s">
        <v>12</v>
      </c>
      <c r="Q19" s="26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6" t="s">
        <v>10</v>
      </c>
      <c r="O21" s="12">
        <v>100</v>
      </c>
      <c r="P21" s="26" t="s">
        <v>12</v>
      </c>
      <c r="Q21" s="26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6" t="s">
        <v>10</v>
      </c>
      <c r="O22" s="12">
        <v>100</v>
      </c>
      <c r="P22" s="26" t="s">
        <v>12</v>
      </c>
      <c r="Q22" s="26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6" t="s">
        <v>10</v>
      </c>
      <c r="O23" s="12">
        <v>100</v>
      </c>
      <c r="P23" s="26" t="s">
        <v>12</v>
      </c>
      <c r="Q23" s="26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6EA3-1F9F-40FB-9E2B-1F45431DCAC6}">
  <dimension ref="A4:AD26"/>
  <sheetViews>
    <sheetView topLeftCell="B1" workbookViewId="0">
      <selection activeCell="K13" sqref="K13"/>
    </sheetView>
  </sheetViews>
  <sheetFormatPr defaultRowHeight="14.5" x14ac:dyDescent="0.35"/>
  <sheetData>
    <row r="4" spans="1:30" x14ac:dyDescent="0.35">
      <c r="B4" s="25" t="s">
        <v>7</v>
      </c>
      <c r="C4" s="25" t="s">
        <v>8</v>
      </c>
      <c r="D4" s="25" t="s">
        <v>18</v>
      </c>
      <c r="E4" s="25" t="s">
        <v>51</v>
      </c>
      <c r="F4" s="25" t="s">
        <v>0</v>
      </c>
      <c r="G4" s="25" t="s">
        <v>1</v>
      </c>
      <c r="H4" s="25" t="s">
        <v>2</v>
      </c>
      <c r="I4" s="25" t="s">
        <v>38</v>
      </c>
      <c r="J4" s="25" t="s">
        <v>3</v>
      </c>
      <c r="K4" s="25" t="s">
        <v>4</v>
      </c>
      <c r="L4" s="25" t="s">
        <v>5</v>
      </c>
      <c r="M4" s="25" t="s">
        <v>39</v>
      </c>
      <c r="N4" s="25" t="s">
        <v>9</v>
      </c>
      <c r="O4" s="25" t="s">
        <v>30</v>
      </c>
      <c r="P4" s="25" t="s">
        <v>11</v>
      </c>
      <c r="Q4" s="25" t="s">
        <v>13</v>
      </c>
      <c r="R4" s="25" t="s">
        <v>15</v>
      </c>
      <c r="S4" s="25" t="s">
        <v>16</v>
      </c>
      <c r="T4" s="13" t="s">
        <v>17</v>
      </c>
      <c r="U4" s="25" t="s">
        <v>25</v>
      </c>
      <c r="V4" s="25" t="s">
        <v>19</v>
      </c>
      <c r="W4" s="25" t="s">
        <v>27</v>
      </c>
      <c r="X4" s="25" t="s">
        <v>26</v>
      </c>
      <c r="Y4" s="25" t="s">
        <v>28</v>
      </c>
      <c r="Z4" s="25" t="s">
        <v>29</v>
      </c>
      <c r="AA4" s="25" t="s">
        <v>14</v>
      </c>
      <c r="AB4" s="25" t="s">
        <v>35</v>
      </c>
      <c r="AC4" s="25" t="s">
        <v>36</v>
      </c>
      <c r="AD4" s="25" t="s">
        <v>37</v>
      </c>
    </row>
    <row r="5" spans="1:30" s="27" customFormat="1" x14ac:dyDescent="0.35">
      <c r="A5" s="27" t="s">
        <v>59</v>
      </c>
      <c r="B5" s="3">
        <v>10960</v>
      </c>
      <c r="C5" s="3">
        <v>548</v>
      </c>
      <c r="D5" s="3">
        <v>50</v>
      </c>
      <c r="E5" s="3">
        <v>4</v>
      </c>
      <c r="F5" s="3">
        <v>55</v>
      </c>
      <c r="G5" s="3">
        <v>55</v>
      </c>
      <c r="H5" s="3">
        <v>55</v>
      </c>
      <c r="I5" s="3">
        <v>55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10</v>
      </c>
      <c r="O5" s="3">
        <v>100</v>
      </c>
      <c r="P5" s="3" t="s">
        <v>12</v>
      </c>
      <c r="Q5" s="3" t="s">
        <v>14</v>
      </c>
      <c r="R5" s="3"/>
      <c r="S5" s="27">
        <v>0.82099407911300604</v>
      </c>
      <c r="T5" s="28"/>
      <c r="U5" s="3" t="s">
        <v>60</v>
      </c>
      <c r="V5" s="3">
        <f>SUM(W5:Z5)</f>
        <v>29072</v>
      </c>
      <c r="W5" s="27">
        <v>382</v>
      </c>
      <c r="X5" s="27">
        <v>24837</v>
      </c>
      <c r="Y5" s="27">
        <v>3687</v>
      </c>
      <c r="Z5" s="27">
        <v>166</v>
      </c>
      <c r="AA5" s="29">
        <f t="shared" ref="AA5:AA14" si="0">(W5+X5)/V5</f>
        <v>0.86746697853604848</v>
      </c>
      <c r="AB5" s="29">
        <f t="shared" ref="AB5:AB14" si="1">IF(AND(W5=0, Y5=0),0,(W5/(W5+Y5)))</f>
        <v>9.3880560334234461E-2</v>
      </c>
      <c r="AC5" s="29">
        <f t="shared" ref="AC5:AC14" si="2">(W5/(W5+Z5))</f>
        <v>0.6970802919708029</v>
      </c>
      <c r="AD5" s="29">
        <f t="shared" ref="AD5:AD14" si="3">IF(AND(AB5=0,AC5=0),0,2*(AB5*AC5)/(AB5+AC5))</f>
        <v>0.16547541693740525</v>
      </c>
    </row>
    <row r="6" spans="1:30" s="27" customFormat="1" x14ac:dyDescent="0.35">
      <c r="A6" s="27" t="s">
        <v>59</v>
      </c>
      <c r="B6" s="3">
        <v>10960</v>
      </c>
      <c r="C6" s="3">
        <v>548</v>
      </c>
      <c r="D6" s="3">
        <v>50</v>
      </c>
      <c r="E6" s="3">
        <v>4</v>
      </c>
      <c r="F6" s="3">
        <v>55</v>
      </c>
      <c r="G6" s="3">
        <v>55</v>
      </c>
      <c r="H6" s="3">
        <v>55</v>
      </c>
      <c r="I6" s="3">
        <v>55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10</v>
      </c>
      <c r="O6" s="3">
        <v>100</v>
      </c>
      <c r="P6" s="3" t="s">
        <v>12</v>
      </c>
      <c r="Q6" s="3" t="s">
        <v>14</v>
      </c>
      <c r="R6" s="3"/>
      <c r="S6" s="27">
        <v>0.84845322370529097</v>
      </c>
      <c r="T6" s="28"/>
      <c r="U6" s="3" t="s">
        <v>60</v>
      </c>
      <c r="V6" s="3">
        <f t="shared" ref="V6:V9" si="4">SUM(W6:Z6)</f>
        <v>29072</v>
      </c>
      <c r="W6" s="27">
        <v>382</v>
      </c>
      <c r="X6" s="27">
        <v>24837</v>
      </c>
      <c r="Y6" s="27">
        <v>3687</v>
      </c>
      <c r="Z6" s="27">
        <v>166</v>
      </c>
      <c r="AA6" s="29">
        <f t="shared" si="0"/>
        <v>0.86746697853604848</v>
      </c>
      <c r="AB6" s="29">
        <f t="shared" si="1"/>
        <v>9.3880560334234461E-2</v>
      </c>
      <c r="AC6" s="29">
        <f t="shared" si="2"/>
        <v>0.6970802919708029</v>
      </c>
      <c r="AD6" s="29">
        <f t="shared" si="3"/>
        <v>0.16547541693740525</v>
      </c>
    </row>
    <row r="7" spans="1:30" s="27" customFormat="1" x14ac:dyDescent="0.35">
      <c r="A7" s="27" t="s">
        <v>59</v>
      </c>
      <c r="B7" s="3">
        <v>10960</v>
      </c>
      <c r="C7" s="3">
        <v>548</v>
      </c>
      <c r="D7" s="3">
        <v>50</v>
      </c>
      <c r="E7" s="3">
        <v>4</v>
      </c>
      <c r="F7" s="3">
        <v>55</v>
      </c>
      <c r="G7" s="3">
        <v>55</v>
      </c>
      <c r="H7" s="3">
        <v>55</v>
      </c>
      <c r="I7" s="3">
        <v>55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10</v>
      </c>
      <c r="O7" s="3">
        <v>100</v>
      </c>
      <c r="P7" s="3" t="s">
        <v>12</v>
      </c>
      <c r="Q7" s="3" t="s">
        <v>14</v>
      </c>
      <c r="R7" s="3"/>
      <c r="S7" s="27">
        <v>0.84393465518951405</v>
      </c>
      <c r="T7" s="28"/>
      <c r="U7" s="3" t="s">
        <v>60</v>
      </c>
      <c r="V7" s="3">
        <f t="shared" si="4"/>
        <v>29072</v>
      </c>
      <c r="W7" s="27">
        <v>382</v>
      </c>
      <c r="X7" s="27">
        <v>24837</v>
      </c>
      <c r="Y7" s="27">
        <v>3687</v>
      </c>
      <c r="Z7" s="27">
        <v>166</v>
      </c>
      <c r="AA7" s="29">
        <f t="shared" si="0"/>
        <v>0.86746697853604848</v>
      </c>
      <c r="AB7" s="29">
        <f t="shared" si="1"/>
        <v>9.3880560334234461E-2</v>
      </c>
      <c r="AC7" s="29">
        <f t="shared" si="2"/>
        <v>0.6970802919708029</v>
      </c>
      <c r="AD7" s="29">
        <f t="shared" si="3"/>
        <v>0.16547541693740525</v>
      </c>
    </row>
    <row r="8" spans="1:30" s="27" customFormat="1" x14ac:dyDescent="0.35">
      <c r="A8" s="27" t="s">
        <v>59</v>
      </c>
      <c r="B8" s="3">
        <v>10960</v>
      </c>
      <c r="C8" s="3">
        <v>548</v>
      </c>
      <c r="D8" s="3">
        <v>50</v>
      </c>
      <c r="E8" s="3">
        <v>4</v>
      </c>
      <c r="F8" s="3">
        <v>55</v>
      </c>
      <c r="G8" s="3">
        <v>55</v>
      </c>
      <c r="H8" s="3">
        <v>55</v>
      </c>
      <c r="I8" s="3">
        <v>55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10</v>
      </c>
      <c r="O8" s="3">
        <v>100</v>
      </c>
      <c r="P8" s="3" t="s">
        <v>12</v>
      </c>
      <c r="Q8" s="3" t="s">
        <v>14</v>
      </c>
      <c r="R8" s="3"/>
      <c r="S8" s="27">
        <v>0.84949600696563698</v>
      </c>
      <c r="T8" s="28"/>
      <c r="U8" s="3" t="s">
        <v>60</v>
      </c>
      <c r="V8" s="3">
        <f t="shared" si="4"/>
        <v>29072</v>
      </c>
      <c r="W8" s="27">
        <v>382</v>
      </c>
      <c r="X8" s="27">
        <v>24837</v>
      </c>
      <c r="Y8" s="27">
        <v>3687</v>
      </c>
      <c r="Z8" s="27">
        <v>166</v>
      </c>
      <c r="AA8" s="29">
        <f t="shared" si="0"/>
        <v>0.86746697853604848</v>
      </c>
      <c r="AB8" s="29">
        <f t="shared" si="1"/>
        <v>9.3880560334234461E-2</v>
      </c>
      <c r="AC8" s="29">
        <f t="shared" si="2"/>
        <v>0.6970802919708029</v>
      </c>
      <c r="AD8" s="29">
        <f t="shared" si="3"/>
        <v>0.16547541693740525</v>
      </c>
    </row>
    <row r="9" spans="1:30" s="27" customFormat="1" x14ac:dyDescent="0.35">
      <c r="A9" s="27" t="s">
        <v>59</v>
      </c>
      <c r="B9" s="3">
        <v>10960</v>
      </c>
      <c r="C9" s="3">
        <v>548</v>
      </c>
      <c r="D9" s="3">
        <v>50</v>
      </c>
      <c r="E9" s="3">
        <v>4</v>
      </c>
      <c r="F9" s="3">
        <v>55</v>
      </c>
      <c r="G9" s="3">
        <v>55</v>
      </c>
      <c r="H9" s="3">
        <v>55</v>
      </c>
      <c r="I9" s="3">
        <v>55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10</v>
      </c>
      <c r="O9" s="3">
        <v>100</v>
      </c>
      <c r="P9" s="3" t="s">
        <v>12</v>
      </c>
      <c r="Q9" s="3" t="s">
        <v>14</v>
      </c>
      <c r="R9" s="3"/>
      <c r="S9" s="27">
        <v>0.84462982416152899</v>
      </c>
      <c r="T9" s="28"/>
      <c r="U9" s="3" t="s">
        <v>60</v>
      </c>
      <c r="V9" s="3">
        <f t="shared" si="4"/>
        <v>29072</v>
      </c>
      <c r="W9" s="27">
        <v>382</v>
      </c>
      <c r="X9" s="27">
        <v>24837</v>
      </c>
      <c r="Y9" s="27">
        <v>3687</v>
      </c>
      <c r="Z9" s="27">
        <v>166</v>
      </c>
      <c r="AA9" s="29">
        <f t="shared" si="0"/>
        <v>0.86746697853604848</v>
      </c>
      <c r="AB9" s="29">
        <f t="shared" si="1"/>
        <v>9.3880560334234461E-2</v>
      </c>
      <c r="AC9" s="29">
        <f t="shared" si="2"/>
        <v>0.6970802919708029</v>
      </c>
      <c r="AD9" s="29">
        <f t="shared" si="3"/>
        <v>0.16547541693740525</v>
      </c>
    </row>
    <row r="10" spans="1:30" x14ac:dyDescent="0.35">
      <c r="B10" s="25">
        <v>20000</v>
      </c>
      <c r="C10" s="25">
        <v>548</v>
      </c>
      <c r="D10" s="25">
        <v>50</v>
      </c>
      <c r="E10" s="25">
        <v>4</v>
      </c>
      <c r="F10" s="25">
        <v>55</v>
      </c>
      <c r="G10" s="25">
        <v>55</v>
      </c>
      <c r="H10" s="25">
        <v>55</v>
      </c>
      <c r="I10" s="25">
        <v>55</v>
      </c>
      <c r="J10" s="25" t="s">
        <v>6</v>
      </c>
      <c r="K10" s="25" t="s">
        <v>6</v>
      </c>
      <c r="L10" s="25" t="s">
        <v>6</v>
      </c>
      <c r="M10" s="25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25"/>
      <c r="S10">
        <v>0.96145612001419001</v>
      </c>
      <c r="T10" s="13"/>
      <c r="U10" s="25" t="s">
        <v>47</v>
      </c>
      <c r="V10" s="25">
        <f>SUM(W10:Z10)</f>
        <v>29072</v>
      </c>
      <c r="W10">
        <v>165</v>
      </c>
      <c r="X10">
        <v>28324</v>
      </c>
      <c r="Y10">
        <v>200</v>
      </c>
      <c r="Z10">
        <v>383</v>
      </c>
      <c r="AA10" s="24">
        <f t="shared" si="0"/>
        <v>0.97994634012107873</v>
      </c>
      <c r="AB10" s="24">
        <f t="shared" si="1"/>
        <v>0.45205479452054792</v>
      </c>
      <c r="AC10" s="24">
        <f t="shared" si="2"/>
        <v>0.3010948905109489</v>
      </c>
      <c r="AD10" s="24">
        <f t="shared" si="3"/>
        <v>0.36144578313253012</v>
      </c>
    </row>
    <row r="11" spans="1:30" x14ac:dyDescent="0.35">
      <c r="B11" s="25">
        <v>20000</v>
      </c>
      <c r="C11" s="25">
        <v>548</v>
      </c>
      <c r="D11" s="25">
        <v>50</v>
      </c>
      <c r="E11" s="25">
        <v>4</v>
      </c>
      <c r="F11" s="25">
        <v>55</v>
      </c>
      <c r="G11" s="25">
        <v>55</v>
      </c>
      <c r="H11" s="25">
        <v>55</v>
      </c>
      <c r="I11" s="25">
        <v>55</v>
      </c>
      <c r="J11" s="25" t="s">
        <v>6</v>
      </c>
      <c r="K11" s="25" t="s">
        <v>6</v>
      </c>
      <c r="L11" s="25" t="s">
        <v>6</v>
      </c>
      <c r="M11" s="25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25"/>
      <c r="S11">
        <v>0.96573877334594704</v>
      </c>
      <c r="T11" s="13"/>
      <c r="U11" s="25" t="s">
        <v>47</v>
      </c>
      <c r="V11" s="25">
        <f t="shared" ref="V11:V14" si="5">SUM(W11:Z11)</f>
        <v>29072</v>
      </c>
      <c r="W11">
        <v>172</v>
      </c>
      <c r="X11">
        <v>28401</v>
      </c>
      <c r="Y11">
        <v>123</v>
      </c>
      <c r="Z11">
        <v>376</v>
      </c>
      <c r="AA11" s="24">
        <f t="shared" si="0"/>
        <v>0.9828357182168409</v>
      </c>
      <c r="AB11" s="24">
        <f t="shared" si="1"/>
        <v>0.58305084745762714</v>
      </c>
      <c r="AC11" s="24">
        <f t="shared" si="2"/>
        <v>0.31386861313868614</v>
      </c>
      <c r="AD11" s="24">
        <f t="shared" si="3"/>
        <v>0.4080664294187426</v>
      </c>
    </row>
    <row r="12" spans="1:30" x14ac:dyDescent="0.35">
      <c r="B12" s="25">
        <v>20000</v>
      </c>
      <c r="C12" s="25">
        <v>548</v>
      </c>
      <c r="D12" s="25">
        <v>50</v>
      </c>
      <c r="E12" s="25">
        <v>4</v>
      </c>
      <c r="F12" s="25">
        <v>55</v>
      </c>
      <c r="G12" s="25">
        <v>55</v>
      </c>
      <c r="H12" s="25">
        <v>55</v>
      </c>
      <c r="I12" s="25">
        <v>55</v>
      </c>
      <c r="J12" s="25" t="s">
        <v>6</v>
      </c>
      <c r="K12" s="25" t="s">
        <v>6</v>
      </c>
      <c r="L12" s="25" t="s">
        <v>6</v>
      </c>
      <c r="M12" s="25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25"/>
      <c r="S12">
        <v>0.96165078878402699</v>
      </c>
      <c r="T12" s="13"/>
      <c r="U12" s="25" t="s">
        <v>47</v>
      </c>
      <c r="V12" s="25">
        <f t="shared" si="5"/>
        <v>29072</v>
      </c>
      <c r="W12">
        <v>177</v>
      </c>
      <c r="X12">
        <v>28348</v>
      </c>
      <c r="Y12">
        <v>176</v>
      </c>
      <c r="Z12">
        <v>371</v>
      </c>
      <c r="AA12" s="24">
        <f t="shared" si="0"/>
        <v>0.9811846450192625</v>
      </c>
      <c r="AB12" s="24">
        <f t="shared" si="1"/>
        <v>0.50141643059490082</v>
      </c>
      <c r="AC12" s="24">
        <f t="shared" si="2"/>
        <v>0.32299270072992703</v>
      </c>
      <c r="AD12" s="24">
        <f t="shared" si="3"/>
        <v>0.39289678135405109</v>
      </c>
    </row>
    <row r="13" spans="1:30" x14ac:dyDescent="0.35">
      <c r="B13" s="25">
        <v>20000</v>
      </c>
      <c r="C13" s="25">
        <v>548</v>
      </c>
      <c r="D13" s="25">
        <v>50</v>
      </c>
      <c r="E13" s="25">
        <v>4</v>
      </c>
      <c r="F13" s="25">
        <v>55</v>
      </c>
      <c r="G13" s="25">
        <v>55</v>
      </c>
      <c r="H13" s="25">
        <v>55</v>
      </c>
      <c r="I13" s="25">
        <v>55</v>
      </c>
      <c r="J13" s="25" t="s">
        <v>6</v>
      </c>
      <c r="K13" s="25" t="s">
        <v>6</v>
      </c>
      <c r="L13" s="25" t="s">
        <v>6</v>
      </c>
      <c r="M13" s="25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25"/>
      <c r="S13">
        <v>0.96087211370468095</v>
      </c>
      <c r="T13" s="13"/>
      <c r="U13" s="25" t="s">
        <v>47</v>
      </c>
      <c r="V13" s="25">
        <f t="shared" si="5"/>
        <v>29072</v>
      </c>
      <c r="W13">
        <v>164</v>
      </c>
      <c r="X13">
        <v>28294</v>
      </c>
      <c r="Y13">
        <v>230</v>
      </c>
      <c r="Z13">
        <v>384</v>
      </c>
      <c r="AA13" s="24">
        <f t="shared" si="0"/>
        <v>0.97888002201430935</v>
      </c>
      <c r="AB13" s="24">
        <f t="shared" si="1"/>
        <v>0.41624365482233505</v>
      </c>
      <c r="AC13" s="24">
        <f t="shared" si="2"/>
        <v>0.29927007299270075</v>
      </c>
      <c r="AD13" s="24">
        <f t="shared" si="3"/>
        <v>0.34819532908704887</v>
      </c>
    </row>
    <row r="14" spans="1:30" x14ac:dyDescent="0.35">
      <c r="B14" s="25">
        <v>20000</v>
      </c>
      <c r="C14" s="25">
        <v>548</v>
      </c>
      <c r="D14" s="25">
        <v>50</v>
      </c>
      <c r="E14" s="25">
        <v>4</v>
      </c>
      <c r="F14" s="25">
        <v>55</v>
      </c>
      <c r="G14" s="25">
        <v>55</v>
      </c>
      <c r="H14" s="25">
        <v>55</v>
      </c>
      <c r="I14" s="25">
        <v>55</v>
      </c>
      <c r="J14" s="25" t="s">
        <v>6</v>
      </c>
      <c r="K14" s="25" t="s">
        <v>6</v>
      </c>
      <c r="L14" s="25" t="s">
        <v>6</v>
      </c>
      <c r="M14" s="25" t="s">
        <v>6</v>
      </c>
      <c r="N14" s="12" t="s">
        <v>10</v>
      </c>
      <c r="O14" s="12">
        <v>100</v>
      </c>
      <c r="P14" s="12" t="s">
        <v>12</v>
      </c>
      <c r="Q14" s="12" t="s">
        <v>14</v>
      </c>
      <c r="R14" s="25"/>
      <c r="S14">
        <v>0.96418142318725497</v>
      </c>
      <c r="T14" s="13"/>
      <c r="U14" s="25" t="s">
        <v>47</v>
      </c>
      <c r="V14" s="25">
        <f t="shared" si="5"/>
        <v>29072</v>
      </c>
      <c r="W14">
        <v>186</v>
      </c>
      <c r="X14">
        <v>28339</v>
      </c>
      <c r="Y14">
        <v>185</v>
      </c>
      <c r="Z14">
        <v>362</v>
      </c>
      <c r="AA14" s="24">
        <f t="shared" si="0"/>
        <v>0.9811846450192625</v>
      </c>
      <c r="AB14" s="24">
        <f t="shared" si="1"/>
        <v>0.50134770889487867</v>
      </c>
      <c r="AC14" s="24">
        <f t="shared" si="2"/>
        <v>0.33941605839416056</v>
      </c>
      <c r="AD14" s="24">
        <f t="shared" si="3"/>
        <v>0.4047878128400435</v>
      </c>
    </row>
    <row r="15" spans="1:30" s="27" customFormat="1" x14ac:dyDescent="0.35">
      <c r="A15" s="27" t="s">
        <v>59</v>
      </c>
      <c r="B15" s="3">
        <v>1096</v>
      </c>
      <c r="C15" s="3">
        <v>548</v>
      </c>
      <c r="D15" s="3">
        <v>50</v>
      </c>
      <c r="E15" s="3">
        <v>4</v>
      </c>
      <c r="F15" s="3">
        <v>55</v>
      </c>
      <c r="G15" s="3">
        <v>55</v>
      </c>
      <c r="H15" s="3">
        <v>55</v>
      </c>
      <c r="I15" s="3">
        <v>55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10</v>
      </c>
      <c r="O15" s="3">
        <v>100</v>
      </c>
      <c r="P15" s="3" t="s">
        <v>12</v>
      </c>
      <c r="Q15" s="3" t="s">
        <v>14</v>
      </c>
      <c r="V15" s="27">
        <f>SUM(W15:Z15)</f>
        <v>29072</v>
      </c>
      <c r="W15">
        <v>491</v>
      </c>
      <c r="X15">
        <v>18867</v>
      </c>
      <c r="Y15">
        <v>9657</v>
      </c>
      <c r="Z15">
        <v>57</v>
      </c>
      <c r="AA15" s="29">
        <f t="shared" ref="AA15" si="6">(W15+X15)/V15</f>
        <v>0.66586406164006606</v>
      </c>
      <c r="AB15" s="29">
        <f t="shared" ref="AB15" si="7">IF(AND(W15=0, Y15=0),0,(W15/(W15+Y15)))</f>
        <v>4.8383918013401653E-2</v>
      </c>
      <c r="AC15" s="29">
        <f t="shared" ref="AC15" si="8">(W15/(W15+Z15))</f>
        <v>0.89598540145985406</v>
      </c>
      <c r="AD15" s="29">
        <f t="shared" ref="AD15" si="9">IF(AND(AB15=0,AC15=0),0,2*(AB15*AC15)/(AB15+AC15))</f>
        <v>9.1810022438294683E-2</v>
      </c>
    </row>
    <row r="16" spans="1:30" x14ac:dyDescent="0.35">
      <c r="V16" s="27">
        <f>SUM(W16:Z16)</f>
        <v>29072</v>
      </c>
      <c r="W16">
        <v>453</v>
      </c>
      <c r="X16">
        <v>18891</v>
      </c>
      <c r="Y16">
        <v>9633</v>
      </c>
      <c r="Z16">
        <v>95</v>
      </c>
      <c r="AA16" s="29">
        <f t="shared" ref="AA16:AA19" si="10">(W16+X16)/V16</f>
        <v>0.6653824986241057</v>
      </c>
      <c r="AB16" s="29">
        <f t="shared" ref="AB16:AB19" si="11">IF(AND(W16=0, Y16=0),0,(W16/(W16+Y16)))</f>
        <v>4.4913741820345035E-2</v>
      </c>
      <c r="AC16" s="29">
        <f t="shared" ref="AC16:AC19" si="12">(W16/(W16+Z16))</f>
        <v>0.82664233576642332</v>
      </c>
      <c r="AD16" s="29">
        <f t="shared" ref="AD16:AD19" si="13">IF(AND(AB16=0,AC16=0),0,2*(AB16*AC16)/(AB16+AC16))</f>
        <v>8.519842016174535E-2</v>
      </c>
    </row>
    <row r="17" spans="1:30" x14ac:dyDescent="0.35">
      <c r="V17" s="27">
        <f>SUM(W17:Z17)</f>
        <v>29072</v>
      </c>
      <c r="W17">
        <v>438</v>
      </c>
      <c r="X17">
        <v>20855</v>
      </c>
      <c r="Y17">
        <v>7669</v>
      </c>
      <c r="Z17">
        <v>110</v>
      </c>
      <c r="AA17" s="29">
        <f t="shared" si="10"/>
        <v>0.73242294991744639</v>
      </c>
      <c r="AB17" s="29">
        <f t="shared" si="11"/>
        <v>5.4027383742444798E-2</v>
      </c>
      <c r="AC17" s="29">
        <f t="shared" si="12"/>
        <v>0.7992700729927007</v>
      </c>
      <c r="AD17" s="29">
        <f t="shared" si="13"/>
        <v>0.10121317157712305</v>
      </c>
    </row>
    <row r="18" spans="1:30" x14ac:dyDescent="0.35">
      <c r="V18" s="27">
        <f>SUM(W18:Z18)</f>
        <v>29072</v>
      </c>
      <c r="W18">
        <v>392</v>
      </c>
      <c r="X18">
        <v>21474</v>
      </c>
      <c r="Y18">
        <v>7050</v>
      </c>
      <c r="Z18">
        <v>156</v>
      </c>
      <c r="AA18" s="29">
        <f t="shared" si="10"/>
        <v>0.75213263621353876</v>
      </c>
      <c r="AB18" s="29">
        <f t="shared" si="11"/>
        <v>5.2674012362268208E-2</v>
      </c>
      <c r="AC18" s="29">
        <f t="shared" si="12"/>
        <v>0.71532846715328469</v>
      </c>
      <c r="AD18" s="29">
        <f t="shared" si="13"/>
        <v>9.8122653316645797E-2</v>
      </c>
    </row>
    <row r="19" spans="1:30" x14ac:dyDescent="0.35">
      <c r="V19" s="27">
        <f>SUM(W19:Z19)</f>
        <v>29072</v>
      </c>
      <c r="W19">
        <v>486</v>
      </c>
      <c r="X19">
        <v>19608</v>
      </c>
      <c r="Y19">
        <v>8916</v>
      </c>
      <c r="Z19">
        <v>62</v>
      </c>
      <c r="AA19" s="29">
        <f t="shared" si="10"/>
        <v>0.69118051733626862</v>
      </c>
      <c r="AB19" s="29">
        <f t="shared" si="11"/>
        <v>5.1691129546904913E-2</v>
      </c>
      <c r="AC19" s="29">
        <f t="shared" si="12"/>
        <v>0.88686131386861311</v>
      </c>
      <c r="AD19" s="29">
        <f t="shared" si="13"/>
        <v>9.7688442211055285E-2</v>
      </c>
    </row>
    <row r="22" spans="1:30" x14ac:dyDescent="0.35">
      <c r="A22" t="s">
        <v>61</v>
      </c>
      <c r="B22" s="25">
        <v>2500</v>
      </c>
      <c r="C22" s="25">
        <v>548</v>
      </c>
      <c r="D22" s="25">
        <v>50</v>
      </c>
      <c r="E22" s="25">
        <v>4</v>
      </c>
      <c r="F22" s="25">
        <v>55</v>
      </c>
      <c r="G22" s="25">
        <v>11</v>
      </c>
      <c r="H22" s="25">
        <v>11</v>
      </c>
      <c r="I22" s="25">
        <v>11</v>
      </c>
      <c r="N22" s="12" t="s">
        <v>10</v>
      </c>
      <c r="P22" s="12" t="s">
        <v>12</v>
      </c>
      <c r="V22">
        <f>SUM(W22:Z22)</f>
        <v>29072</v>
      </c>
      <c r="W22">
        <v>408</v>
      </c>
      <c r="X22">
        <v>22926</v>
      </c>
      <c r="Y22">
        <v>5598</v>
      </c>
      <c r="Z22">
        <v>140</v>
      </c>
      <c r="AA22" s="29">
        <f t="shared" ref="AA22" si="14">(W22+X22)/V22</f>
        <v>0.80262795817281229</v>
      </c>
      <c r="AB22" s="29">
        <f t="shared" ref="AB22" si="15">IF(AND(W22=0, Y22=0),0,(W22/(W22+Y22)))</f>
        <v>6.7932067932067935E-2</v>
      </c>
      <c r="AC22" s="29">
        <f t="shared" ref="AC22" si="16">(W22/(W22+Z22))</f>
        <v>0.74452554744525545</v>
      </c>
      <c r="AD22" s="29">
        <f t="shared" ref="AD22" si="17">IF(AND(AB22=0,AC22=0),0,2*(AB22*AC22)/(AB22+AC22))</f>
        <v>0.12450411962160514</v>
      </c>
    </row>
    <row r="23" spans="1:30" x14ac:dyDescent="0.35">
      <c r="S23">
        <v>5000</v>
      </c>
      <c r="T23">
        <v>22</v>
      </c>
      <c r="V23">
        <f>SUM(W23:Z23)</f>
        <v>29072</v>
      </c>
      <c r="W23">
        <v>431</v>
      </c>
      <c r="X23">
        <v>22287</v>
      </c>
      <c r="Y23">
        <v>6237</v>
      </c>
      <c r="Z23">
        <v>117</v>
      </c>
      <c r="AA23" s="29">
        <f t="shared" ref="AA23" si="18">(W23+X23)/V23</f>
        <v>0.78143918547055591</v>
      </c>
      <c r="AB23" s="29">
        <f t="shared" ref="AB23" si="19">IF(AND(W23=0, Y23=0),0,(W23/(W23+Y23)))</f>
        <v>6.4637072585482902E-2</v>
      </c>
      <c r="AC23" s="29">
        <f t="shared" ref="AC23" si="20">(W23/(W23+Z23))</f>
        <v>0.78649635036496346</v>
      </c>
      <c r="AD23" s="29">
        <f t="shared" ref="AD23" si="21">IF(AND(AB23=0,AC23=0),0,2*(AB23*AC23)/(AB23+AC23))</f>
        <v>0.11945676274944568</v>
      </c>
    </row>
    <row r="24" spans="1:30" x14ac:dyDescent="0.35">
      <c r="S24">
        <v>10000</v>
      </c>
      <c r="T24">
        <v>22</v>
      </c>
      <c r="V24">
        <f>SUM(W24:Z24)</f>
        <v>29072</v>
      </c>
      <c r="W24">
        <v>382</v>
      </c>
      <c r="X24">
        <v>24110</v>
      </c>
      <c r="Y24">
        <v>4414</v>
      </c>
      <c r="Z24">
        <v>166</v>
      </c>
      <c r="AA24" s="29">
        <f t="shared" ref="AA24" si="22">(W24+X24)/V24</f>
        <v>0.8424600990643919</v>
      </c>
      <c r="AB24" s="29">
        <f t="shared" ref="AB24" si="23">IF(AND(W24=0, Y24=0),0,(W24/(W24+Y24)))</f>
        <v>7.9649708090075058E-2</v>
      </c>
      <c r="AC24" s="29">
        <f t="shared" ref="AC24" si="24">(W24/(W24+Z24))</f>
        <v>0.6970802919708029</v>
      </c>
      <c r="AD24" s="29">
        <f t="shared" ref="AD24" si="25">IF(AND(AB24=0,AC24=0),0,2*(AB24*AC24)/(AB24+AC24))</f>
        <v>0.1429640718562874</v>
      </c>
    </row>
    <row r="25" spans="1:30" x14ac:dyDescent="0.35">
      <c r="V25">
        <f>SUM(W25:Z25)</f>
        <v>29072</v>
      </c>
      <c r="W25">
        <v>333</v>
      </c>
      <c r="X25">
        <v>25469</v>
      </c>
      <c r="Y25">
        <v>3055</v>
      </c>
      <c r="Z25">
        <v>215</v>
      </c>
      <c r="AA25" s="29">
        <f t="shared" ref="AA25:AA26" si="26">(W25+X25)/V25</f>
        <v>0.88752063841496975</v>
      </c>
      <c r="AB25" s="29">
        <f t="shared" ref="AB25:AB26" si="27">IF(AND(W25=0, Y25=0),0,(W25/(W25+Y25)))</f>
        <v>9.8288075560802837E-2</v>
      </c>
      <c r="AC25" s="29">
        <f t="shared" ref="AC25:AC26" si="28">(W25/(W25+Z25))</f>
        <v>0.60766423357664234</v>
      </c>
      <c r="AD25" s="29">
        <f t="shared" ref="AD25:AD26" si="29">IF(AND(AB25=0,AC25=0),0,2*(AB25*AC25)/(AB25+AC25))</f>
        <v>0.16920731707317072</v>
      </c>
    </row>
    <row r="26" spans="1:30" x14ac:dyDescent="0.35">
      <c r="V26">
        <f>SUM(W26:Z26)</f>
        <v>29072</v>
      </c>
      <c r="W26">
        <v>286</v>
      </c>
      <c r="X26">
        <v>22492</v>
      </c>
      <c r="Y26">
        <v>6032</v>
      </c>
      <c r="Z26">
        <v>262</v>
      </c>
      <c r="AA26" s="29">
        <f t="shared" si="26"/>
        <v>0.78350302696752894</v>
      </c>
      <c r="AB26" s="29">
        <f t="shared" si="27"/>
        <v>4.5267489711934158E-2</v>
      </c>
      <c r="AC26" s="29">
        <f t="shared" si="28"/>
        <v>0.52189781021897808</v>
      </c>
      <c r="AD26" s="29">
        <f t="shared" si="29"/>
        <v>8.3309059131954563E-2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A1CD-5C2D-4A58-A5B1-71EA28D777A4}">
  <dimension ref="A4:X34"/>
  <sheetViews>
    <sheetView tabSelected="1" zoomScale="70" zoomScaleNormal="70" workbookViewId="0">
      <selection activeCell="F43" sqref="F43"/>
    </sheetView>
  </sheetViews>
  <sheetFormatPr defaultRowHeight="14.5" x14ac:dyDescent="0.35"/>
  <cols>
    <col min="7" max="7" width="20.1796875" customWidth="1"/>
    <col min="17" max="17" width="8.81640625" bestFit="1" customWidth="1"/>
    <col min="18" max="18" width="9.36328125" bestFit="1" customWidth="1"/>
    <col min="19" max="20" width="8.81640625" bestFit="1" customWidth="1"/>
  </cols>
  <sheetData>
    <row r="4" spans="1:24" x14ac:dyDescent="0.35">
      <c r="C4" t="s">
        <v>51</v>
      </c>
      <c r="D4" t="s">
        <v>63</v>
      </c>
      <c r="E4" t="s">
        <v>30</v>
      </c>
      <c r="F4" t="s">
        <v>9</v>
      </c>
      <c r="G4" t="s">
        <v>13</v>
      </c>
      <c r="H4" t="s">
        <v>62</v>
      </c>
      <c r="I4" s="25" t="s">
        <v>27</v>
      </c>
      <c r="J4" s="25" t="s">
        <v>26</v>
      </c>
      <c r="K4" s="25" t="s">
        <v>28</v>
      </c>
      <c r="L4" s="25" t="s">
        <v>29</v>
      </c>
      <c r="Q4" s="34">
        <f t="shared" ref="Q4:W4" si="0">AVERAGE(Q6:Q8)</f>
        <v>461.66666666666669</v>
      </c>
      <c r="R4" s="34">
        <f t="shared" si="0"/>
        <v>27304.666666666668</v>
      </c>
      <c r="S4" s="34">
        <f t="shared" si="0"/>
        <v>1219.3333333333333</v>
      </c>
      <c r="T4" s="34">
        <f t="shared" si="0"/>
        <v>86.333333333333329</v>
      </c>
      <c r="U4" s="33">
        <f t="shared" si="0"/>
        <v>0.95508851586864785</v>
      </c>
      <c r="V4" s="33">
        <f t="shared" si="0"/>
        <v>0.27583167616825027</v>
      </c>
      <c r="W4" s="33">
        <f t="shared" si="0"/>
        <v>0.84245742092457421</v>
      </c>
      <c r="X4" s="21">
        <f t="shared" ref="X4:X6" si="1">IF(AND(V4=0,W4=0),0,2*(V4*W4)/(V4+W4))</f>
        <v>0.41559278923152704</v>
      </c>
    </row>
    <row r="5" spans="1:24" x14ac:dyDescent="0.35">
      <c r="A5" t="s">
        <v>61</v>
      </c>
      <c r="B5">
        <v>5000</v>
      </c>
      <c r="C5">
        <v>7</v>
      </c>
      <c r="D5" s="32">
        <v>22</v>
      </c>
      <c r="E5" s="32">
        <v>100</v>
      </c>
      <c r="F5" t="s">
        <v>10</v>
      </c>
      <c r="G5" t="s">
        <v>36</v>
      </c>
      <c r="H5">
        <v>0.11</v>
      </c>
      <c r="P5" s="25" t="s">
        <v>19</v>
      </c>
      <c r="Q5" s="25" t="s">
        <v>27</v>
      </c>
      <c r="R5" s="25" t="s">
        <v>26</v>
      </c>
      <c r="S5" s="25" t="s">
        <v>28</v>
      </c>
      <c r="T5" s="25" t="s">
        <v>29</v>
      </c>
      <c r="U5" s="25" t="s">
        <v>14</v>
      </c>
      <c r="V5" s="25" t="s">
        <v>35</v>
      </c>
      <c r="W5" s="25" t="s">
        <v>36</v>
      </c>
      <c r="X5" s="25" t="s">
        <v>37</v>
      </c>
    </row>
    <row r="6" spans="1:24" x14ac:dyDescent="0.35">
      <c r="A6" t="s">
        <v>61</v>
      </c>
      <c r="B6">
        <v>5000</v>
      </c>
      <c r="C6">
        <v>7</v>
      </c>
      <c r="D6" s="32">
        <v>22</v>
      </c>
      <c r="E6" s="32">
        <v>100</v>
      </c>
      <c r="F6" t="s">
        <v>10</v>
      </c>
      <c r="G6" t="s">
        <v>14</v>
      </c>
      <c r="H6">
        <v>0.1</v>
      </c>
      <c r="P6">
        <f>SUM(Q6:T6)</f>
        <v>29072</v>
      </c>
      <c r="Q6">
        <v>449</v>
      </c>
      <c r="R6">
        <v>27414</v>
      </c>
      <c r="S6">
        <v>1110</v>
      </c>
      <c r="T6">
        <v>99</v>
      </c>
      <c r="U6" s="21">
        <f t="shared" ref="U6" si="2">(Q6+R6)/P6</f>
        <v>0.95841359383599345</v>
      </c>
      <c r="V6" s="21">
        <f t="shared" ref="V6" si="3">IF(AND(Q6=0, S6=0),0,(Q6/(Q6+S6)))</f>
        <v>0.28800513149454776</v>
      </c>
      <c r="W6" s="21">
        <f t="shared" ref="W6" si="4">(Q6/(Q6+T6))</f>
        <v>0.81934306569343063</v>
      </c>
      <c r="X6" s="21">
        <f t="shared" si="1"/>
        <v>0.42619838633127666</v>
      </c>
    </row>
    <row r="7" spans="1:24" x14ac:dyDescent="0.35">
      <c r="A7" t="s">
        <v>61</v>
      </c>
      <c r="B7">
        <v>5000</v>
      </c>
      <c r="C7">
        <v>7</v>
      </c>
      <c r="D7">
        <v>22</v>
      </c>
      <c r="E7" s="32">
        <v>100</v>
      </c>
      <c r="F7" t="s">
        <v>10</v>
      </c>
      <c r="G7" t="s">
        <v>64</v>
      </c>
      <c r="H7">
        <v>0.11</v>
      </c>
      <c r="P7">
        <f>SUM(Q7:T7)</f>
        <v>29072</v>
      </c>
      <c r="Q7">
        <v>466</v>
      </c>
      <c r="R7">
        <v>27141</v>
      </c>
      <c r="S7">
        <v>1383</v>
      </c>
      <c r="T7">
        <v>82</v>
      </c>
      <c r="U7" s="21">
        <f t="shared" ref="U7:U8" si="5">(Q7+R7)/P7</f>
        <v>0.94960787011557513</v>
      </c>
      <c r="V7" s="21">
        <f t="shared" ref="V7:V8" si="6">IF(AND(Q7=0, S7=0),0,(Q7/(Q7+S7)))</f>
        <v>0.25202812330989727</v>
      </c>
      <c r="W7" s="21">
        <f t="shared" ref="W7:W8" si="7">(Q7/(Q7+T7))</f>
        <v>0.85036496350364965</v>
      </c>
      <c r="X7" s="21">
        <f t="shared" ref="X7:X8" si="8">IF(AND(V7=0,W7=0),0,2*(V7*W7)/(V7+W7))</f>
        <v>0.38881935753024616</v>
      </c>
    </row>
    <row r="8" spans="1:24" x14ac:dyDescent="0.35">
      <c r="A8" t="s">
        <v>61</v>
      </c>
      <c r="B8">
        <v>5000</v>
      </c>
      <c r="C8">
        <v>7</v>
      </c>
      <c r="D8">
        <v>55</v>
      </c>
      <c r="E8" s="32">
        <v>100</v>
      </c>
      <c r="F8" t="s">
        <v>10</v>
      </c>
      <c r="G8" t="s">
        <v>64</v>
      </c>
      <c r="H8">
        <v>0.11</v>
      </c>
      <c r="P8">
        <f>SUM(Q8:T8)</f>
        <v>29072</v>
      </c>
      <c r="Q8">
        <v>470</v>
      </c>
      <c r="R8">
        <v>27359</v>
      </c>
      <c r="S8">
        <v>1165</v>
      </c>
      <c r="T8">
        <v>78</v>
      </c>
      <c r="U8" s="21">
        <f t="shared" si="5"/>
        <v>0.9572440836543753</v>
      </c>
      <c r="V8" s="21">
        <f t="shared" si="6"/>
        <v>0.28746177370030579</v>
      </c>
      <c r="W8" s="21">
        <f t="shared" si="7"/>
        <v>0.85766423357664234</v>
      </c>
      <c r="X8" s="21">
        <f t="shared" si="8"/>
        <v>0.43060009161704071</v>
      </c>
    </row>
    <row r="9" spans="1:24" x14ac:dyDescent="0.35">
      <c r="A9" t="s">
        <v>61</v>
      </c>
      <c r="B9">
        <v>5000</v>
      </c>
      <c r="C9">
        <v>4</v>
      </c>
      <c r="D9">
        <v>55</v>
      </c>
      <c r="E9" s="32">
        <v>100</v>
      </c>
      <c r="F9" t="s">
        <v>10</v>
      </c>
      <c r="G9" t="s">
        <v>64</v>
      </c>
      <c r="H9">
        <v>0.13</v>
      </c>
      <c r="P9">
        <f>SUM(Q9:T9)</f>
        <v>29072</v>
      </c>
      <c r="Q9">
        <v>448</v>
      </c>
      <c r="R9">
        <v>27771</v>
      </c>
      <c r="S9">
        <v>753</v>
      </c>
      <c r="T9">
        <v>100</v>
      </c>
      <c r="U9" s="21">
        <f t="shared" ref="U9:U14" si="9">(Q9+R9)/P9</f>
        <v>0.97065905338470004</v>
      </c>
      <c r="V9" s="21">
        <f t="shared" ref="V9:V14" si="10">IF(AND(Q9=0, S9=0),0,(Q9/(Q9+S9)))</f>
        <v>0.37302248126561199</v>
      </c>
      <c r="W9" s="21">
        <f t="shared" ref="W9:W14" si="11">(Q9/(Q9+T9))</f>
        <v>0.81751824817518248</v>
      </c>
      <c r="X9" s="21">
        <f t="shared" ref="X9:X14" si="12">IF(AND(V9=0,W9=0),0,2*(V9*W9)/(V9+W9))</f>
        <v>0.5122927387078331</v>
      </c>
    </row>
    <row r="10" spans="1:24" x14ac:dyDescent="0.35">
      <c r="A10" t="s">
        <v>61</v>
      </c>
      <c r="B10">
        <v>20000</v>
      </c>
      <c r="C10">
        <v>4</v>
      </c>
      <c r="D10">
        <v>55</v>
      </c>
      <c r="E10" s="32">
        <v>100</v>
      </c>
      <c r="F10" t="s">
        <v>10</v>
      </c>
      <c r="G10" t="s">
        <v>65</v>
      </c>
      <c r="H10">
        <v>0.21</v>
      </c>
      <c r="P10">
        <f>SUM(Q10:T10)</f>
        <v>29072</v>
      </c>
      <c r="Q10">
        <v>485</v>
      </c>
      <c r="R10">
        <v>27809</v>
      </c>
      <c r="S10">
        <v>715</v>
      </c>
      <c r="T10">
        <v>63</v>
      </c>
      <c r="U10" s="21">
        <f t="shared" si="9"/>
        <v>0.97323885525591636</v>
      </c>
      <c r="V10" s="21">
        <f t="shared" si="10"/>
        <v>0.40416666666666667</v>
      </c>
      <c r="W10" s="21">
        <f t="shared" si="11"/>
        <v>0.88503649635036497</v>
      </c>
      <c r="X10" s="21">
        <f t="shared" si="12"/>
        <v>0.55491990846681927</v>
      </c>
    </row>
    <row r="11" spans="1:24" x14ac:dyDescent="0.35">
      <c r="A11" t="s">
        <v>61</v>
      </c>
      <c r="B11">
        <v>20000</v>
      </c>
      <c r="C11">
        <v>7</v>
      </c>
      <c r="D11">
        <v>55</v>
      </c>
      <c r="E11" s="32">
        <v>100</v>
      </c>
      <c r="F11" t="s">
        <v>10</v>
      </c>
      <c r="G11" t="s">
        <v>65</v>
      </c>
      <c r="H11">
        <v>0.2</v>
      </c>
      <c r="P11">
        <v>29072</v>
      </c>
      <c r="Q11">
        <v>464</v>
      </c>
      <c r="R11">
        <v>27600</v>
      </c>
      <c r="S11">
        <v>924</v>
      </c>
      <c r="T11">
        <v>84</v>
      </c>
      <c r="U11" s="21">
        <f t="shared" si="9"/>
        <v>0.96532746285085302</v>
      </c>
      <c r="V11" s="21">
        <f t="shared" si="10"/>
        <v>0.33429394812680113</v>
      </c>
      <c r="W11" s="21">
        <f t="shared" si="11"/>
        <v>0.84671532846715325</v>
      </c>
      <c r="X11" s="21">
        <f t="shared" si="12"/>
        <v>0.47933884297520662</v>
      </c>
    </row>
    <row r="12" spans="1:24" x14ac:dyDescent="0.35">
      <c r="A12" t="s">
        <v>61</v>
      </c>
      <c r="B12">
        <v>28000</v>
      </c>
      <c r="C12">
        <v>4</v>
      </c>
      <c r="D12">
        <v>55</v>
      </c>
      <c r="E12" s="32">
        <v>100</v>
      </c>
      <c r="F12" t="s">
        <v>10</v>
      </c>
      <c r="G12" t="s">
        <v>65</v>
      </c>
      <c r="H12">
        <v>0.24</v>
      </c>
      <c r="P12">
        <v>29072</v>
      </c>
      <c r="Q12">
        <v>483</v>
      </c>
      <c r="R12">
        <v>27622</v>
      </c>
      <c r="S12">
        <v>902</v>
      </c>
      <c r="T12">
        <v>65</v>
      </c>
      <c r="U12" s="21">
        <f t="shared" si="9"/>
        <v>0.9667377545404513</v>
      </c>
      <c r="V12" s="21">
        <f t="shared" si="10"/>
        <v>0.34873646209386283</v>
      </c>
      <c r="W12" s="21">
        <f t="shared" si="11"/>
        <v>0.88138686131386856</v>
      </c>
      <c r="X12" s="21">
        <f t="shared" si="12"/>
        <v>0.49974133471288157</v>
      </c>
    </row>
    <row r="13" spans="1:24" x14ac:dyDescent="0.35">
      <c r="A13" t="s">
        <v>61</v>
      </c>
      <c r="B13">
        <v>28000</v>
      </c>
      <c r="C13">
        <v>4</v>
      </c>
      <c r="D13">
        <v>55</v>
      </c>
      <c r="E13" s="32">
        <v>100</v>
      </c>
      <c r="F13" t="s">
        <v>10</v>
      </c>
      <c r="G13" t="s">
        <v>65</v>
      </c>
      <c r="H13">
        <v>0.23</v>
      </c>
      <c r="P13">
        <v>29072</v>
      </c>
      <c r="Q13">
        <v>460</v>
      </c>
      <c r="R13">
        <v>27320</v>
      </c>
      <c r="S13">
        <v>1204</v>
      </c>
      <c r="T13">
        <v>88</v>
      </c>
      <c r="U13" s="21">
        <f t="shared" si="9"/>
        <v>0.95555861309851409</v>
      </c>
      <c r="V13" s="21">
        <f t="shared" si="10"/>
        <v>0.27644230769230771</v>
      </c>
      <c r="W13" s="21">
        <f t="shared" si="11"/>
        <v>0.83941605839416056</v>
      </c>
      <c r="X13" s="21">
        <f t="shared" si="12"/>
        <v>0.41591320072332733</v>
      </c>
    </row>
    <row r="14" spans="1:24" x14ac:dyDescent="0.35">
      <c r="A14" t="s">
        <v>61</v>
      </c>
      <c r="B14">
        <v>28000</v>
      </c>
      <c r="C14">
        <v>1</v>
      </c>
      <c r="D14">
        <v>55</v>
      </c>
      <c r="E14" s="32">
        <v>100</v>
      </c>
      <c r="F14" t="s">
        <v>10</v>
      </c>
      <c r="G14" t="s">
        <v>35</v>
      </c>
      <c r="H14">
        <v>0.09</v>
      </c>
      <c r="P14">
        <v>29072</v>
      </c>
      <c r="Q14">
        <v>463</v>
      </c>
      <c r="R14">
        <v>27408</v>
      </c>
      <c r="S14">
        <v>1116</v>
      </c>
      <c r="T14">
        <v>85</v>
      </c>
      <c r="U14" s="21">
        <f t="shared" si="9"/>
        <v>0.9586887727022565</v>
      </c>
      <c r="V14" s="21">
        <f t="shared" si="10"/>
        <v>0.29322355921469284</v>
      </c>
      <c r="W14" s="21">
        <f t="shared" si="11"/>
        <v>0.8448905109489051</v>
      </c>
      <c r="X14" s="21">
        <f t="shared" si="12"/>
        <v>0.4353549600376117</v>
      </c>
    </row>
    <row r="15" spans="1:24" x14ac:dyDescent="0.35">
      <c r="A15" t="s">
        <v>61</v>
      </c>
      <c r="B15">
        <v>28000</v>
      </c>
      <c r="C15">
        <v>2</v>
      </c>
      <c r="D15">
        <v>55</v>
      </c>
      <c r="E15" s="32">
        <v>100</v>
      </c>
      <c r="F15" t="s">
        <v>10</v>
      </c>
      <c r="G15" t="s">
        <v>35</v>
      </c>
      <c r="H15">
        <v>0.14000000000000001</v>
      </c>
      <c r="P15">
        <v>29072</v>
      </c>
      <c r="Q15">
        <v>298</v>
      </c>
      <c r="R15">
        <v>22084</v>
      </c>
      <c r="S15">
        <v>6440</v>
      </c>
      <c r="T15">
        <v>250</v>
      </c>
      <c r="U15" s="21">
        <f t="shared" ref="U15" si="13">(Q15+R15)/P15</f>
        <v>0.76988167308750688</v>
      </c>
      <c r="V15" s="21">
        <f t="shared" ref="V15" si="14">IF(AND(Q15=0, S15=0),0,(Q15/(Q15+S15)))</f>
        <v>4.4226773523300685E-2</v>
      </c>
      <c r="W15" s="21">
        <f t="shared" ref="W15" si="15">(Q15/(Q15+T15))</f>
        <v>0.54379562043795615</v>
      </c>
      <c r="X15" s="21">
        <f t="shared" ref="X15" si="16">IF(AND(V15=0,W15=0),0,2*(V15*W15)/(V15+W15))</f>
        <v>8.1800713697502053E-2</v>
      </c>
    </row>
    <row r="16" spans="1:24" x14ac:dyDescent="0.35">
      <c r="A16" t="s">
        <v>61</v>
      </c>
      <c r="B16">
        <v>28000</v>
      </c>
      <c r="C16">
        <v>3</v>
      </c>
      <c r="D16">
        <v>55</v>
      </c>
      <c r="E16" s="32">
        <v>100</v>
      </c>
      <c r="F16" t="s">
        <v>10</v>
      </c>
      <c r="G16" t="s">
        <v>35</v>
      </c>
      <c r="H16">
        <v>0.18</v>
      </c>
      <c r="P16">
        <v>29072</v>
      </c>
      <c r="Q16">
        <v>324</v>
      </c>
      <c r="R16">
        <v>26927</v>
      </c>
      <c r="S16">
        <v>1597</v>
      </c>
      <c r="T16">
        <v>224</v>
      </c>
      <c r="U16" s="21">
        <f t="shared" ref="U16" si="17">(Q16+R16)/P16</f>
        <v>0.93736241056686842</v>
      </c>
      <c r="V16" s="21">
        <f t="shared" ref="V16" si="18">IF(AND(Q16=0, S16=0),0,(Q16/(Q16+S16)))</f>
        <v>0.16866215512753774</v>
      </c>
      <c r="W16" s="21">
        <f t="shared" ref="W16" si="19">(Q16/(Q16+T16))</f>
        <v>0.59124087591240881</v>
      </c>
      <c r="X16" s="21">
        <f t="shared" ref="X16" si="20">IF(AND(V16=0,W16=0),0,2*(V16*W16)/(V16+W16))</f>
        <v>0.26245443499392462</v>
      </c>
    </row>
    <row r="17" spans="1:24" x14ac:dyDescent="0.35">
      <c r="A17" t="s">
        <v>61</v>
      </c>
      <c r="B17">
        <v>28000</v>
      </c>
      <c r="C17">
        <v>5</v>
      </c>
      <c r="D17">
        <v>55</v>
      </c>
      <c r="E17" s="32">
        <v>100</v>
      </c>
      <c r="F17" t="s">
        <v>10</v>
      </c>
      <c r="G17" t="s">
        <v>35</v>
      </c>
      <c r="H17">
        <v>0.25</v>
      </c>
      <c r="P17">
        <v>29072</v>
      </c>
      <c r="Q17">
        <v>438</v>
      </c>
      <c r="R17">
        <v>27058</v>
      </c>
      <c r="S17">
        <v>1466</v>
      </c>
      <c r="T17">
        <v>110</v>
      </c>
      <c r="U17" s="21">
        <f t="shared" ref="U17" si="21">(Q17+R17)/P17</f>
        <v>0.94578976334617504</v>
      </c>
      <c r="V17" s="21">
        <f t="shared" ref="V17" si="22">IF(AND(Q17=0, S17=0),0,(Q17/(Q17+S17)))</f>
        <v>0.23004201680672268</v>
      </c>
      <c r="W17" s="21">
        <f t="shared" ref="W17" si="23">(Q17/(Q17+T17))</f>
        <v>0.7992700729927007</v>
      </c>
      <c r="X17" s="21">
        <f t="shared" ref="X17" si="24">IF(AND(V17=0,W17=0),0,2*(V17*W17)/(V17+W17))</f>
        <v>0.35725938009787922</v>
      </c>
    </row>
    <row r="18" spans="1:24" x14ac:dyDescent="0.35">
      <c r="A18" t="s">
        <v>61</v>
      </c>
      <c r="B18">
        <v>28000</v>
      </c>
      <c r="C18">
        <v>7</v>
      </c>
      <c r="D18">
        <v>55</v>
      </c>
      <c r="E18" s="32">
        <v>100</v>
      </c>
      <c r="F18" t="s">
        <v>10</v>
      </c>
      <c r="G18" t="s">
        <v>35</v>
      </c>
      <c r="H18">
        <v>0.23</v>
      </c>
    </row>
    <row r="19" spans="1:24" x14ac:dyDescent="0.35">
      <c r="A19" t="s">
        <v>61</v>
      </c>
      <c r="B19">
        <v>28000</v>
      </c>
      <c r="C19">
        <v>5</v>
      </c>
      <c r="D19">
        <v>25</v>
      </c>
      <c r="E19" s="32">
        <v>100</v>
      </c>
      <c r="F19" t="s">
        <v>10</v>
      </c>
      <c r="G19" t="s">
        <v>35</v>
      </c>
      <c r="H19">
        <v>0.14000000000000001</v>
      </c>
    </row>
    <row r="20" spans="1:24" x14ac:dyDescent="0.35">
      <c r="A20" t="s">
        <v>61</v>
      </c>
      <c r="B20">
        <v>28000</v>
      </c>
      <c r="C20">
        <v>5</v>
      </c>
      <c r="D20">
        <v>75</v>
      </c>
      <c r="E20" s="32">
        <v>100</v>
      </c>
      <c r="F20" t="s">
        <v>10</v>
      </c>
      <c r="G20" t="s">
        <v>35</v>
      </c>
      <c r="H20">
        <v>0.27</v>
      </c>
    </row>
    <row r="21" spans="1:24" x14ac:dyDescent="0.35">
      <c r="A21" t="s">
        <v>61</v>
      </c>
      <c r="B21">
        <v>28524</v>
      </c>
      <c r="C21">
        <v>5</v>
      </c>
      <c r="D21">
        <v>100</v>
      </c>
      <c r="E21" s="32">
        <v>100</v>
      </c>
      <c r="F21" t="s">
        <v>10</v>
      </c>
      <c r="G21" t="s">
        <v>66</v>
      </c>
      <c r="H21">
        <v>0.37</v>
      </c>
    </row>
    <row r="22" spans="1:24" x14ac:dyDescent="0.35">
      <c r="A22" t="s">
        <v>61</v>
      </c>
      <c r="B22">
        <v>28524</v>
      </c>
      <c r="C22">
        <v>5</v>
      </c>
      <c r="D22">
        <v>75</v>
      </c>
      <c r="E22" s="32">
        <v>100</v>
      </c>
      <c r="F22" t="s">
        <v>10</v>
      </c>
      <c r="G22" t="s">
        <v>67</v>
      </c>
      <c r="H22">
        <v>0.3</v>
      </c>
    </row>
    <row r="23" spans="1:24" x14ac:dyDescent="0.35">
      <c r="B23">
        <v>1096</v>
      </c>
      <c r="C23">
        <v>5</v>
      </c>
      <c r="D23">
        <v>75</v>
      </c>
      <c r="E23" s="32">
        <v>100</v>
      </c>
      <c r="F23" t="s">
        <v>10</v>
      </c>
      <c r="G23" t="s">
        <v>67</v>
      </c>
      <c r="H23">
        <v>0.12</v>
      </c>
    </row>
    <row r="24" spans="1:24" x14ac:dyDescent="0.35">
      <c r="B24">
        <v>28524</v>
      </c>
      <c r="C24">
        <v>5</v>
      </c>
      <c r="D24">
        <v>75</v>
      </c>
      <c r="E24" s="32">
        <v>1000</v>
      </c>
      <c r="F24" t="s">
        <v>10</v>
      </c>
      <c r="G24" t="s">
        <v>69</v>
      </c>
      <c r="H24">
        <v>0.49</v>
      </c>
      <c r="I24">
        <v>466</v>
      </c>
      <c r="J24">
        <v>27633</v>
      </c>
      <c r="K24">
        <v>891</v>
      </c>
      <c r="L24">
        <v>82</v>
      </c>
      <c r="M24" t="s">
        <v>68</v>
      </c>
    </row>
    <row r="25" spans="1:24" x14ac:dyDescent="0.35">
      <c r="B25">
        <v>28524</v>
      </c>
      <c r="C25">
        <v>5</v>
      </c>
      <c r="D25">
        <v>100</v>
      </c>
      <c r="E25" s="32">
        <v>200</v>
      </c>
      <c r="F25" t="s">
        <v>10</v>
      </c>
      <c r="G25" t="s">
        <v>69</v>
      </c>
      <c r="H25">
        <v>0.42</v>
      </c>
      <c r="I25" s="34">
        <v>461.66666666666669</v>
      </c>
      <c r="J25" s="34">
        <v>27304.666666666668</v>
      </c>
      <c r="K25" s="34">
        <v>1219.3333333333333</v>
      </c>
      <c r="L25" s="34">
        <v>86.333333333333329</v>
      </c>
    </row>
    <row r="26" spans="1:24" x14ac:dyDescent="0.35">
      <c r="B26">
        <v>28524</v>
      </c>
      <c r="C26">
        <v>5</v>
      </c>
      <c r="D26">
        <v>100</v>
      </c>
      <c r="E26" s="32">
        <v>600</v>
      </c>
      <c r="F26" t="s">
        <v>10</v>
      </c>
      <c r="G26" t="s">
        <v>69</v>
      </c>
      <c r="H26">
        <v>0.51</v>
      </c>
      <c r="I26">
        <v>448</v>
      </c>
      <c r="J26">
        <v>27771</v>
      </c>
      <c r="K26">
        <v>753</v>
      </c>
      <c r="L26">
        <v>100</v>
      </c>
    </row>
    <row r="27" spans="1:24" s="27" customFormat="1" x14ac:dyDescent="0.35">
      <c r="B27" s="27">
        <v>28524</v>
      </c>
      <c r="C27" s="27">
        <v>5</v>
      </c>
      <c r="D27" s="27">
        <v>100</v>
      </c>
      <c r="E27" s="37">
        <v>1000</v>
      </c>
      <c r="F27" s="27" t="s">
        <v>10</v>
      </c>
      <c r="G27" s="27" t="s">
        <v>69</v>
      </c>
      <c r="H27" s="27">
        <v>0.55000000000000004</v>
      </c>
      <c r="I27" s="27">
        <v>485</v>
      </c>
      <c r="J27" s="27">
        <v>27809</v>
      </c>
      <c r="K27" s="27">
        <v>715</v>
      </c>
      <c r="L27" s="27">
        <v>63</v>
      </c>
    </row>
    <row r="28" spans="1:24" x14ac:dyDescent="0.35">
      <c r="A28" t="s">
        <v>70</v>
      </c>
      <c r="B28">
        <v>28524</v>
      </c>
      <c r="C28">
        <v>5</v>
      </c>
      <c r="D28">
        <v>100</v>
      </c>
      <c r="E28" s="32">
        <v>600</v>
      </c>
      <c r="F28" t="s">
        <v>10</v>
      </c>
      <c r="G28" t="s">
        <v>69</v>
      </c>
      <c r="H28">
        <v>0.48</v>
      </c>
      <c r="I28">
        <v>464</v>
      </c>
      <c r="J28">
        <v>27600</v>
      </c>
      <c r="K28">
        <v>924</v>
      </c>
      <c r="L28">
        <v>84</v>
      </c>
    </row>
    <row r="29" spans="1:24" x14ac:dyDescent="0.35">
      <c r="A29" t="s">
        <v>70</v>
      </c>
      <c r="B29">
        <v>28524</v>
      </c>
      <c r="C29">
        <v>5</v>
      </c>
      <c r="D29">
        <v>150</v>
      </c>
      <c r="E29" s="32">
        <v>1000</v>
      </c>
      <c r="F29" t="s">
        <v>10</v>
      </c>
      <c r="G29" t="s">
        <v>69</v>
      </c>
      <c r="H29">
        <v>0.5</v>
      </c>
      <c r="I29">
        <v>483</v>
      </c>
      <c r="J29">
        <v>27622</v>
      </c>
      <c r="K29">
        <v>902</v>
      </c>
      <c r="L29">
        <v>65</v>
      </c>
    </row>
    <row r="30" spans="1:24" x14ac:dyDescent="0.35">
      <c r="B30">
        <v>28524</v>
      </c>
      <c r="C30">
        <v>5</v>
      </c>
      <c r="D30">
        <v>100</v>
      </c>
      <c r="E30" s="32">
        <v>2000</v>
      </c>
      <c r="F30" t="s">
        <v>10</v>
      </c>
      <c r="G30" t="s">
        <v>69</v>
      </c>
      <c r="H30">
        <v>0.42</v>
      </c>
      <c r="I30">
        <v>460</v>
      </c>
      <c r="J30">
        <v>27320</v>
      </c>
      <c r="K30">
        <v>1204</v>
      </c>
      <c r="L30">
        <v>88</v>
      </c>
    </row>
    <row r="31" spans="1:24" x14ac:dyDescent="0.35">
      <c r="B31">
        <v>28524</v>
      </c>
      <c r="C31">
        <v>5</v>
      </c>
      <c r="D31">
        <v>100</v>
      </c>
      <c r="E31" s="32">
        <v>1000</v>
      </c>
      <c r="F31" t="s">
        <v>10</v>
      </c>
      <c r="G31" t="s">
        <v>14</v>
      </c>
      <c r="H31">
        <v>0.44</v>
      </c>
      <c r="I31">
        <v>463</v>
      </c>
      <c r="J31">
        <v>27408</v>
      </c>
      <c r="K31">
        <v>1116</v>
      </c>
      <c r="L31">
        <v>85</v>
      </c>
    </row>
    <row r="32" spans="1:24" x14ac:dyDescent="0.35">
      <c r="B32">
        <v>28524</v>
      </c>
      <c r="C32">
        <v>5</v>
      </c>
      <c r="D32">
        <v>100</v>
      </c>
      <c r="E32" s="32">
        <v>1000</v>
      </c>
      <c r="F32" t="s">
        <v>71</v>
      </c>
      <c r="G32" t="s">
        <v>14</v>
      </c>
      <c r="H32">
        <v>0.08</v>
      </c>
      <c r="I32">
        <v>298</v>
      </c>
      <c r="J32">
        <v>22084</v>
      </c>
      <c r="K32">
        <v>6440</v>
      </c>
      <c r="L32">
        <v>250</v>
      </c>
    </row>
    <row r="33" spans="2:12" x14ac:dyDescent="0.35">
      <c r="B33">
        <v>28524</v>
      </c>
      <c r="C33">
        <v>5</v>
      </c>
      <c r="D33">
        <v>100</v>
      </c>
      <c r="E33" s="32">
        <v>1000</v>
      </c>
      <c r="F33" t="s">
        <v>10</v>
      </c>
      <c r="G33" t="s">
        <v>35</v>
      </c>
      <c r="H33">
        <v>0.26</v>
      </c>
      <c r="I33">
        <v>324</v>
      </c>
      <c r="J33">
        <v>26927</v>
      </c>
      <c r="K33">
        <v>1597</v>
      </c>
      <c r="L33">
        <v>224</v>
      </c>
    </row>
    <row r="34" spans="2:12" x14ac:dyDescent="0.35">
      <c r="B34">
        <v>28524</v>
      </c>
      <c r="C34">
        <v>5</v>
      </c>
      <c r="D34">
        <v>150</v>
      </c>
      <c r="E34" s="32">
        <v>100</v>
      </c>
      <c r="F34" t="s">
        <v>10</v>
      </c>
      <c r="G34" t="s">
        <v>69</v>
      </c>
      <c r="H34">
        <v>0.36</v>
      </c>
      <c r="I34">
        <v>438</v>
      </c>
      <c r="J34">
        <v>27058</v>
      </c>
      <c r="K34">
        <v>1466</v>
      </c>
      <c r="L34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Optimization</vt:lpstr>
      <vt:lpstr>Test_train Split</vt:lpstr>
      <vt:lpstr>master_data_NN</vt:lpstr>
      <vt:lpstr>dataset2</vt:lpstr>
      <vt:lpstr>Plots</vt:lpstr>
      <vt:lpstr>SMOTE Comparison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2020-12-01T04:53:43Z</dcterms:modified>
</cp:coreProperties>
</file>