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915" activeTab="7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  <sheet name="Parse_fromDataRow" sheetId="9" r:id="rId9"/>
    <sheet name="OblastInfos" sheetId="10" r:id="rId10"/>
  </sheets>
  <calcPr calcId="145621"/>
</workbook>
</file>

<file path=xl/calcChain.xml><?xml version="1.0" encoding="utf-8"?>
<calcChain xmlns="http://schemas.openxmlformats.org/spreadsheetml/2006/main">
  <c r="C26" i="10" l="1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M28" i="5" l="1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B17" i="8"/>
  <c r="B16" i="8"/>
  <c r="D16" i="8" s="1"/>
  <c r="D17" i="8" l="1"/>
  <c r="H17" i="8" s="1"/>
  <c r="E17" i="8"/>
  <c r="I17" i="8" s="1"/>
  <c r="J17" i="8" s="1"/>
  <c r="F17" i="8"/>
  <c r="G17" i="8"/>
  <c r="E16" i="8"/>
  <c r="H16" i="8" s="1"/>
  <c r="G16" i="8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5" i="8"/>
  <c r="B14" i="8"/>
  <c r="D14" i="8" s="1"/>
  <c r="B13" i="8"/>
  <c r="B12" i="8"/>
  <c r="B11" i="8"/>
  <c r="B10" i="8"/>
  <c r="B9" i="8"/>
  <c r="D9" i="8" s="1"/>
  <c r="E9" i="8" s="1"/>
  <c r="B8" i="8"/>
  <c r="D8" i="8" s="1"/>
  <c r="K17" i="8" l="1"/>
  <c r="L17" i="8"/>
  <c r="F16" i="8"/>
  <c r="I16" i="8"/>
  <c r="J16" i="8" s="1"/>
  <c r="K16" i="8" s="1"/>
  <c r="D13" i="8"/>
  <c r="E13" i="8" s="1"/>
  <c r="F13" i="8" s="1"/>
  <c r="I13" i="8" s="1"/>
  <c r="J13" i="8" s="1"/>
  <c r="G8" i="8"/>
  <c r="E8" i="8"/>
  <c r="H8" i="8" s="1"/>
  <c r="F9" i="8"/>
  <c r="I9" i="8" s="1"/>
  <c r="J9" i="8" s="1"/>
  <c r="H14" i="8"/>
  <c r="D11" i="8"/>
  <c r="E11" i="8" s="1"/>
  <c r="H9" i="8"/>
  <c r="G12" i="8"/>
  <c r="E14" i="8"/>
  <c r="D15" i="8"/>
  <c r="F14" i="8"/>
  <c r="I14" i="8" s="1"/>
  <c r="J14" i="8" s="1"/>
  <c r="E15" i="8"/>
  <c r="F15" i="8" s="1"/>
  <c r="G14" i="8"/>
  <c r="D10" i="8"/>
  <c r="G9" i="8"/>
  <c r="D12" i="8"/>
  <c r="E12" i="8" s="1"/>
  <c r="D35" i="6"/>
  <c r="E35" i="6" s="1"/>
  <c r="B35" i="6"/>
  <c r="C35" i="6" s="1"/>
  <c r="D34" i="6"/>
  <c r="E34" i="6" s="1"/>
  <c r="B34" i="6"/>
  <c r="C34" i="6" s="1"/>
  <c r="D33" i="6"/>
  <c r="E33" i="6" s="1"/>
  <c r="B33" i="6"/>
  <c r="C33" i="6" s="1"/>
  <c r="L16" i="8" l="1"/>
  <c r="L9" i="8"/>
  <c r="I15" i="8"/>
  <c r="J15" i="8" s="1"/>
  <c r="L12" i="8"/>
  <c r="H13" i="8"/>
  <c r="K13" i="8" s="1"/>
  <c r="L14" i="8"/>
  <c r="G13" i="8"/>
  <c r="F12" i="8"/>
  <c r="I12" i="8" s="1"/>
  <c r="J12" i="8" s="1"/>
  <c r="F11" i="8"/>
  <c r="I11" i="8"/>
  <c r="J11" i="8" s="1"/>
  <c r="E10" i="8"/>
  <c r="H10" i="8" s="1"/>
  <c r="H11" i="8"/>
  <c r="G11" i="8"/>
  <c r="H12" i="8"/>
  <c r="H15" i="8"/>
  <c r="G15" i="8"/>
  <c r="G10" i="8"/>
  <c r="K9" i="8"/>
  <c r="K14" i="8"/>
  <c r="F8" i="8"/>
  <c r="I8" i="8" s="1"/>
  <c r="B2" i="8"/>
  <c r="D2" i="8" s="1"/>
  <c r="B7" i="8"/>
  <c r="B6" i="8"/>
  <c r="B5" i="8"/>
  <c r="B4" i="8"/>
  <c r="B3" i="8"/>
  <c r="D3" i="8" s="1"/>
  <c r="J8" i="8" l="1"/>
  <c r="K8" i="8" s="1"/>
  <c r="L8" i="8"/>
  <c r="E7" i="8"/>
  <c r="F7" i="8" s="1"/>
  <c r="I7" i="8" s="1"/>
  <c r="J7" i="8" s="1"/>
  <c r="L10" i="8"/>
  <c r="L15" i="8"/>
  <c r="K15" i="8"/>
  <c r="L11" i="8"/>
  <c r="L13" i="8"/>
  <c r="D7" i="8"/>
  <c r="G7" i="8" s="1"/>
  <c r="K11" i="8"/>
  <c r="F10" i="8"/>
  <c r="I10" i="8" s="1"/>
  <c r="J10" i="8" s="1"/>
  <c r="K10" i="8" s="1"/>
  <c r="K12" i="8"/>
  <c r="D5" i="8"/>
  <c r="E5" i="8" s="1"/>
  <c r="D6" i="8"/>
  <c r="G6" i="8" s="1"/>
  <c r="E6" i="8"/>
  <c r="F6" i="8" s="1"/>
  <c r="I6" i="8" s="1"/>
  <c r="J6" i="8" s="1"/>
  <c r="D4" i="8"/>
  <c r="G3" i="8"/>
  <c r="E3" i="8"/>
  <c r="F3" i="8" s="1"/>
  <c r="I3" i="8" s="1"/>
  <c r="J3" i="8" s="1"/>
  <c r="G2" i="8"/>
  <c r="E2" i="8"/>
  <c r="H2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7" i="8" l="1"/>
  <c r="G5" i="8"/>
  <c r="H6" i="8"/>
  <c r="L6" i="8" s="1"/>
  <c r="F5" i="8"/>
  <c r="I5" i="8" s="1"/>
  <c r="J5" i="8" s="1"/>
  <c r="H5" i="8"/>
  <c r="E4" i="8"/>
  <c r="F4" i="8" s="1"/>
  <c r="I4" i="8" s="1"/>
  <c r="J4" i="8" s="1"/>
  <c r="G4" i="8"/>
  <c r="L7" i="8"/>
  <c r="K7" i="8"/>
  <c r="H3" i="8"/>
  <c r="K3" i="8" s="1"/>
  <c r="F2" i="8"/>
  <c r="I2" i="8" s="1"/>
  <c r="B32" i="6"/>
  <c r="C32" i="6" s="1"/>
  <c r="D32" i="6"/>
  <c r="E32" i="6"/>
  <c r="B31" i="6"/>
  <c r="C31" i="6" s="1"/>
  <c r="D31" i="6"/>
  <c r="E31" i="6" s="1"/>
  <c r="L5" i="8" l="1"/>
  <c r="K6" i="8"/>
  <c r="L3" i="8"/>
  <c r="H4" i="8"/>
  <c r="K4" i="8" s="1"/>
  <c r="K5" i="8"/>
  <c r="J2" i="8"/>
  <c r="K2" i="8" s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4" i="8" l="1"/>
  <c r="L2" i="8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<sst xmlns="http://schemas.openxmlformats.org/spreadsheetml/2006/main" count="628" uniqueCount="401">
  <si>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</si>
  <si>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</si>
  <si>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</si>
  <si>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</si>
  <si>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</si>
  <si>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</si>
  <si>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</si>
  <si>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</si>
  <si>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</si>
  <si>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</si>
  <si>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</si>
  <si>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</si>
  <si>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</si>
  <si>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</si>
  <si>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</si>
  <si>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</si>
  <si>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</si>
  <si>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</si>
  <si>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</si>
  <si>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</si>
  <si>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</si>
  <si>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</si>
  <si>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</si>
  <si>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</si>
  <si>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</si>
  <si>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</si>
  <si>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</si>
  <si>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</si>
  <si>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</si>
  <si>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</si>
  <si>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</si>
  <si>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</si>
  <si>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</si>
  <si>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</si>
  <si>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</si>
  <si>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</si>
  <si>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</si>
  <si>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</si>
  <si>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</si>
  <si>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</si>
  <si>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</si>
  <si>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</si>
  <si>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</si>
  <si>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</si>
  <si>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</si>
  <si>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</si>
  <si>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</si>
  <si>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</si>
  <si>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</si>
  <si>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</si>
  <si>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</si>
  <si>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</si>
  <si>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</si>
  <si>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</si>
  <si>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</si>
  <si>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</si>
  <si>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</si>
  <si>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</si>
  <si>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</si>
  <si>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</si>
  <si>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</si>
  <si>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</si>
  <si>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</si>
  <si>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</si>
  <si>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</si>
  <si>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</si>
  <si>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</si>
  <si>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</si>
  <si>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</si>
  <si>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</si>
  <si>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</si>
  <si>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</si>
  <si>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</si>
  <si>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</si>
  <si>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</si>
  <si>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</si>
  <si>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</si>
  <si>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</si>
  <si>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</si>
  <si>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</si>
  <si>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</si>
  <si>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</si>
  <si>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</si>
  <si>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</si>
  <si>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</si>
  <si>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</si>
  <si>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</si>
  <si>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</si>
  <si>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</si>
  <si>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</si>
  <si>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</si>
  <si>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</si>
  <si>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</si>
  <si>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</si>
  <si>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</si>
  <si>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</si>
  <si>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</si>
  <si>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</si>
  <si>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</si>
  <si>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</si>
  <si>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</si>
  <si>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</si>
  <si>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</si>
  <si>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</si>
  <si>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</si>
  <si>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</si>
  <si>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</si>
  <si>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</si>
  <si>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</si>
  <si>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</si>
  <si>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</si>
  <si>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</si>
  <si>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</si>
  <si>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</si>
  <si>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</si>
  <si>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</si>
  <si>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</si>
  <si>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</si>
  <si>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</si>
  <si>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</si>
  <si>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</si>
  <si>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</si>
  <si>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</si>
  <si>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</si>
  <si>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</si>
  <si>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</si>
  <si>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</si>
  <si>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</si>
  <si>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</si>
  <si>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</si>
  <si>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</si>
  <si>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</si>
  <si>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</si>
  <si>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</si>
  <si>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</si>
  <si>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</si>
  <si>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</si>
  <si>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</si>
  <si>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</si>
  <si>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</si>
  <si>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</si>
  <si>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</si>
  <si>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</si>
  <si>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</si>
  <si>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</si>
  <si>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</si>
  <si>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</si>
  <si>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</si>
  <si>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</si>
  <si>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</si>
  <si>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</si>
  <si>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</si>
  <si>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</si>
  <si>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</si>
  <si>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</si>
  <si>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</si>
  <si>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</si>
  <si>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</si>
  <si>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</si>
  <si>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</si>
  <si>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</si>
  <si>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</si>
  <si>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</si>
  <si>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</si>
  <si>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</si>
  <si>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</si>
  <si>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</si>
  <si>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</si>
  <si>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</si>
  <si>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</si>
  <si>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</si>
  <si>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</si>
  <si>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</si>
  <si>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</si>
  <si>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</si>
  <si>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</si>
  <si>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</si>
  <si>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</si>
  <si>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</si>
  <si>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</si>
  <si>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</si>
  <si>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</si>
  <si>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</si>
  <si>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</si>
  <si>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</si>
  <si>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</si>
  <si>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</si>
  <si>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</si>
  <si>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</si>
  <si>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</si>
  <si>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</si>
  <si>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</si>
  <si>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</si>
  <si>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</si>
  <si>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</si>
  <si>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</si>
  <si>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</si>
  <si>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</si>
  <si>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</si>
  <si>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</si>
  <si>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</si>
  <si>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</si>
  <si>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</si>
  <si>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</si>
  <si>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</si>
  <si>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</si>
  <si>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</si>
  <si>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</si>
  <si>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</si>
  <si>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</si>
  <si>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</si>
  <si>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</si>
  <si>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</si>
  <si>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</si>
  <si>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</si>
  <si>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</si>
  <si>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</si>
  <si>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</si>
  <si>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</si>
  <si>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</si>
  <si>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</si>
  <si>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</si>
  <si>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</si>
  <si>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</si>
  <si>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</si>
  <si>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</si>
  <si>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</si>
  <si>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</si>
  <si>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</si>
  <si>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</si>
  <si>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</si>
  <si>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</si>
  <si>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</si>
  <si>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</si>
  <si>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</si>
  <si>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</si>
  <si>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</si>
  <si>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</si>
  <si>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</si>
  <si>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</si>
  <si>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</si>
  <si>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</si>
  <si>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</si>
  <si>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</si>
  <si>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</si>
  <si>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</si>
  <si>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</si>
  <si>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</si>
  <si>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</si>
  <si>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</si>
  <si>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</si>
  <si>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</si>
  <si>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</si>
  <si>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</si>
  <si>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</si>
  <si>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</si>
  <si>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</si>
  <si>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</si>
  <si>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</si>
  <si>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</si>
  <si>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</si>
  <si>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</si>
  <si>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</si>
  <si>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</si>
  <si>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</si>
  <si>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</si>
  <si>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</si>
  <si>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</si>
  <si>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</si>
  <si>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</si>
  <si>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</si>
  <si>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</si>
  <si>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</si>
  <si>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</si>
  <si>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</si>
  <si>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</si>
  <si>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</si>
  <si>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</si>
  <si>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</si>
  <si>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</si>
  <si>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</si>
  <si>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</si>
  <si>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</si>
  <si>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</si>
  <si>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</si>
  <si>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</si>
  <si>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</si>
  <si>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</si>
  <si>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</si>
  <si>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</si>
  <si>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</si>
  <si>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</si>
  <si>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</si>
  <si>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</si>
  <si>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</si>
  <si>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</si>
  <si>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</si>
  <si>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</si>
  <si>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</si>
  <si>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</si>
  <si>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</si>
  <si>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</si>
  <si>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</si>
  <si>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</si>
  <si>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</si>
  <si>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</si>
  <si>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>Type</t>
  </si>
  <si>
    <t>Modifier</t>
  </si>
  <si>
    <t>PropName</t>
  </si>
  <si>
    <t>FieldName</t>
  </si>
  <si>
    <t>FieldDecl</t>
  </si>
  <si>
    <t>Accessor</t>
  </si>
  <si>
    <t>BankOperationLimitType</t>
  </si>
  <si>
    <t>BankBranchStatusType</t>
  </si>
  <si>
    <t>WorkingHoursDayType</t>
  </si>
  <si>
    <t xml:space="preserve">        public string NAMEF { get; set; }</t>
  </si>
  <si>
    <t xml:space="preserve">        public DateTime D_OPEN { get; set; }</t>
  </si>
  <si>
    <t xml:space="preserve">        public DateTime? D_CLOSE { get; set; }</t>
  </si>
  <si>
    <t xml:space="preserve">        public string NKB { get; set; }</t>
  </si>
  <si>
    <t xml:space="preserve">        public string KOB { get; set; }</t>
  </si>
  <si>
    <t xml:space="preserve">        public string KK { get; set; }</t>
  </si>
  <si>
    <t xml:space="preserve">        public string TP { get; set; }</t>
  </si>
  <si>
    <t xml:space="preserve">        public string KOF { get; set; }</t>
  </si>
  <si>
    <t xml:space="preserve">        public string NF { get; set; }</t>
  </si>
  <si>
    <t xml:space="preserve">        public string KOP { get; set; }</t>
  </si>
  <si>
    <t xml:space="preserve">        public string NP { get; set; }</t>
  </si>
  <si>
    <t>NCKS</t>
  </si>
  <si>
    <t>DEPCODE</t>
  </si>
  <si>
    <t>KNB</t>
  </si>
  <si>
    <t>NAMEF</t>
  </si>
  <si>
    <t>D_OPEN</t>
  </si>
  <si>
    <t>D_CLOSE</t>
  </si>
  <si>
    <t>NKB</t>
  </si>
  <si>
    <t>KOB</t>
  </si>
  <si>
    <t>KK</t>
  </si>
  <si>
    <t>TP</t>
  </si>
  <si>
    <t>KOF</t>
  </si>
  <si>
    <t>NF</t>
  </si>
  <si>
    <t>KOP</t>
  </si>
  <si>
    <t>NP</t>
  </si>
  <si>
    <t>FieldNm</t>
  </si>
  <si>
    <t>ParseCode</t>
  </si>
  <si>
    <t xml:space="preserve">        public bool IsChecked { get; set; }</t>
  </si>
  <si>
    <t>FinancialService</t>
  </si>
  <si>
    <t>BankingActivity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</si>
  <si>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</si>
  <si>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</si>
  <si>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</si>
  <si>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</si>
  <si>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</si>
  <si>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</si>
  <si>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</si>
  <si>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</si>
  <si>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</si>
  <si>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</si>
  <si>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АР Крим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</si>
  <si>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</si>
  <si>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</si>
  <si>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</si>
  <si>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</si>
  <si>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</si>
  <si>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</si>
  <si>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</si>
  <si>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</si>
  <si>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</si>
  <si>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</si>
  <si>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</si>
  <si>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</si>
  <si>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Чернігівська</t>
  </si>
  <si>
    <t>Чернівецька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</si>
  <si>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</si>
  <si>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</si>
  <si>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</si>
  <si>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</si>
  <si>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</si>
  <si>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</si>
  <si>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</si>
  <si>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</si>
  <si>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</si>
  <si>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</si>
  <si>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</si>
  <si>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</si>
  <si>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</si>
  <si>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</si>
  <si>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</si>
  <si>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</si>
  <si>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</si>
  <si>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</si>
  <si>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</si>
  <si>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</si>
  <si>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</si>
  <si>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</si>
  <si>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</si>
  <si>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</si>
  <si>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</si>
  <si>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Code</t>
  </si>
  <si>
    <t>Name</t>
  </si>
  <si>
    <t xml:space="preserve">        public string OccupName { get; set; }</t>
  </si>
  <si>
    <t xml:space="preserve">        public string OccupNameUkr { get; set; }</t>
  </si>
  <si>
    <t xml:space="preserve">        public string Code { get; set; }</t>
  </si>
  <si>
    <t xml:space="preserve">        public string Name 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</si>
</sst>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" sqref="B2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395</v>
      </c>
      <c r="B1" s="3" t="s">
        <v>396</v>
      </c>
    </row>
    <row r="2" spans="1:3" x14ac:dyDescent="0.25">
      <c r="A2" s="3" t="s">
        <v>370</v>
      </c>
      <c r="B2" s="3" t="s">
        <v>345</v>
      </c>
      <c r="C2" t="str">
        <f>"new OblastInfo(){Code= " &amp; CHAR(34) &amp;A2 &amp; CHAR(34) &amp; ", Name = " &amp; CHAR(34) &amp; B2 &amp; CHAR(34) &amp; "},"</f>
        <v>new OblastInfo(){Code= "01", Name = "Вінницька"},</v>
      </c>
    </row>
    <row r="3" spans="1:3" x14ac:dyDescent="0.25">
      <c r="A3" s="3" t="s">
        <v>371</v>
      </c>
      <c r="B3" s="3" t="s">
        <v>346</v>
      </c>
      <c r="C3" t="str">
        <f t="shared" ref="C3:C26" si="0">"new OblastInfo(){Code= " &amp; CHAR(34) &amp;A3 &amp; CHAR(34) &amp; ", Name = " &amp; CHAR(34) &amp; B3 &amp; CHAR(34) &amp; "},"</f>
        <v>new OblastInfo(){Code= "02", Name = "Волинська"},</v>
      </c>
    </row>
    <row r="4" spans="1:3" x14ac:dyDescent="0.25">
      <c r="A4" s="3" t="s">
        <v>372</v>
      </c>
      <c r="B4" s="3" t="s">
        <v>347</v>
      </c>
      <c r="C4" t="str">
        <f t="shared" si="0"/>
        <v>new OblastInfo(){Code= "03", Name = "Дніпропетровська"},</v>
      </c>
    </row>
    <row r="5" spans="1:3" x14ac:dyDescent="0.25">
      <c r="A5" s="3" t="s">
        <v>373</v>
      </c>
      <c r="B5" s="3" t="s">
        <v>348</v>
      </c>
      <c r="C5" t="str">
        <f t="shared" si="0"/>
        <v>new OblastInfo(){Code= "04", Name = "Донецька"},</v>
      </c>
    </row>
    <row r="6" spans="1:3" x14ac:dyDescent="0.25">
      <c r="A6" s="3" t="s">
        <v>374</v>
      </c>
      <c r="B6" s="3" t="s">
        <v>349</v>
      </c>
      <c r="C6" t="str">
        <f t="shared" si="0"/>
        <v>new OblastInfo(){Code= "05", Name = "Житомирська"},</v>
      </c>
    </row>
    <row r="7" spans="1:3" x14ac:dyDescent="0.25">
      <c r="A7" s="3" t="s">
        <v>375</v>
      </c>
      <c r="B7" s="3" t="s">
        <v>350</v>
      </c>
      <c r="C7" t="str">
        <f t="shared" si="0"/>
        <v>new OblastInfo(){Code= "06", Name = "Закарпатська"},</v>
      </c>
    </row>
    <row r="8" spans="1:3" x14ac:dyDescent="0.25">
      <c r="A8" s="3" t="s">
        <v>376</v>
      </c>
      <c r="B8" s="3" t="s">
        <v>351</v>
      </c>
      <c r="C8" t="str">
        <f t="shared" si="0"/>
        <v>new OblastInfo(){Code= "07", Name = "Запорізька"},</v>
      </c>
    </row>
    <row r="9" spans="1:3" x14ac:dyDescent="0.25">
      <c r="A9" s="3" t="s">
        <v>377</v>
      </c>
      <c r="B9" s="3" t="s">
        <v>352</v>
      </c>
      <c r="C9" t="str">
        <f t="shared" si="0"/>
        <v>new OblastInfo(){Code= "08", Name = "Івано-Франківська"},</v>
      </c>
    </row>
    <row r="10" spans="1:3" x14ac:dyDescent="0.25">
      <c r="A10" s="3" t="s">
        <v>378</v>
      </c>
      <c r="B10" s="3" t="s">
        <v>353</v>
      </c>
      <c r="C10" t="str">
        <f t="shared" si="0"/>
        <v>new OblastInfo(){Code= "09", Name = "Київська"},</v>
      </c>
    </row>
    <row r="11" spans="1:3" x14ac:dyDescent="0.25">
      <c r="A11" s="3" t="s">
        <v>379</v>
      </c>
      <c r="B11" s="3" t="s">
        <v>354</v>
      </c>
      <c r="C11" t="str">
        <f t="shared" si="0"/>
        <v>new OblastInfo(){Code= "10", Name = "Кіровоградська"},</v>
      </c>
    </row>
    <row r="12" spans="1:3" x14ac:dyDescent="0.25">
      <c r="A12" s="3" t="s">
        <v>380</v>
      </c>
      <c r="B12" s="3" t="s">
        <v>355</v>
      </c>
      <c r="C12" t="str">
        <f t="shared" si="0"/>
        <v>new OblastInfo(){Code= "11", Name = "АР Крим"},</v>
      </c>
    </row>
    <row r="13" spans="1:3" x14ac:dyDescent="0.25">
      <c r="A13" s="3" t="s">
        <v>381</v>
      </c>
      <c r="B13" s="3" t="s">
        <v>356</v>
      </c>
      <c r="C13" t="str">
        <f t="shared" si="0"/>
        <v>new OblastInfo(){Code= "12", Name = "Луганська"},</v>
      </c>
    </row>
    <row r="14" spans="1:3" x14ac:dyDescent="0.25">
      <c r="A14" s="3" t="s">
        <v>382</v>
      </c>
      <c r="B14" s="3" t="s">
        <v>357</v>
      </c>
      <c r="C14" t="str">
        <f t="shared" si="0"/>
        <v>new OblastInfo(){Code= "13", Name = "Львівська"},</v>
      </c>
    </row>
    <row r="15" spans="1:3" x14ac:dyDescent="0.25">
      <c r="A15" s="3" t="s">
        <v>383</v>
      </c>
      <c r="B15" s="3" t="s">
        <v>358</v>
      </c>
      <c r="C15" t="str">
        <f t="shared" si="0"/>
        <v>new OblastInfo(){Code= "14", Name = "Миколаївська"},</v>
      </c>
    </row>
    <row r="16" spans="1:3" x14ac:dyDescent="0.25">
      <c r="A16" s="3" t="s">
        <v>384</v>
      </c>
      <c r="B16" s="3" t="s">
        <v>359</v>
      </c>
      <c r="C16" t="str">
        <f t="shared" si="0"/>
        <v>new OblastInfo(){Code= "15", Name = "Одеська"},</v>
      </c>
    </row>
    <row r="17" spans="1:3" x14ac:dyDescent="0.25">
      <c r="A17" s="3" t="s">
        <v>385</v>
      </c>
      <c r="B17" s="3" t="s">
        <v>360</v>
      </c>
      <c r="C17" t="str">
        <f t="shared" si="0"/>
        <v>new OblastInfo(){Code= "16", Name = "Полтавська"},</v>
      </c>
    </row>
    <row r="18" spans="1:3" x14ac:dyDescent="0.25">
      <c r="A18" s="3" t="s">
        <v>386</v>
      </c>
      <c r="B18" s="3" t="s">
        <v>361</v>
      </c>
      <c r="C18" t="str">
        <f t="shared" si="0"/>
        <v>new OblastInfo(){Code= "17", Name = "Рівненська"},</v>
      </c>
    </row>
    <row r="19" spans="1:3" x14ac:dyDescent="0.25">
      <c r="A19" s="3" t="s">
        <v>387</v>
      </c>
      <c r="B19" s="3" t="s">
        <v>362</v>
      </c>
      <c r="C19" t="str">
        <f t="shared" si="0"/>
        <v>new OblastInfo(){Code= "18", Name = "Сумська"},</v>
      </c>
    </row>
    <row r="20" spans="1:3" x14ac:dyDescent="0.25">
      <c r="A20" s="3" t="s">
        <v>388</v>
      </c>
      <c r="B20" s="3" t="s">
        <v>363</v>
      </c>
      <c r="C20" t="str">
        <f t="shared" si="0"/>
        <v>new OblastInfo(){Code= "19", Name = "Тернопільська"},</v>
      </c>
    </row>
    <row r="21" spans="1:3" x14ac:dyDescent="0.25">
      <c r="A21" s="3" t="s">
        <v>389</v>
      </c>
      <c r="B21" s="3" t="s">
        <v>364</v>
      </c>
      <c r="C21" t="str">
        <f t="shared" si="0"/>
        <v>new OblastInfo(){Code= "20", Name = "Харківська"},</v>
      </c>
    </row>
    <row r="22" spans="1:3" x14ac:dyDescent="0.25">
      <c r="A22" s="3" t="s">
        <v>390</v>
      </c>
      <c r="B22" s="3" t="s">
        <v>365</v>
      </c>
      <c r="C22" t="str">
        <f t="shared" si="0"/>
        <v>new OblastInfo(){Code= "21", Name = "Херсонська"},</v>
      </c>
    </row>
    <row r="23" spans="1:3" x14ac:dyDescent="0.25">
      <c r="A23" s="3" t="s">
        <v>391</v>
      </c>
      <c r="B23" s="3" t="s">
        <v>366</v>
      </c>
      <c r="C23" t="str">
        <f t="shared" si="0"/>
        <v>new OblastInfo(){Code= "22", Name = "Хмельницька"},</v>
      </c>
    </row>
    <row r="24" spans="1:3" x14ac:dyDescent="0.25">
      <c r="A24" s="3" t="s">
        <v>392</v>
      </c>
      <c r="B24" s="3" t="s">
        <v>367</v>
      </c>
      <c r="C24" t="str">
        <f t="shared" si="0"/>
        <v>new OblastInfo(){Code= "23", Name = "Черкаська"},</v>
      </c>
    </row>
    <row r="25" spans="1:3" x14ac:dyDescent="0.25">
      <c r="A25" s="3" t="s">
        <v>393</v>
      </c>
      <c r="B25" s="3" t="s">
        <v>368</v>
      </c>
      <c r="C25" t="str">
        <f t="shared" si="0"/>
        <v>new OblastInfo(){Code= "24", Name = "Чернігівська"},</v>
      </c>
    </row>
    <row r="26" spans="1:3" x14ac:dyDescent="0.25">
      <c r="A26" s="3" t="s">
        <v>394</v>
      </c>
      <c r="B26" s="3" t="s">
        <v>369</v>
      </c>
      <c r="C26" t="str">
        <f t="shared" si="0"/>
        <v>new OblastInfo(){Code= "25", Name = "Чернівецька"},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E1" workbookViewId="0">
      <selection activeCell="M3" sqref="M3"/>
    </sheetView>
  </sheetViews>
  <sheetFormatPr defaultRowHeight="15" x14ac:dyDescent="0.25"/>
  <cols>
    <col min="1" max="1" width="30.42578125" bestFit="1" customWidth="1"/>
    <col min="3" max="3" width="37.140625" bestFit="1" customWidth="1"/>
    <col min="4" max="4" width="255.7109375" bestFit="1" customWidth="1"/>
    <col min="10" max="10" width="20.7109375" bestFit="1" customWidth="1"/>
    <col min="11" max="11" width="5.85546875" bestFit="1" customWidth="1"/>
    <col min="12" max="12" width="11" bestFit="1" customWidth="1"/>
  </cols>
  <sheetData>
    <row r="1" spans="1:13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13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  <c r="J2" t="s">
        <v>343</v>
      </c>
      <c r="L2" t="str">
        <f>C2</f>
        <v>None</v>
      </c>
      <c r="M2" t="str">
        <f>D2</f>
        <v>Не вказано</v>
      </c>
    </row>
    <row r="3" spans="1:13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  <c r="J3" t="s">
        <v>343</v>
      </c>
      <c r="L3" t="str">
        <f t="shared" ref="L3:L17" si="3">C3</f>
        <v>PayDocsIssuance</v>
      </c>
      <c r="M3" t="str">
        <f t="shared" ref="M3:M18" si="4">D3</f>
        <v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v>
      </c>
    </row>
    <row r="4" spans="1:13" x14ac:dyDescent="0.25">
      <c r="A4" t="s">
        <v>169</v>
      </c>
      <c r="B4">
        <f t="shared" ref="B4:B28" si="5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  <c r="J4" t="s">
        <v>343</v>
      </c>
      <c r="L4" t="str">
        <f t="shared" si="3"/>
        <v>Trust</v>
      </c>
      <c r="M4" t="str">
        <f t="shared" si="4"/>
        <v>п.2 довірче управління фінансовими активами (ст.4 з-ну Про фінпослуги)</v>
      </c>
    </row>
    <row r="5" spans="1:13" x14ac:dyDescent="0.25">
      <c r="A5" t="s">
        <v>169</v>
      </c>
      <c r="B5">
        <f t="shared" si="5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  <c r="J5" t="s">
        <v>343</v>
      </c>
      <c r="L5" t="str">
        <f t="shared" si="3"/>
        <v>CurrencyExchange</v>
      </c>
      <c r="M5" t="str">
        <f t="shared" si="4"/>
        <v>п.3 діяльність з обміну валют (ст.4 з-ну Про фінпослуги)</v>
      </c>
    </row>
    <row r="6" spans="1:13" x14ac:dyDescent="0.25">
      <c r="A6" t="s">
        <v>169</v>
      </c>
      <c r="B6">
        <f t="shared" si="5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  <c r="J6" t="s">
        <v>343</v>
      </c>
      <c r="L6" t="str">
        <f t="shared" si="3"/>
        <v>FinanceAssetsLiabilities</v>
      </c>
      <c r="M6" t="str">
        <f t="shared" si="4"/>
        <v>п.4 залучення фінансових активів із зобов'язанням щодо наступного їх повернення (ст.4 з-ну Про фінпослуги)</v>
      </c>
    </row>
    <row r="7" spans="1:13" x14ac:dyDescent="0.25">
      <c r="A7" t="s">
        <v>169</v>
      </c>
      <c r="B7">
        <f t="shared" si="5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  <c r="J7" t="s">
        <v>343</v>
      </c>
      <c r="L7" t="str">
        <f t="shared" si="3"/>
        <v>FinancialLeasing</v>
      </c>
      <c r="M7" t="str">
        <f t="shared" si="4"/>
        <v>п.5 фінансовий лізинг (ст.4 з-ну Про фінпослуги)</v>
      </c>
    </row>
    <row r="8" spans="1:13" x14ac:dyDescent="0.25">
      <c r="A8" t="s">
        <v>169</v>
      </c>
      <c r="B8">
        <f t="shared" si="5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  <c r="J8" t="s">
        <v>343</v>
      </c>
      <c r="L8" t="str">
        <f t="shared" si="3"/>
        <v>Lending</v>
      </c>
      <c r="M8" t="str">
        <f t="shared" si="4"/>
        <v>п.6 надання коштів у позику, в тому числі і на умовах фінансового кредиту (ст.4 з-ну Про фінпослуги)</v>
      </c>
    </row>
    <row r="9" spans="1:13" x14ac:dyDescent="0.25">
      <c r="A9" t="s">
        <v>169</v>
      </c>
      <c r="B9">
        <f t="shared" si="5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  <c r="J9" t="s">
        <v>343</v>
      </c>
      <c r="L9" t="str">
        <f t="shared" si="3"/>
        <v>Guarantees</v>
      </c>
      <c r="M9" t="str">
        <f t="shared" si="4"/>
        <v>п.7 надання гарантій та поручительств (ст.4 з-ну Про фінпослуги)</v>
      </c>
    </row>
    <row r="10" spans="1:13" x14ac:dyDescent="0.25">
      <c r="A10" t="s">
        <v>169</v>
      </c>
      <c r="B10">
        <f t="shared" si="5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  <c r="J10" t="s">
        <v>343</v>
      </c>
      <c r="L10" t="str">
        <f t="shared" si="3"/>
        <v>FundsTransfer</v>
      </c>
      <c r="M10" t="str">
        <f t="shared" si="4"/>
        <v>п.8 переказ коштів (ст.4 з-ну Про фінпослуги)</v>
      </c>
    </row>
    <row r="11" spans="1:13" x14ac:dyDescent="0.25">
      <c r="A11" t="s">
        <v>169</v>
      </c>
      <c r="B11">
        <f t="shared" si="5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  <c r="J11" t="s">
        <v>343</v>
      </c>
      <c r="L11" t="str">
        <f t="shared" si="3"/>
        <v>InsuranceAndPensionSavings</v>
      </c>
      <c r="M11" t="str">
        <f t="shared" si="4"/>
        <v>п.9 послуги у сфері страхування та у системі накопичувального пенсійного забезпечення (ст.4 з-ну Про фінпослуги)</v>
      </c>
    </row>
    <row r="12" spans="1:13" x14ac:dyDescent="0.25">
      <c r="A12" t="s">
        <v>169</v>
      </c>
      <c r="B12">
        <f t="shared" si="5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  <c r="J12" t="s">
        <v>343</v>
      </c>
      <c r="L12" t="str">
        <f t="shared" si="3"/>
        <v>StockExchangeActivities</v>
      </c>
      <c r="M12" t="str">
        <f t="shared" si="4"/>
        <v>п.10 професійна діяльність на ринку цінних паперів, що підлягає ліцензуванню (ст.4 з-ну Про фінпослуги)</v>
      </c>
    </row>
    <row r="13" spans="1:13" x14ac:dyDescent="0.25">
      <c r="A13" t="s">
        <v>169</v>
      </c>
      <c r="B13">
        <f t="shared" si="5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  <c r="J13" t="s">
        <v>343</v>
      </c>
      <c r="L13" t="str">
        <f t="shared" si="3"/>
        <v>Factoring</v>
      </c>
      <c r="M13" t="str">
        <f t="shared" si="4"/>
        <v>п.11 факторинг (ст.4 з-ну Про фінпослуги)</v>
      </c>
    </row>
    <row r="14" spans="1:13" x14ac:dyDescent="0.25">
      <c r="A14" t="s">
        <v>169</v>
      </c>
      <c r="B14">
        <f t="shared" si="5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  <c r="J14" t="s">
        <v>343</v>
      </c>
      <c r="L14" t="str">
        <f t="shared" si="3"/>
        <v>FinAssetsAdministeringGroupsPurchase</v>
      </c>
      <c r="M14" t="str">
        <f t="shared" si="4"/>
        <v>п.11.1 адміністрування фінансових активів для придбання товарів у групах (ст.4 з-ну Про фінпослуги)</v>
      </c>
    </row>
    <row r="15" spans="1:13" x14ac:dyDescent="0.25">
      <c r="A15" t="s">
        <v>169</v>
      </c>
      <c r="B15">
        <f t="shared" si="5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  <c r="J15" t="s">
        <v>343</v>
      </c>
      <c r="L15" t="str">
        <f t="shared" si="3"/>
        <v>ConstructionAssetsManagement</v>
      </c>
      <c r="M15" t="str">
        <f t="shared" si="4"/>
        <v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v>
      </c>
    </row>
    <row r="16" spans="1:13" x14ac:dyDescent="0.25">
      <c r="A16" t="s">
        <v>169</v>
      </c>
      <c r="B16">
        <f t="shared" si="5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  <c r="J16" t="s">
        <v>343</v>
      </c>
      <c r="L16" t="str">
        <f t="shared" si="3"/>
        <v>MortgageSecuritiesMngtIssue</v>
      </c>
      <c r="M16" t="str">
        <f t="shared" si="4"/>
        <v>п.13 операції з іпотечними активами з метою емісії іпотечних цінних паперів (ст.4 з-ну Про фінпослуги)</v>
      </c>
    </row>
    <row r="17" spans="1:13" x14ac:dyDescent="0.25">
      <c r="A17" t="s">
        <v>169</v>
      </c>
      <c r="B17">
        <f t="shared" si="5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  <c r="J17" t="s">
        <v>343</v>
      </c>
      <c r="L17" t="str">
        <f t="shared" si="3"/>
        <v>OtherFinBankServices</v>
      </c>
      <c r="M17" t="str">
        <f t="shared" si="4"/>
        <v>п.14 банківські та інші фінансові послуги, що надаються відповідно до Закону України Про банки і банківську діяльність (ст.4 з-ну Про фінпослуги)</v>
      </c>
    </row>
    <row r="18" spans="1:13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  <c r="J18" t="s">
        <v>344</v>
      </c>
      <c r="K18" t="str">
        <f>C18</f>
        <v>None</v>
      </c>
      <c r="M18" t="str">
        <f t="shared" si="4"/>
        <v>Не вказано</v>
      </c>
    </row>
    <row r="19" spans="1:13" x14ac:dyDescent="0.25">
      <c r="A19" t="s">
        <v>170</v>
      </c>
      <c r="B19">
        <f t="shared" si="5"/>
        <v>1</v>
      </c>
      <c r="C19" t="s">
        <v>218</v>
      </c>
      <c r="D19" t="s">
        <v>208</v>
      </c>
      <c r="E19" t="str">
        <f t="shared" ref="E19:E28" si="6">C19&amp; " = " &amp;B19</f>
        <v>DepositsTaking = 1</v>
      </c>
      <c r="F19" t="str">
        <f t="shared" ref="F19:F28" si="7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8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  <c r="J19" t="s">
        <v>344</v>
      </c>
      <c r="K19" t="str">
        <f t="shared" ref="K19:K28" si="9">C19</f>
        <v>DepositsTaking</v>
      </c>
      <c r="M19" t="str">
        <f t="shared" ref="M19:M28" si="10">D19</f>
        <v>п.1 залучення у вклади (депозити) коштів та банківських металів від необмеженого кола юридичних і фізичних осіб (ч.1-а ст.47 З-ну Про БіБД)</v>
      </c>
    </row>
    <row r="20" spans="1:13" x14ac:dyDescent="0.25">
      <c r="A20" t="s">
        <v>170</v>
      </c>
      <c r="B20">
        <f t="shared" si="5"/>
        <v>2</v>
      </c>
      <c r="C20" t="s">
        <v>219</v>
      </c>
      <c r="D20" t="s">
        <v>209</v>
      </c>
      <c r="E20" t="str">
        <f t="shared" si="6"/>
        <v>AccountsMgmt = 2</v>
      </c>
      <c r="F20" t="str">
        <f t="shared" si="7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8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  <c r="J20" t="s">
        <v>344</v>
      </c>
      <c r="K20" t="str">
        <f t="shared" si="9"/>
        <v>AccountsMgmt</v>
      </c>
      <c r="M20" t="str">
        <f t="shared" si="10"/>
        <v>п.2 відкриття та ведення поточних (кореспондентських) рахунків клієнтів, у тому числі у банківських металах (ч.1-а ст.47 З-ну Про БіБД)</v>
      </c>
    </row>
    <row r="21" spans="1:13" x14ac:dyDescent="0.25">
      <c r="A21" t="s">
        <v>170</v>
      </c>
      <c r="B21">
        <f t="shared" si="5"/>
        <v>3</v>
      </c>
      <c r="C21" t="s">
        <v>220</v>
      </c>
      <c r="D21" t="s">
        <v>210</v>
      </c>
      <c r="E21" t="str">
        <f t="shared" si="6"/>
        <v>DepositedFundsPlacement = 3</v>
      </c>
      <c r="F21" t="str">
        <f t="shared" si="7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8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  <c r="J21" t="s">
        <v>344</v>
      </c>
      <c r="K21" t="str">
        <f t="shared" si="9"/>
        <v>DepositedFundsPlacement</v>
      </c>
      <c r="M21" t="str">
        <f t="shared" si="10"/>
        <v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v>
      </c>
    </row>
    <row r="22" spans="1:13" x14ac:dyDescent="0.25">
      <c r="A22" t="s">
        <v>170</v>
      </c>
      <c r="B22">
        <f t="shared" si="5"/>
        <v>4</v>
      </c>
      <c r="C22" t="s">
        <v>221</v>
      </c>
      <c r="D22" t="s">
        <v>211</v>
      </c>
      <c r="E22" t="str">
        <f t="shared" si="6"/>
        <v>Investments = 4</v>
      </c>
      <c r="F22" t="str">
        <f t="shared" si="7"/>
        <v>[Description("п.1 інвестицій (ч.8-а ст.47 З-ну Про БіБД)")]</v>
      </c>
      <c r="G22" t="str">
        <f t="shared" si="8"/>
        <v>[Description("п.1 інвестицій (ч.8-а ст.47 З-ну Про БіБД)")]Investments = 4,</v>
      </c>
      <c r="J22" t="s">
        <v>344</v>
      </c>
      <c r="K22" t="str">
        <f t="shared" si="9"/>
        <v>Investments</v>
      </c>
      <c r="M22" t="str">
        <f t="shared" si="10"/>
        <v>п.1 інвестицій (ч.8-а ст.47 З-ну Про БіБД)</v>
      </c>
    </row>
    <row r="23" spans="1:13" x14ac:dyDescent="0.25">
      <c r="A23" t="s">
        <v>170</v>
      </c>
      <c r="B23">
        <f t="shared" si="5"/>
        <v>5</v>
      </c>
      <c r="C23" t="s">
        <v>222</v>
      </c>
      <c r="D23" t="s">
        <v>212</v>
      </c>
      <c r="E23" t="str">
        <f t="shared" si="6"/>
        <v>ProprietarySecuritiesIssue = 5</v>
      </c>
      <c r="F23" t="str">
        <f t="shared" si="7"/>
        <v>[Description("п.2 випуску власних цінних паперів (ч.8-а ст.47 З-ну Про БіБД)")]</v>
      </c>
      <c r="G23" t="str">
        <f t="shared" si="8"/>
        <v>[Description("п.2 випуску власних цінних паперів (ч.8-а ст.47 З-ну Про БіБД)")]ProprietarySecuritiesIssue = 5,</v>
      </c>
      <c r="J23" t="s">
        <v>344</v>
      </c>
      <c r="K23" t="str">
        <f t="shared" si="9"/>
        <v>ProprietarySecuritiesIssue</v>
      </c>
      <c r="M23" t="str">
        <f t="shared" si="10"/>
        <v>п.2 випуску власних цінних паперів (ч.8-а ст.47 З-ну Про БіБД)</v>
      </c>
    </row>
    <row r="24" spans="1:13" x14ac:dyDescent="0.25">
      <c r="A24" t="s">
        <v>170</v>
      </c>
      <c r="B24">
        <f t="shared" si="5"/>
        <v>6</v>
      </c>
      <c r="C24" t="s">
        <v>223</v>
      </c>
      <c r="D24" t="s">
        <v>213</v>
      </c>
      <c r="E24" t="str">
        <f t="shared" si="6"/>
        <v>Lotteries = 6</v>
      </c>
      <c r="F24" t="str">
        <f t="shared" si="7"/>
        <v>[Description("п.3 випуску, розповсюдження та проведення лотерей (ч.8-а ст.47 З-ну Про БіБД)")]</v>
      </c>
      <c r="G24" t="str">
        <f t="shared" si="8"/>
        <v>[Description("п.3 випуску, розповсюдження та проведення лотерей (ч.8-а ст.47 З-ну Про БіБД)")]Lotteries = 6,</v>
      </c>
      <c r="J24" t="s">
        <v>344</v>
      </c>
      <c r="K24" t="str">
        <f t="shared" si="9"/>
        <v>Lotteries</v>
      </c>
      <c r="M24" t="str">
        <f t="shared" si="10"/>
        <v>п.3 випуску, розповсюдження та проведення лотерей (ч.8-а ст.47 З-ну Про БіБД)</v>
      </c>
    </row>
    <row r="25" spans="1:13" x14ac:dyDescent="0.25">
      <c r="A25" t="s">
        <v>170</v>
      </c>
      <c r="B25">
        <f t="shared" si="5"/>
        <v>7</v>
      </c>
      <c r="C25" t="s">
        <v>225</v>
      </c>
      <c r="D25" t="s">
        <v>214</v>
      </c>
      <c r="E25" t="str">
        <f t="shared" si="6"/>
        <v>SafeCustody = 7</v>
      </c>
      <c r="F25" t="str">
        <f t="shared" si="7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8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  <c r="J25" t="s">
        <v>344</v>
      </c>
      <c r="K25" t="str">
        <f t="shared" si="9"/>
        <v>SafeCustody</v>
      </c>
      <c r="M25" t="str">
        <f t="shared" si="10"/>
        <v>п.4 зберігання цінностей або надання в майновий найм (оренду) індивідуального банківського сейфа (ч.8-а ст.47 З-ну Про БіБД)</v>
      </c>
    </row>
    <row r="26" spans="1:13" x14ac:dyDescent="0.25">
      <c r="A26" t="s">
        <v>170</v>
      </c>
      <c r="B26">
        <f t="shared" si="5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7"/>
        <v>[Description("п.5 інкасації коштів та перевезення валютних цінностей (ч.8-а ст.47 З-ну Про БіБД)")]</v>
      </c>
      <c r="G26" t="str">
        <f t="shared" si="8"/>
        <v>[Description("п.5 інкасації коштів та перевезення валютних цінностей (ч.8-а ст.47 З-ну Про БіБД)")]CashCollectionTransportation = 8,</v>
      </c>
      <c r="J26" t="s">
        <v>344</v>
      </c>
      <c r="K26" t="str">
        <f t="shared" si="9"/>
        <v>CashCollectionTransportation</v>
      </c>
      <c r="M26" t="str">
        <f t="shared" si="10"/>
        <v>п.5 інкасації коштів та перевезення валютних цінностей (ч.8-а ст.47 З-ну Про БіБД)</v>
      </c>
    </row>
    <row r="27" spans="1:13" x14ac:dyDescent="0.25">
      <c r="A27" t="s">
        <v>170</v>
      </c>
      <c r="B27">
        <f t="shared" si="5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7"/>
        <v>[Description("п.6 ведення реєстрів власників іменних цінних паперів (крім власних акцій) (ч.8-а ст.47 З-ну Про БіБД)")]</v>
      </c>
      <c r="G27" t="str">
        <f t="shared" si="8"/>
        <v>[Description("п.6 ведення реєстрів власників іменних цінних паперів (крім власних акцій) (ч.8-а ст.47 З-ну Про БіБД)")]SecuritiesCustody = 9,</v>
      </c>
      <c r="J27" t="s">
        <v>344</v>
      </c>
      <c r="K27" t="str">
        <f t="shared" si="9"/>
        <v>SecuritiesCustody</v>
      </c>
      <c r="M27" t="str">
        <f t="shared" si="10"/>
        <v>п.6 ведення реєстрів власників іменних цінних паперів (крім власних акцій) (ч.8-а ст.47 З-ну Про БіБД)</v>
      </c>
    </row>
    <row r="28" spans="1:13" x14ac:dyDescent="0.25">
      <c r="A28" t="s">
        <v>170</v>
      </c>
      <c r="B28">
        <f t="shared" si="5"/>
        <v>10</v>
      </c>
      <c r="C28" t="s">
        <v>227</v>
      </c>
      <c r="D28" t="s">
        <v>217</v>
      </c>
      <c r="E28" t="str">
        <f t="shared" si="6"/>
        <v>ConsultancyOnBankFinServices = 10</v>
      </c>
      <c r="F28" t="str">
        <f t="shared" si="7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8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  <c r="J28" t="s">
        <v>344</v>
      </c>
      <c r="K28" t="str">
        <f t="shared" si="9"/>
        <v>ConsultancyOnBankFinServices</v>
      </c>
      <c r="M28" t="str">
        <f t="shared" si="10"/>
        <v>п.7 надання консультаційних та інформаційних послуг щодо банківських та інших фінансових послуг (ч.8-а ст.47 З-ну Про БіБД)</v>
      </c>
    </row>
    <row r="29" spans="1:13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11">C29&amp; " = " &amp;B29</f>
        <v>BankControllers = 521</v>
      </c>
      <c r="F29" t="str">
        <f t="shared" ref="F29:F37" si="12">"[Description(" &amp; CHAR(34) &amp; D29&amp; CHAR(34) &amp; ")]"</f>
        <v>[Description("Контролери банку")]</v>
      </c>
      <c r="G29" t="str">
        <f t="shared" ref="G29:G37" si="13">F29&amp;E29 &amp;","</f>
        <v>[Description("Контролери банку")]BankControllers = 521,</v>
      </c>
    </row>
    <row r="30" spans="1:13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11"/>
        <v>SignificantOwners = 522</v>
      </c>
      <c r="F30" t="str">
        <f t="shared" si="12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13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13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11"/>
        <v>BankMgrsEtc = 523</v>
      </c>
      <c r="F31" t="str">
        <f t="shared" si="12"/>
        <v>[Description("Керівники банку, керівник служби внутрішнього аудиту, керівники та члени комітетів банку")]</v>
      </c>
      <c r="G31" t="str">
        <f t="shared" si="13"/>
        <v>[Description("Керівники банку, керівник служби внутрішнього аудиту, керівники та члени комітетів банку")]BankMgrsEtc = 523,</v>
      </c>
    </row>
    <row r="32" spans="1:13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11"/>
        <v>Affiliated = 524</v>
      </c>
      <c r="F32" t="str">
        <f t="shared" si="12"/>
        <v>[Description("Споріднені та афільовані особи банку, у тому числі учасники банківської групи")]</v>
      </c>
      <c r="G32" t="str">
        <f t="shared" si="13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11"/>
        <v>AffiliatedSignOwners = 525</v>
      </c>
      <c r="F33" t="str">
        <f t="shared" si="12"/>
        <v>[Description("Особи, які мають істотну участь у споріднених та афільованих особах банку")]</v>
      </c>
      <c r="G33" t="str">
        <f t="shared" si="13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11"/>
        <v>AffiliatedMgrsEtc = 526</v>
      </c>
      <c r="F34" t="str">
        <f t="shared" si="12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13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11"/>
        <v>AssocPersonsArt52pp16 = 527</v>
      </c>
      <c r="F35" t="str">
        <f t="shared" si="12"/>
        <v>[Description("Асоційовані особи фізичних осіб, зазначених у пунктах 1 – 6 частини першої статті 52 Закону")]</v>
      </c>
      <c r="G35" t="str">
        <f t="shared" si="13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11"/>
        <v>Art52MgrsSignOwnersLPs = 528</v>
      </c>
      <c r="F36" t="str">
        <f t="shared" si="12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13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11"/>
        <v>AnyPersonInfluencingArt52 = 529</v>
      </c>
      <c r="F37" t="str">
        <f t="shared" si="12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13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33" sqref="E33:E35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  <row r="33" spans="1:5" x14ac:dyDescent="0.25">
      <c r="A33" t="s">
        <v>312</v>
      </c>
      <c r="B33" t="str">
        <f t="shared" ref="B33:B35" si="5">"List"&amp;TRIM(A33)</f>
        <v>ListBankOperationLimitType</v>
      </c>
      <c r="C33" t="str">
        <f t="shared" ref="C33:C35" si="6">"public List&lt;EnumType&gt; "&amp;B33 &amp;"() { return EnumType.GetEnumList(typeof("&amp;A33&amp;")); }"</f>
        <v>public List&lt;EnumType&gt; ListBankOperationLimitType() { return EnumType.GetEnumList(typeof(BankOperationLimitType)); }</v>
      </c>
      <c r="D33" t="str">
        <f t="shared" ref="D33:D35" si="7">A33&amp;"List"</f>
        <v>BankOperationLimitTypeList</v>
      </c>
      <c r="E33" t="str">
        <f t="shared" ref="E33:E35" si="8">"public static List&lt;EnumType&gt; "&amp;D33 &amp;" { get { return EnumType.GetEnumList(typeof("&amp;A33&amp;")); }}"</f>
        <v>public static List&lt;EnumType&gt; BankOperationLimitTypeList { get { return EnumType.GetEnumList(typeof(BankOperationLimitType)); }}</v>
      </c>
    </row>
    <row r="34" spans="1:5" x14ac:dyDescent="0.25">
      <c r="A34" t="s">
        <v>313</v>
      </c>
      <c r="B34" t="str">
        <f t="shared" si="5"/>
        <v>ListBankBranchStatusType</v>
      </c>
      <c r="C34" t="str">
        <f t="shared" si="6"/>
        <v>public List&lt;EnumType&gt; ListBankBranchStatusType() { return EnumType.GetEnumList(typeof(BankBranchStatusType)); }</v>
      </c>
      <c r="D34" t="str">
        <f t="shared" si="7"/>
        <v>BankBranchStatusTypeList</v>
      </c>
      <c r="E34" t="str">
        <f t="shared" si="8"/>
        <v>public static List&lt;EnumType&gt; BankBranchStatusTypeList { get { return EnumType.GetEnumList(typeof(BankBranchStatusType)); }}</v>
      </c>
    </row>
    <row r="35" spans="1:5" x14ac:dyDescent="0.25">
      <c r="A35" t="s">
        <v>314</v>
      </c>
      <c r="B35" t="str">
        <f t="shared" si="5"/>
        <v>ListWorkingHoursDayType</v>
      </c>
      <c r="C35" t="str">
        <f t="shared" si="6"/>
        <v>public List&lt;EnumType&gt; ListWorkingHoursDayType() { return EnumType.GetEnumList(typeof(WorkingHoursDayType)); }</v>
      </c>
      <c r="D35" t="str">
        <f t="shared" si="7"/>
        <v>WorkingHoursDayTypeList</v>
      </c>
      <c r="E35" t="str">
        <f t="shared" si="8"/>
        <v>public static List&lt;EnumType&gt; WorkingHoursDayTypeList { get { return EnumType.GetEnumList(typeof(WorkingHoursDayType));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K2" sqref="K2:L3"/>
    </sheetView>
  </sheetViews>
  <sheetFormatPr defaultRowHeight="15" x14ac:dyDescent="0.25"/>
  <cols>
    <col min="1" max="1" width="13.28515625" customWidth="1"/>
    <col min="2" max="10" width="9.140625" customWidth="1"/>
  </cols>
  <sheetData>
    <row r="1" spans="1:13" x14ac:dyDescent="0.25">
      <c r="G1" s="1" t="s">
        <v>307</v>
      </c>
      <c r="H1" s="1" t="s">
        <v>306</v>
      </c>
      <c r="I1" s="1" t="s">
        <v>308</v>
      </c>
      <c r="J1" s="1" t="s">
        <v>309</v>
      </c>
      <c r="K1" s="1" t="s">
        <v>310</v>
      </c>
      <c r="L1" s="1" t="s">
        <v>311</v>
      </c>
      <c r="M1" s="1"/>
    </row>
    <row r="2" spans="1:13" x14ac:dyDescent="0.25">
      <c r="A2" t="s">
        <v>399</v>
      </c>
      <c r="B2" t="str">
        <f t="shared" ref="B2:B7" si="0">TRIM(A2)</f>
        <v>public string Code { get; set; }</v>
      </c>
      <c r="C2">
        <v>1</v>
      </c>
      <c r="D2">
        <f t="shared" ref="D2:D17" si="1">FIND(" ",$B2)</f>
        <v>7</v>
      </c>
      <c r="E2">
        <f>FIND(" ",$B2,D2+1)</f>
        <v>14</v>
      </c>
      <c r="F2">
        <f>FIND(" ",$B2,E2+1)</f>
        <v>19</v>
      </c>
      <c r="G2" t="str">
        <f t="shared" ref="G2:I7" si="2">TRIM(MID($B2,C2,D2-C2))</f>
        <v>public</v>
      </c>
      <c r="H2" t="str">
        <f t="shared" si="2"/>
        <v>string</v>
      </c>
      <c r="I2" t="str">
        <f t="shared" si="2"/>
        <v>Code</v>
      </c>
      <c r="J2" t="str">
        <f t="shared" ref="J2:J7" si="3">"_"&amp;I2</f>
        <v>_Code</v>
      </c>
      <c r="K2" t="str">
        <f t="shared" ref="K2:K7" si="4">"private " &amp; H2 &amp; " " &amp; J2 &amp; ";"</f>
        <v>private string _Code;</v>
      </c>
      <c r="L2" t="str">
        <f t="shared" ref="L2:L15" si="5">G2&amp; " " &amp;H2&amp; " " &amp;I2 &amp; " { get { return " &amp; J2 &amp; "; } set { " &amp;J2 &amp; " = value; OnPropertyChanged(" &amp; CHAR(34) &amp; I2 &amp; CHAR(34) &amp; "); } }"</f>
        <v>public string Code { get { return _Code; } set { _Code = value; OnPropertyChanged("Code"); } }</v>
      </c>
    </row>
    <row r="3" spans="1:13" x14ac:dyDescent="0.25">
      <c r="A3" t="s">
        <v>400</v>
      </c>
      <c r="B3" t="str">
        <f t="shared" si="0"/>
        <v>public string Name { get; set; }</v>
      </c>
      <c r="C3">
        <v>1</v>
      </c>
      <c r="D3">
        <f t="shared" si="1"/>
        <v>7</v>
      </c>
      <c r="E3">
        <f t="shared" ref="E3:F7" si="6">FIND(" ",$B3,D3+1)</f>
        <v>14</v>
      </c>
      <c r="F3">
        <f t="shared" si="6"/>
        <v>19</v>
      </c>
      <c r="G3" t="str">
        <f t="shared" si="2"/>
        <v>public</v>
      </c>
      <c r="H3" t="str">
        <f t="shared" si="2"/>
        <v>string</v>
      </c>
      <c r="I3" t="str">
        <f t="shared" si="2"/>
        <v>Name</v>
      </c>
      <c r="J3" t="str">
        <f t="shared" si="3"/>
        <v>_Name</v>
      </c>
      <c r="K3" t="str">
        <f t="shared" si="4"/>
        <v>private string _Name;</v>
      </c>
      <c r="L3" t="str">
        <f t="shared" si="5"/>
        <v>public string Name { get { return _Name; } set { _Name = value; OnPropertyChanged("Name"); } }</v>
      </c>
    </row>
    <row r="4" spans="1:13" x14ac:dyDescent="0.25">
      <c r="A4" t="s">
        <v>397</v>
      </c>
      <c r="B4" t="str">
        <f t="shared" si="0"/>
        <v>public string OccupName { get; set; }</v>
      </c>
      <c r="C4">
        <v>1</v>
      </c>
      <c r="D4">
        <f t="shared" si="1"/>
        <v>7</v>
      </c>
      <c r="E4">
        <f t="shared" si="6"/>
        <v>14</v>
      </c>
      <c r="F4">
        <f t="shared" si="6"/>
        <v>24</v>
      </c>
      <c r="G4" t="str">
        <f t="shared" si="2"/>
        <v>public</v>
      </c>
      <c r="H4" t="str">
        <f t="shared" si="2"/>
        <v>string</v>
      </c>
      <c r="I4" t="str">
        <f t="shared" si="2"/>
        <v>OccupName</v>
      </c>
      <c r="J4" t="str">
        <f t="shared" si="3"/>
        <v>_OccupName</v>
      </c>
      <c r="K4" t="str">
        <f t="shared" si="4"/>
        <v>private string _OccupName;</v>
      </c>
      <c r="L4" t="str">
        <f t="shared" si="5"/>
        <v>public string OccupName { get { return _OccupName; } set { _OccupName = value; OnPropertyChanged("OccupName"); } }</v>
      </c>
    </row>
    <row r="5" spans="1:13" x14ac:dyDescent="0.25">
      <c r="A5" t="s">
        <v>398</v>
      </c>
      <c r="B5" t="str">
        <f t="shared" si="0"/>
        <v>public string OccupNameUkr { get; set; }</v>
      </c>
      <c r="C5">
        <v>1</v>
      </c>
      <c r="D5">
        <f t="shared" si="1"/>
        <v>7</v>
      </c>
      <c r="E5">
        <f t="shared" si="6"/>
        <v>14</v>
      </c>
      <c r="F5">
        <f t="shared" si="6"/>
        <v>27</v>
      </c>
      <c r="G5" t="str">
        <f t="shared" si="2"/>
        <v>public</v>
      </c>
      <c r="H5" t="str">
        <f t="shared" si="2"/>
        <v>string</v>
      </c>
      <c r="I5" t="str">
        <f t="shared" si="2"/>
        <v>OccupNameUkr</v>
      </c>
      <c r="J5" t="str">
        <f t="shared" si="3"/>
        <v>_OccupNameUkr</v>
      </c>
      <c r="K5" t="str">
        <f t="shared" si="4"/>
        <v>private string _OccupNameUkr;</v>
      </c>
      <c r="L5" t="str">
        <f t="shared" si="5"/>
        <v>public string OccupNameUkr { get { return _OccupNameUkr; } set { _OccupNameUkr = value; OnPropertyChanged("OccupNameUkr"); } }</v>
      </c>
    </row>
    <row r="6" spans="1:13" x14ac:dyDescent="0.25">
      <c r="A6" t="s">
        <v>315</v>
      </c>
      <c r="B6" t="str">
        <f t="shared" si="0"/>
        <v>public string NAMEF { get; set; }</v>
      </c>
      <c r="C6">
        <v>1</v>
      </c>
      <c r="D6">
        <f t="shared" si="1"/>
        <v>7</v>
      </c>
      <c r="E6">
        <f t="shared" si="6"/>
        <v>14</v>
      </c>
      <c r="F6">
        <f t="shared" si="6"/>
        <v>20</v>
      </c>
      <c r="G6" t="str">
        <f t="shared" si="2"/>
        <v>public</v>
      </c>
      <c r="H6" t="str">
        <f t="shared" si="2"/>
        <v>string</v>
      </c>
      <c r="I6" t="str">
        <f t="shared" si="2"/>
        <v>NAMEF</v>
      </c>
      <c r="J6" t="str">
        <f t="shared" si="3"/>
        <v>_NAMEF</v>
      </c>
      <c r="K6" t="str">
        <f t="shared" si="4"/>
        <v>private string _NAMEF;</v>
      </c>
      <c r="L6" t="str">
        <f t="shared" si="5"/>
        <v>public string NAMEF { get { return _NAMEF; } set { _NAMEF = value; OnPropertyChanged("NAMEF"); } }</v>
      </c>
    </row>
    <row r="7" spans="1:13" x14ac:dyDescent="0.25">
      <c r="A7" t="s">
        <v>316</v>
      </c>
      <c r="B7" t="str">
        <f t="shared" si="0"/>
        <v>public DateTime D_OPEN { get; set; }</v>
      </c>
      <c r="C7">
        <v>1</v>
      </c>
      <c r="D7">
        <f t="shared" si="1"/>
        <v>7</v>
      </c>
      <c r="E7">
        <f t="shared" si="6"/>
        <v>16</v>
      </c>
      <c r="F7">
        <f t="shared" si="6"/>
        <v>23</v>
      </c>
      <c r="G7" t="str">
        <f t="shared" si="2"/>
        <v>public</v>
      </c>
      <c r="H7" t="str">
        <f t="shared" si="2"/>
        <v>DateTime</v>
      </c>
      <c r="I7" t="str">
        <f t="shared" si="2"/>
        <v>D_OPEN</v>
      </c>
      <c r="J7" t="str">
        <f t="shared" si="3"/>
        <v>_D_OPEN</v>
      </c>
      <c r="K7" t="str">
        <f t="shared" si="4"/>
        <v>private DateTime _D_OPEN;</v>
      </c>
      <c r="L7" t="str">
        <f t="shared" si="5"/>
        <v>public DateTime D_OPEN { get { return _D_OPEN; } set { _D_OPEN = value; OnPropertyChanged("D_OPEN"); } }</v>
      </c>
    </row>
    <row r="8" spans="1:13" x14ac:dyDescent="0.25">
      <c r="A8" t="s">
        <v>317</v>
      </c>
      <c r="B8" t="str">
        <f t="shared" ref="B8:B15" si="7">TRIM(A8)</f>
        <v>public DateTime? D_CLOSE { get; set; }</v>
      </c>
      <c r="C8">
        <v>1</v>
      </c>
      <c r="D8">
        <f t="shared" si="1"/>
        <v>7</v>
      </c>
      <c r="E8">
        <f t="shared" ref="E8:E15" si="8">FIND(" ",$B8,D8+1)</f>
        <v>17</v>
      </c>
      <c r="F8">
        <f t="shared" ref="F8:F15" si="9">FIND(" ",$B8,E8+1)</f>
        <v>25</v>
      </c>
      <c r="G8" t="str">
        <f t="shared" ref="G8:G15" si="10">TRIM(MID($B8,C8,D8-C8))</f>
        <v>public</v>
      </c>
      <c r="H8" t="str">
        <f t="shared" ref="H8:H15" si="11">TRIM(MID($B8,D8,E8-D8))</f>
        <v>DateTime?</v>
      </c>
      <c r="I8" t="str">
        <f t="shared" ref="I8:I15" si="12">TRIM(MID($B8,E8,F8-E8))</f>
        <v>D_CLOSE</v>
      </c>
      <c r="J8" t="str">
        <f t="shared" ref="J8:J15" si="13">"_"&amp;I8</f>
        <v>_D_CLOSE</v>
      </c>
      <c r="K8" t="str">
        <f t="shared" ref="K8:K15" si="14">"private " &amp; H8 &amp; " " &amp; J8 &amp; ";"</f>
        <v>private DateTime? _D_CLOSE;</v>
      </c>
      <c r="L8" t="str">
        <f t="shared" si="5"/>
        <v>public DateTime? D_CLOSE { get { return _D_CLOSE; } set { _D_CLOSE = value; OnPropertyChanged("D_CLOSE"); } }</v>
      </c>
    </row>
    <row r="9" spans="1:13" x14ac:dyDescent="0.25">
      <c r="A9" t="s">
        <v>318</v>
      </c>
      <c r="B9" t="str">
        <f t="shared" si="7"/>
        <v>public string NKB { get; set; }</v>
      </c>
      <c r="C9">
        <v>1</v>
      </c>
      <c r="D9">
        <f t="shared" si="1"/>
        <v>7</v>
      </c>
      <c r="E9">
        <f t="shared" si="8"/>
        <v>14</v>
      </c>
      <c r="F9">
        <f t="shared" si="9"/>
        <v>18</v>
      </c>
      <c r="G9" t="str">
        <f t="shared" si="10"/>
        <v>public</v>
      </c>
      <c r="H9" t="str">
        <f t="shared" si="11"/>
        <v>string</v>
      </c>
      <c r="I9" t="str">
        <f t="shared" si="12"/>
        <v>NKB</v>
      </c>
      <c r="J9" t="str">
        <f t="shared" si="13"/>
        <v>_NKB</v>
      </c>
      <c r="K9" t="str">
        <f t="shared" si="14"/>
        <v>private string _NKB;</v>
      </c>
      <c r="L9" t="str">
        <f t="shared" si="5"/>
        <v>public string NKB { get { return _NKB; } set { _NKB = value; OnPropertyChanged("NKB"); } }</v>
      </c>
    </row>
    <row r="10" spans="1:13" x14ac:dyDescent="0.25">
      <c r="A10" t="s">
        <v>319</v>
      </c>
      <c r="B10" t="str">
        <f t="shared" si="7"/>
        <v>public string KOB { get; set; }</v>
      </c>
      <c r="C10">
        <v>1</v>
      </c>
      <c r="D10">
        <f t="shared" si="1"/>
        <v>7</v>
      </c>
      <c r="E10">
        <f t="shared" si="8"/>
        <v>14</v>
      </c>
      <c r="F10">
        <f t="shared" si="9"/>
        <v>18</v>
      </c>
      <c r="G10" t="str">
        <f t="shared" si="10"/>
        <v>public</v>
      </c>
      <c r="H10" t="str">
        <f t="shared" si="11"/>
        <v>string</v>
      </c>
      <c r="I10" t="str">
        <f t="shared" si="12"/>
        <v>KOB</v>
      </c>
      <c r="J10" t="str">
        <f t="shared" si="13"/>
        <v>_KOB</v>
      </c>
      <c r="K10" t="str">
        <f t="shared" si="14"/>
        <v>private string _KOB;</v>
      </c>
      <c r="L10" t="str">
        <f t="shared" si="5"/>
        <v>public string KOB { get { return _KOB; } set { _KOB = value; OnPropertyChanged("KOB"); } }</v>
      </c>
    </row>
    <row r="11" spans="1:13" x14ac:dyDescent="0.25">
      <c r="A11" t="s">
        <v>320</v>
      </c>
      <c r="B11" t="str">
        <f t="shared" si="7"/>
        <v>public string KK { get; set; }</v>
      </c>
      <c r="C11">
        <v>1</v>
      </c>
      <c r="D11">
        <f t="shared" si="1"/>
        <v>7</v>
      </c>
      <c r="E11">
        <f t="shared" si="8"/>
        <v>14</v>
      </c>
      <c r="F11">
        <f t="shared" si="9"/>
        <v>17</v>
      </c>
      <c r="G11" t="str">
        <f t="shared" si="10"/>
        <v>public</v>
      </c>
      <c r="H11" t="str">
        <f t="shared" si="11"/>
        <v>string</v>
      </c>
      <c r="I11" t="str">
        <f t="shared" si="12"/>
        <v>KK</v>
      </c>
      <c r="J11" t="str">
        <f t="shared" si="13"/>
        <v>_KK</v>
      </c>
      <c r="K11" t="str">
        <f t="shared" si="14"/>
        <v>private string _KK;</v>
      </c>
      <c r="L11" t="str">
        <f t="shared" si="5"/>
        <v>public string KK { get { return _KK; } set { _KK = value; OnPropertyChanged("KK"); } }</v>
      </c>
    </row>
    <row r="12" spans="1:13" x14ac:dyDescent="0.25">
      <c r="A12" t="s">
        <v>321</v>
      </c>
      <c r="B12" t="str">
        <f t="shared" si="7"/>
        <v>public string TP { get; set; }</v>
      </c>
      <c r="C12">
        <v>1</v>
      </c>
      <c r="D12">
        <f t="shared" si="1"/>
        <v>7</v>
      </c>
      <c r="E12">
        <f t="shared" si="8"/>
        <v>14</v>
      </c>
      <c r="F12">
        <f t="shared" si="9"/>
        <v>17</v>
      </c>
      <c r="G12" t="str">
        <f t="shared" si="10"/>
        <v>public</v>
      </c>
      <c r="H12" t="str">
        <f t="shared" si="11"/>
        <v>string</v>
      </c>
      <c r="I12" t="str">
        <f t="shared" si="12"/>
        <v>TP</v>
      </c>
      <c r="J12" t="str">
        <f t="shared" si="13"/>
        <v>_TP</v>
      </c>
      <c r="K12" t="str">
        <f t="shared" si="14"/>
        <v>private string _TP;</v>
      </c>
      <c r="L12" t="str">
        <f t="shared" si="5"/>
        <v>public string TP { get { return _TP; } set { _TP = value; OnPropertyChanged("TP"); } }</v>
      </c>
    </row>
    <row r="13" spans="1:13" x14ac:dyDescent="0.25">
      <c r="A13" t="s">
        <v>322</v>
      </c>
      <c r="B13" t="str">
        <f t="shared" si="7"/>
        <v>public string KOF { get; set; }</v>
      </c>
      <c r="C13">
        <v>1</v>
      </c>
      <c r="D13">
        <f t="shared" si="1"/>
        <v>7</v>
      </c>
      <c r="E13">
        <f t="shared" si="8"/>
        <v>14</v>
      </c>
      <c r="F13">
        <f t="shared" si="9"/>
        <v>18</v>
      </c>
      <c r="G13" t="str">
        <f t="shared" si="10"/>
        <v>public</v>
      </c>
      <c r="H13" t="str">
        <f t="shared" si="11"/>
        <v>string</v>
      </c>
      <c r="I13" t="str">
        <f t="shared" si="12"/>
        <v>KOF</v>
      </c>
      <c r="J13" t="str">
        <f t="shared" si="13"/>
        <v>_KOF</v>
      </c>
      <c r="K13" t="str">
        <f t="shared" si="14"/>
        <v>private string _KOF;</v>
      </c>
      <c r="L13" t="str">
        <f t="shared" si="5"/>
        <v>public string KOF { get { return _KOF; } set { _KOF = value; OnPropertyChanged("KOF"); } }</v>
      </c>
    </row>
    <row r="14" spans="1:13" x14ac:dyDescent="0.25">
      <c r="A14" t="s">
        <v>323</v>
      </c>
      <c r="B14" t="str">
        <f t="shared" si="7"/>
        <v>public string NF { get; set; }</v>
      </c>
      <c r="C14">
        <v>1</v>
      </c>
      <c r="D14">
        <f t="shared" si="1"/>
        <v>7</v>
      </c>
      <c r="E14">
        <f t="shared" si="8"/>
        <v>14</v>
      </c>
      <c r="F14">
        <f t="shared" si="9"/>
        <v>17</v>
      </c>
      <c r="G14" t="str">
        <f t="shared" si="10"/>
        <v>public</v>
      </c>
      <c r="H14" t="str">
        <f t="shared" si="11"/>
        <v>string</v>
      </c>
      <c r="I14" t="str">
        <f t="shared" si="12"/>
        <v>NF</v>
      </c>
      <c r="J14" t="str">
        <f t="shared" si="13"/>
        <v>_NF</v>
      </c>
      <c r="K14" t="str">
        <f t="shared" si="14"/>
        <v>private string _NF;</v>
      </c>
      <c r="L14" t="str">
        <f t="shared" si="5"/>
        <v>public string NF { get { return _NF; } set { _NF = value; OnPropertyChanged("NF"); } }</v>
      </c>
    </row>
    <row r="15" spans="1:13" x14ac:dyDescent="0.25">
      <c r="A15" t="s">
        <v>324</v>
      </c>
      <c r="B15" t="str">
        <f t="shared" si="7"/>
        <v>public string KOP { get; set; }</v>
      </c>
      <c r="C15">
        <v>1</v>
      </c>
      <c r="D15">
        <f t="shared" si="1"/>
        <v>7</v>
      </c>
      <c r="E15">
        <f t="shared" si="8"/>
        <v>14</v>
      </c>
      <c r="F15">
        <f t="shared" si="9"/>
        <v>18</v>
      </c>
      <c r="G15" t="str">
        <f t="shared" si="10"/>
        <v>public</v>
      </c>
      <c r="H15" t="str">
        <f t="shared" si="11"/>
        <v>string</v>
      </c>
      <c r="I15" t="str">
        <f t="shared" si="12"/>
        <v>KOP</v>
      </c>
      <c r="J15" t="str">
        <f t="shared" si="13"/>
        <v>_KOP</v>
      </c>
      <c r="K15" t="str">
        <f t="shared" si="14"/>
        <v>private string _KOP;</v>
      </c>
      <c r="L15" t="str">
        <f t="shared" si="5"/>
        <v>public string KOP { get { return _KOP; } set { _KOP = value; OnPropertyChanged("KOP"); } }</v>
      </c>
    </row>
    <row r="16" spans="1:13" x14ac:dyDescent="0.25">
      <c r="A16" t="s">
        <v>325</v>
      </c>
      <c r="B16" t="str">
        <f t="shared" ref="B16:B17" si="15">TRIM(A16)</f>
        <v>public string NP { get; set; }</v>
      </c>
      <c r="C16">
        <v>1</v>
      </c>
      <c r="D16">
        <f t="shared" si="1"/>
        <v>7</v>
      </c>
      <c r="E16">
        <f t="shared" ref="E16:E17" si="16">FIND(" ",$B16,D16+1)</f>
        <v>14</v>
      </c>
      <c r="F16">
        <f t="shared" ref="F16:F17" si="17">FIND(" ",$B16,E16+1)</f>
        <v>17</v>
      </c>
      <c r="G16" t="str">
        <f t="shared" ref="G16:G17" si="18">TRIM(MID($B16,C16,D16-C16))</f>
        <v>public</v>
      </c>
      <c r="H16" t="str">
        <f t="shared" ref="H16:H17" si="19">TRIM(MID($B16,D16,E16-D16))</f>
        <v>string</v>
      </c>
      <c r="I16" t="str">
        <f t="shared" ref="I16:I17" si="20">TRIM(MID($B16,E16,F16-E16))</f>
        <v>NP</v>
      </c>
      <c r="J16" t="str">
        <f t="shared" ref="J16:J17" si="21">"_"&amp;I16</f>
        <v>_NP</v>
      </c>
      <c r="K16" t="str">
        <f t="shared" ref="K16:K17" si="22">"private " &amp; H16 &amp; " " &amp; J16 &amp; ";"</f>
        <v>private string _NP;</v>
      </c>
      <c r="L16" t="str">
        <f t="shared" ref="L16:L17" si="23">G16&amp; " " &amp;H16&amp; " " &amp;I16 &amp; " { get { return " &amp; J16 &amp; "; } set { " &amp;J16 &amp; " = value; OnPropertyChanged(" &amp; CHAR(34) &amp; I16 &amp; CHAR(34) &amp; "); } }"</f>
        <v>public string NP { get { return _NP; } set { _NP = value; OnPropertyChanged("NP"); } }</v>
      </c>
    </row>
    <row r="17" spans="1:12" x14ac:dyDescent="0.25">
      <c r="A17" t="s">
        <v>342</v>
      </c>
      <c r="B17" t="str">
        <f t="shared" si="15"/>
        <v>public bool IsChecked { get; set; }</v>
      </c>
      <c r="C17">
        <v>1</v>
      </c>
      <c r="D17">
        <f t="shared" si="1"/>
        <v>7</v>
      </c>
      <c r="E17">
        <f t="shared" si="16"/>
        <v>12</v>
      </c>
      <c r="F17">
        <f t="shared" si="17"/>
        <v>22</v>
      </c>
      <c r="G17" t="str">
        <f t="shared" si="18"/>
        <v>public</v>
      </c>
      <c r="H17" t="str">
        <f t="shared" si="19"/>
        <v>bool</v>
      </c>
      <c r="I17" t="str">
        <f t="shared" si="20"/>
        <v>IsChecked</v>
      </c>
      <c r="J17" t="str">
        <f t="shared" si="21"/>
        <v>_IsChecked</v>
      </c>
      <c r="K17" t="str">
        <f t="shared" si="22"/>
        <v>private bool _IsChecked;</v>
      </c>
      <c r="L17" t="str">
        <f t="shared" si="23"/>
        <v>public bool IsChecked { get { return _IsChecked; } set { _IsChecked = value; OnPropertyChanged("IsChecked"); } }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" sqref="C1"/>
    </sheetView>
  </sheetViews>
  <sheetFormatPr defaultRowHeight="15" x14ac:dyDescent="0.25"/>
  <sheetData>
    <row r="1" spans="1:2" x14ac:dyDescent="0.25">
      <c r="A1" s="1" t="s">
        <v>340</v>
      </c>
      <c r="B1" s="1" t="s">
        <v>341</v>
      </c>
    </row>
    <row r="2" spans="1:2" x14ac:dyDescent="0.25">
      <c r="A2" t="s">
        <v>326</v>
      </c>
      <c r="B2" t="str">
        <f>"rslt." &amp;A2 &amp; " = dr[" &amp; CHAR(34) &amp; A2 &amp; CHAR(34) &amp; "] as string;"</f>
        <v>rslt.NCKS = dr["NCKS"] as string;</v>
      </c>
    </row>
    <row r="3" spans="1:2" x14ac:dyDescent="0.25">
      <c r="A3" t="s">
        <v>327</v>
      </c>
      <c r="B3" t="str">
        <f t="shared" ref="B3:B15" si="0">"rslt." &amp;A3 &amp; " = dr[" &amp; CHAR(34) &amp; A3 &amp; CHAR(34) &amp; "] as string;"</f>
        <v>rslt.DEPCODE = dr["DEPCODE"] as string;</v>
      </c>
    </row>
    <row r="4" spans="1:2" x14ac:dyDescent="0.25">
      <c r="A4" t="s">
        <v>328</v>
      </c>
      <c r="B4" t="str">
        <f t="shared" si="0"/>
        <v>rslt.KNB = dr["KNB"] as string;</v>
      </c>
    </row>
    <row r="5" spans="1:2" x14ac:dyDescent="0.25">
      <c r="A5" t="s">
        <v>329</v>
      </c>
      <c r="B5" t="str">
        <f t="shared" si="0"/>
        <v>rslt.NAMEF = dr["NAMEF"] as string;</v>
      </c>
    </row>
    <row r="6" spans="1:2" x14ac:dyDescent="0.25">
      <c r="A6" t="s">
        <v>330</v>
      </c>
      <c r="B6" t="str">
        <f t="shared" si="0"/>
        <v>rslt.D_OPEN = dr["D_OPEN"] as string;</v>
      </c>
    </row>
    <row r="7" spans="1:2" x14ac:dyDescent="0.25">
      <c r="A7" t="s">
        <v>331</v>
      </c>
      <c r="B7" t="str">
        <f t="shared" si="0"/>
        <v>rslt.D_CLOSE = dr["D_CLOSE"] as string;</v>
      </c>
    </row>
    <row r="8" spans="1:2" x14ac:dyDescent="0.25">
      <c r="A8" t="s">
        <v>332</v>
      </c>
      <c r="B8" t="str">
        <f t="shared" si="0"/>
        <v>rslt.NKB = dr["NKB"] as string;</v>
      </c>
    </row>
    <row r="9" spans="1:2" x14ac:dyDescent="0.25">
      <c r="A9" t="s">
        <v>333</v>
      </c>
      <c r="B9" t="str">
        <f t="shared" si="0"/>
        <v>rslt.KOB = dr["KOB"] as string;</v>
      </c>
    </row>
    <row r="10" spans="1:2" x14ac:dyDescent="0.25">
      <c r="A10" t="s">
        <v>334</v>
      </c>
      <c r="B10" t="str">
        <f t="shared" si="0"/>
        <v>rslt.KK = dr["KK"] as string;</v>
      </c>
    </row>
    <row r="11" spans="1:2" x14ac:dyDescent="0.25">
      <c r="A11" t="s">
        <v>335</v>
      </c>
      <c r="B11" t="str">
        <f t="shared" si="0"/>
        <v>rslt.TP = dr["TP"] as string;</v>
      </c>
    </row>
    <row r="12" spans="1:2" x14ac:dyDescent="0.25">
      <c r="A12" t="s">
        <v>336</v>
      </c>
      <c r="B12" t="str">
        <f t="shared" si="0"/>
        <v>rslt.KOF = dr["KOF"] as string;</v>
      </c>
    </row>
    <row r="13" spans="1:2" x14ac:dyDescent="0.25">
      <c r="A13" t="s">
        <v>337</v>
      </c>
      <c r="B13" t="str">
        <f t="shared" si="0"/>
        <v>rslt.NF = dr["NF"] as string;</v>
      </c>
    </row>
    <row r="14" spans="1:2" x14ac:dyDescent="0.25">
      <c r="A14" t="s">
        <v>338</v>
      </c>
      <c r="B14" t="str">
        <f t="shared" si="0"/>
        <v>rslt.KOP = dr["KOP"] as string;</v>
      </c>
    </row>
    <row r="15" spans="1:2" x14ac:dyDescent="0.25">
      <c r="A15" t="s">
        <v>339</v>
      </c>
      <c r="B15" t="str">
        <f t="shared" si="0"/>
        <v>rslt.NP = dr["NP"] as string;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  <vt:lpstr>Parse_fromDataRow</vt:lpstr>
      <vt:lpstr>OblastInfos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cp:lastPrinted>2015-08-03T08:22:45Z</cp:lastPrinted>
  <dcterms:created xsi:type="dcterms:W3CDTF">2015-03-13T16:28:57Z</dcterms:created>
  <dcterms:modified xsi:type="dcterms:W3CDTF">2015-11-03T12:49:27Z</dcterms:modified>
</cp:coreProperties>
</file>