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000" windowHeight="9915" activeTab="7"/>
  </bookViews>
  <sheets>
    <sheet name="Sheet1" sheetId="1" r:id="rId1"/>
    <sheet name="Forms" sheetId="2" r:id="rId2"/>
    <sheet name="TypeEditors" sheetId="3" r:id="rId3"/>
    <sheet name="XSDTypeTransls" sheetId="4" r:id="rId4"/>
    <sheet name="Enums" sheetId="5" r:id="rId5"/>
    <sheet name="EnumsLister" sheetId="6" r:id="rId6"/>
    <sheet name="WPF_temp_test" sheetId="7" r:id="rId7"/>
    <sheet name="NotifyPropertyChanged" sheetId="8" r:id="rId8"/>
    <sheet name="Parse_fromDataRow" sheetId="9" r:id="rId9"/>
    <sheet name="OblastInfos" sheetId="10" r:id="rId10"/>
    <sheet name="OldNew" sheetId="11" r:id="rId11"/>
  </sheets>
  <calcPr calcId="145621"/>
</workbook>
</file>

<file path=xl/calcChain.xml><?xml version="1.0" encoding="utf-8"?>
<calcChain xmlns="http://schemas.openxmlformats.org/spreadsheetml/2006/main">
  <c r="E43" i="6" l="1"/>
  <c r="D43" i="6"/>
  <c r="B43" i="6"/>
  <c r="C43" i="6" s="1"/>
  <c r="D42" i="6"/>
  <c r="E42" i="6" s="1"/>
  <c r="B42" i="6"/>
  <c r="C42" i="6" s="1"/>
  <c r="J132" i="8" l="1"/>
  <c r="K132" i="8" s="1"/>
  <c r="J131" i="8"/>
  <c r="L131" i="8" s="1"/>
  <c r="L130" i="8"/>
  <c r="J130" i="8"/>
  <c r="K130" i="8" s="1"/>
  <c r="C39" i="11"/>
  <c r="D39" i="11"/>
  <c r="E39" i="11"/>
  <c r="J129" i="8"/>
  <c r="L129" i="8" s="1"/>
  <c r="J128" i="8"/>
  <c r="L128" i="8" s="1"/>
  <c r="J127" i="8"/>
  <c r="L127" i="8" s="1"/>
  <c r="E38" i="11"/>
  <c r="D38" i="11"/>
  <c r="C38" i="11"/>
  <c r="L132" i="8" l="1"/>
  <c r="K131" i="8"/>
  <c r="K127" i="8"/>
  <c r="K128" i="8"/>
  <c r="K129" i="8"/>
  <c r="J126" i="8"/>
  <c r="L126" i="8" s="1"/>
  <c r="L125" i="8"/>
  <c r="K125" i="8"/>
  <c r="J125" i="8"/>
  <c r="L124" i="8"/>
  <c r="J124" i="8"/>
  <c r="K124" i="8" s="1"/>
  <c r="E37" i="11"/>
  <c r="D37" i="11"/>
  <c r="C37" i="11"/>
  <c r="J123" i="8"/>
  <c r="L123" i="8" s="1"/>
  <c r="L122" i="8"/>
  <c r="J122" i="8"/>
  <c r="K122" i="8" s="1"/>
  <c r="J121" i="8"/>
  <c r="L121" i="8" s="1"/>
  <c r="E36" i="11"/>
  <c r="D36" i="11"/>
  <c r="C36" i="11"/>
  <c r="B41" i="6"/>
  <c r="C41" i="6" s="1"/>
  <c r="D41" i="6"/>
  <c r="E41" i="6"/>
  <c r="B40" i="6"/>
  <c r="C40" i="6" s="1"/>
  <c r="D40" i="6"/>
  <c r="E40" i="6" s="1"/>
  <c r="D39" i="6"/>
  <c r="E39" i="6" s="1"/>
  <c r="B39" i="6"/>
  <c r="C39" i="6" s="1"/>
  <c r="D38" i="6"/>
  <c r="E38" i="6" s="1"/>
  <c r="B38" i="6"/>
  <c r="C38" i="6" s="1"/>
  <c r="D37" i="6"/>
  <c r="E37" i="6" s="1"/>
  <c r="B37" i="6"/>
  <c r="C37" i="6" s="1"/>
  <c r="J81" i="8"/>
  <c r="L81" i="8" s="1"/>
  <c r="L80" i="8"/>
  <c r="K80" i="8"/>
  <c r="J80" i="8"/>
  <c r="J79" i="8"/>
  <c r="L79" i="8" s="1"/>
  <c r="C15" i="11"/>
  <c r="D15" i="11"/>
  <c r="E15" i="11"/>
  <c r="J57" i="8"/>
  <c r="L57" i="8" s="1"/>
  <c r="L56" i="8"/>
  <c r="K56" i="8"/>
  <c r="J56" i="8"/>
  <c r="J55" i="8"/>
  <c r="L55" i="8" s="1"/>
  <c r="C29" i="11"/>
  <c r="D29" i="11"/>
  <c r="E29" i="11"/>
  <c r="K126" i="8" l="1"/>
  <c r="K123" i="8"/>
  <c r="K121" i="8"/>
  <c r="K81" i="8"/>
  <c r="K79" i="8"/>
  <c r="K57" i="8"/>
  <c r="K55" i="8"/>
  <c r="J75" i="8"/>
  <c r="L75" i="8" s="1"/>
  <c r="L74" i="8"/>
  <c r="K74" i="8"/>
  <c r="J74" i="8"/>
  <c r="L73" i="8"/>
  <c r="K73" i="8"/>
  <c r="J73" i="8"/>
  <c r="J72" i="8"/>
  <c r="L72" i="8" s="1"/>
  <c r="L71" i="8"/>
  <c r="J71" i="8"/>
  <c r="K71" i="8" s="1"/>
  <c r="L70" i="8"/>
  <c r="K70" i="8"/>
  <c r="J70" i="8"/>
  <c r="J69" i="8"/>
  <c r="L69" i="8" s="1"/>
  <c r="J68" i="8"/>
  <c r="L68" i="8" s="1"/>
  <c r="J67" i="8"/>
  <c r="L67" i="8" s="1"/>
  <c r="L66" i="8"/>
  <c r="K66" i="8"/>
  <c r="J66" i="8"/>
  <c r="L65" i="8"/>
  <c r="K65" i="8"/>
  <c r="J65" i="8"/>
  <c r="J64" i="8"/>
  <c r="L64" i="8" s="1"/>
  <c r="J63" i="8"/>
  <c r="L63" i="8" s="1"/>
  <c r="L62" i="8"/>
  <c r="K62" i="8"/>
  <c r="J62" i="8"/>
  <c r="J61" i="8"/>
  <c r="K61" i="8" s="1"/>
  <c r="J60" i="8"/>
  <c r="L60" i="8" s="1"/>
  <c r="L59" i="8"/>
  <c r="J59" i="8"/>
  <c r="K59" i="8" s="1"/>
  <c r="L58" i="8"/>
  <c r="K58" i="8"/>
  <c r="J58" i="8"/>
  <c r="E35" i="11"/>
  <c r="D35" i="11"/>
  <c r="C35" i="11"/>
  <c r="E34" i="11"/>
  <c r="D34" i="11"/>
  <c r="C34" i="11"/>
  <c r="E33" i="11"/>
  <c r="D33" i="11"/>
  <c r="C33" i="11"/>
  <c r="E32" i="11"/>
  <c r="D32" i="11"/>
  <c r="C32" i="11"/>
  <c r="E31" i="11"/>
  <c r="D31" i="11"/>
  <c r="C31" i="11"/>
  <c r="E30" i="11"/>
  <c r="D30" i="11"/>
  <c r="C30" i="11"/>
  <c r="L106" i="8"/>
  <c r="L98" i="8"/>
  <c r="L50" i="8"/>
  <c r="J120" i="8"/>
  <c r="K120" i="8" s="1"/>
  <c r="L119" i="8"/>
  <c r="J119" i="8"/>
  <c r="K119" i="8" s="1"/>
  <c r="J118" i="8"/>
  <c r="L118" i="8" s="1"/>
  <c r="J117" i="8"/>
  <c r="J116" i="8"/>
  <c r="J115" i="8"/>
  <c r="L115" i="8" s="1"/>
  <c r="J114" i="8"/>
  <c r="L114" i="8" s="1"/>
  <c r="K113" i="8"/>
  <c r="J113" i="8"/>
  <c r="J112" i="8"/>
  <c r="K112" i="8" s="1"/>
  <c r="L111" i="8"/>
  <c r="J111" i="8"/>
  <c r="K111" i="8" s="1"/>
  <c r="J110" i="8"/>
  <c r="L110" i="8" s="1"/>
  <c r="J109" i="8"/>
  <c r="L109" i="8" s="1"/>
  <c r="J108" i="8"/>
  <c r="L108" i="8" s="1"/>
  <c r="J107" i="8"/>
  <c r="L107" i="8" s="1"/>
  <c r="J106" i="8"/>
  <c r="K106" i="8" s="1"/>
  <c r="K105" i="8"/>
  <c r="J105" i="8"/>
  <c r="J104" i="8"/>
  <c r="K104" i="8" s="1"/>
  <c r="J103" i="8"/>
  <c r="K103" i="8" s="1"/>
  <c r="J102" i="8"/>
  <c r="L102" i="8" s="1"/>
  <c r="J101" i="8"/>
  <c r="J100" i="8"/>
  <c r="J99" i="8"/>
  <c r="L99" i="8" s="1"/>
  <c r="J98" i="8"/>
  <c r="K98" i="8" s="1"/>
  <c r="J97" i="8"/>
  <c r="K97" i="8" s="1"/>
  <c r="J96" i="8"/>
  <c r="L96" i="8" s="1"/>
  <c r="J95" i="8"/>
  <c r="K95" i="8" s="1"/>
  <c r="J94" i="8"/>
  <c r="L94" i="8" s="1"/>
  <c r="J93" i="8"/>
  <c r="L93" i="8" s="1"/>
  <c r="J92" i="8"/>
  <c r="L92" i="8" s="1"/>
  <c r="J91" i="8"/>
  <c r="K91" i="8" s="1"/>
  <c r="J90" i="8"/>
  <c r="K90" i="8" s="1"/>
  <c r="J89" i="8"/>
  <c r="K89" i="8" s="1"/>
  <c r="J88" i="8"/>
  <c r="K88" i="8" s="1"/>
  <c r="J87" i="8"/>
  <c r="K87" i="8" s="1"/>
  <c r="J86" i="8"/>
  <c r="L86" i="8" s="1"/>
  <c r="J85" i="8"/>
  <c r="K85" i="8" s="1"/>
  <c r="J84" i="8"/>
  <c r="J83" i="8"/>
  <c r="L83" i="8" s="1"/>
  <c r="J82" i="8"/>
  <c r="L82" i="8" s="1"/>
  <c r="J78" i="8"/>
  <c r="K78" i="8" s="1"/>
  <c r="J77" i="8"/>
  <c r="K77" i="8" s="1"/>
  <c r="J76" i="8"/>
  <c r="K76" i="8" s="1"/>
  <c r="J54" i="8"/>
  <c r="L54" i="8" s="1"/>
  <c r="J53" i="8"/>
  <c r="K53" i="8" s="1"/>
  <c r="J52" i="8"/>
  <c r="L52" i="8" s="1"/>
  <c r="J51" i="8"/>
  <c r="K51" i="8" s="1"/>
  <c r="K50" i="8"/>
  <c r="J50" i="8"/>
  <c r="J49" i="8"/>
  <c r="K49" i="8" s="1"/>
  <c r="J48" i="8"/>
  <c r="K48" i="8" s="1"/>
  <c r="J47" i="8"/>
  <c r="K47" i="8" s="1"/>
  <c r="J46" i="8"/>
  <c r="L46" i="8" s="1"/>
  <c r="J45" i="8"/>
  <c r="K45" i="8" s="1"/>
  <c r="J44" i="8"/>
  <c r="J43" i="8"/>
  <c r="K43" i="8" s="1"/>
  <c r="K42" i="8"/>
  <c r="J42" i="8"/>
  <c r="L42" i="8" s="1"/>
  <c r="J41" i="8"/>
  <c r="K41" i="8" s="1"/>
  <c r="J40" i="8"/>
  <c r="L40" i="8" s="1"/>
  <c r="L39" i="8"/>
  <c r="J39" i="8"/>
  <c r="K39" i="8" s="1"/>
  <c r="J38" i="8"/>
  <c r="L38" i="8" s="1"/>
  <c r="J37" i="8"/>
  <c r="L37" i="8" s="1"/>
  <c r="J36" i="8"/>
  <c r="L36" i="8" s="1"/>
  <c r="J35" i="8"/>
  <c r="K35" i="8" s="1"/>
  <c r="K34" i="8"/>
  <c r="J34" i="8"/>
  <c r="L34" i="8" s="1"/>
  <c r="K33" i="8"/>
  <c r="J33" i="8"/>
  <c r="J32" i="8"/>
  <c r="L32" i="8" s="1"/>
  <c r="L31" i="8"/>
  <c r="J31" i="8"/>
  <c r="K31" i="8" s="1"/>
  <c r="J30" i="8"/>
  <c r="L30" i="8" s="1"/>
  <c r="J29" i="8"/>
  <c r="J28" i="8"/>
  <c r="J27" i="8"/>
  <c r="L27" i="8" s="1"/>
  <c r="J26" i="8"/>
  <c r="L26" i="8" s="1"/>
  <c r="K25" i="8"/>
  <c r="J25" i="8"/>
  <c r="J24" i="8"/>
  <c r="K24" i="8" s="1"/>
  <c r="L23" i="8"/>
  <c r="J23" i="8"/>
  <c r="K23" i="8" s="1"/>
  <c r="J22" i="8"/>
  <c r="L22" i="8" s="1"/>
  <c r="J21" i="8"/>
  <c r="K21" i="8" s="1"/>
  <c r="J20" i="8"/>
  <c r="L20" i="8" s="1"/>
  <c r="J19" i="8"/>
  <c r="L19" i="8" s="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D2" i="11"/>
  <c r="E2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K60" i="8" l="1"/>
  <c r="K68" i="8"/>
  <c r="K63" i="8"/>
  <c r="K69" i="8"/>
  <c r="L61" i="8"/>
  <c r="K64" i="8"/>
  <c r="K72" i="8"/>
  <c r="K67" i="8"/>
  <c r="K75" i="8"/>
  <c r="L47" i="8"/>
  <c r="K82" i="8"/>
  <c r="L95" i="8"/>
  <c r="L90" i="8"/>
  <c r="K26" i="8"/>
  <c r="L103" i="8"/>
  <c r="K114" i="8"/>
  <c r="L76" i="8"/>
  <c r="L87" i="8"/>
  <c r="L33" i="8"/>
  <c r="L49" i="8"/>
  <c r="L89" i="8"/>
  <c r="L105" i="8"/>
  <c r="L28" i="8"/>
  <c r="L44" i="8"/>
  <c r="L100" i="8"/>
  <c r="L116" i="8"/>
  <c r="L29" i="8"/>
  <c r="L101" i="8"/>
  <c r="L117" i="8"/>
  <c r="L84" i="8"/>
  <c r="L25" i="8"/>
  <c r="L78" i="8"/>
  <c r="L97" i="8"/>
  <c r="L113" i="8"/>
  <c r="L41" i="8"/>
  <c r="K109" i="8"/>
  <c r="K117" i="8"/>
  <c r="K32" i="8"/>
  <c r="K40" i="8"/>
  <c r="L45" i="8"/>
  <c r="L53" i="8"/>
  <c r="K96" i="8"/>
  <c r="K19" i="8"/>
  <c r="K27" i="8"/>
  <c r="L77" i="8"/>
  <c r="K83" i="8"/>
  <c r="K99" i="8"/>
  <c r="L104" i="8"/>
  <c r="K107" i="8"/>
  <c r="L112" i="8"/>
  <c r="K115" i="8"/>
  <c r="L120" i="8"/>
  <c r="K22" i="8"/>
  <c r="K30" i="8"/>
  <c r="L35" i="8"/>
  <c r="K38" i="8"/>
  <c r="L43" i="8"/>
  <c r="K46" i="8"/>
  <c r="L51" i="8"/>
  <c r="K54" i="8"/>
  <c r="K86" i="8"/>
  <c r="L91" i="8"/>
  <c r="K94" i="8"/>
  <c r="K102" i="8"/>
  <c r="K110" i="8"/>
  <c r="K118" i="8"/>
  <c r="K29" i="8"/>
  <c r="K37" i="8"/>
  <c r="L21" i="8"/>
  <c r="L85" i="8"/>
  <c r="L24" i="8"/>
  <c r="L48" i="8"/>
  <c r="L88" i="8"/>
  <c r="K93" i="8"/>
  <c r="K20" i="8"/>
  <c r="K28" i="8"/>
  <c r="K36" i="8"/>
  <c r="K44" i="8"/>
  <c r="K52" i="8"/>
  <c r="K84" i="8"/>
  <c r="K92" i="8"/>
  <c r="K100" i="8"/>
  <c r="K108" i="8"/>
  <c r="K116" i="8"/>
  <c r="K101" i="8"/>
  <c r="N62" i="5" l="1"/>
  <c r="N61" i="5"/>
  <c r="N60" i="5"/>
  <c r="N59" i="5"/>
  <c r="N58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F67" i="5" l="1"/>
  <c r="F66" i="5"/>
  <c r="F65" i="5"/>
  <c r="F64" i="5"/>
  <c r="F63" i="5"/>
  <c r="G63" i="5" s="1"/>
  <c r="F62" i="5"/>
  <c r="G62" i="5" s="1"/>
  <c r="F61" i="5"/>
  <c r="G61" i="5" s="1"/>
  <c r="F60" i="5"/>
  <c r="G60" i="5" s="1"/>
  <c r="F59" i="5"/>
  <c r="G59" i="5" s="1"/>
  <c r="F58" i="5"/>
  <c r="G58" i="5" s="1"/>
  <c r="F57" i="5"/>
  <c r="G57" i="5" s="1"/>
  <c r="F56" i="5"/>
  <c r="G56" i="5" s="1"/>
  <c r="F55" i="5"/>
  <c r="G55" i="5" s="1"/>
  <c r="F54" i="5"/>
  <c r="G54" i="5" s="1"/>
  <c r="F53" i="5"/>
  <c r="G53" i="5" s="1"/>
  <c r="F52" i="5"/>
  <c r="G52" i="5" s="1"/>
  <c r="F51" i="5"/>
  <c r="G51" i="5" s="1"/>
  <c r="F50" i="5"/>
  <c r="G50" i="5" s="1"/>
  <c r="F49" i="5"/>
  <c r="G49" i="5" s="1"/>
  <c r="F48" i="5"/>
  <c r="G48" i="5" s="1"/>
  <c r="F47" i="5"/>
  <c r="G47" i="5" s="1"/>
  <c r="F46" i="5"/>
  <c r="G46" i="5" s="1"/>
  <c r="F45" i="5"/>
  <c r="G45" i="5" s="1"/>
  <c r="F44" i="5"/>
  <c r="G44" i="5" s="1"/>
  <c r="F43" i="5"/>
  <c r="G43" i="5" s="1"/>
  <c r="F42" i="5"/>
  <c r="G42" i="5" s="1"/>
  <c r="F41" i="5"/>
  <c r="G41" i="5" s="1"/>
  <c r="F40" i="5"/>
  <c r="G40" i="5" s="1"/>
  <c r="F39" i="5"/>
  <c r="G39" i="5" s="1"/>
  <c r="E67" i="5"/>
  <c r="E66" i="5"/>
  <c r="E65" i="5"/>
  <c r="E64" i="5"/>
  <c r="E63" i="5"/>
  <c r="E62" i="5"/>
  <c r="E61" i="5"/>
  <c r="E60" i="5"/>
  <c r="E59" i="5"/>
  <c r="E58" i="5"/>
  <c r="E57" i="5"/>
  <c r="G67" i="5" l="1"/>
  <c r="G66" i="5"/>
  <c r="G65" i="5"/>
  <c r="G64" i="5"/>
  <c r="F38" i="5"/>
  <c r="E38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7" i="5"/>
  <c r="E36" i="5"/>
  <c r="E35" i="5"/>
  <c r="E34" i="5"/>
  <c r="E33" i="5"/>
  <c r="E32" i="5"/>
  <c r="E31" i="5"/>
  <c r="E30" i="5"/>
  <c r="E29" i="5"/>
  <c r="E18" i="5"/>
  <c r="E3" i="5"/>
  <c r="E2" i="5"/>
  <c r="G38" i="5" l="1"/>
  <c r="D36" i="6" l="1"/>
  <c r="E36" i="6" s="1"/>
  <c r="B36" i="6"/>
  <c r="C36" i="6" s="1"/>
  <c r="C26" i="10" l="1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M28" i="5" l="1"/>
  <c r="K28" i="5"/>
  <c r="M27" i="5"/>
  <c r="K27" i="5"/>
  <c r="M26" i="5"/>
  <c r="K26" i="5"/>
  <c r="M25" i="5"/>
  <c r="K25" i="5"/>
  <c r="M24" i="5"/>
  <c r="K24" i="5"/>
  <c r="M23" i="5"/>
  <c r="K23" i="5"/>
  <c r="M22" i="5"/>
  <c r="K22" i="5"/>
  <c r="M21" i="5"/>
  <c r="K21" i="5"/>
  <c r="M20" i="5"/>
  <c r="K20" i="5"/>
  <c r="M19" i="5"/>
  <c r="K19" i="5"/>
  <c r="M18" i="5"/>
  <c r="K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B17" i="8"/>
  <c r="B16" i="8"/>
  <c r="D16" i="8" s="1"/>
  <c r="D17" i="8" l="1"/>
  <c r="G17" i="8"/>
  <c r="E16" i="8"/>
  <c r="H16" i="8" s="1"/>
  <c r="G16" i="8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5" i="8"/>
  <c r="B14" i="8"/>
  <c r="D14" i="8" s="1"/>
  <c r="B13" i="8"/>
  <c r="B12" i="8"/>
  <c r="B11" i="8"/>
  <c r="B10" i="8"/>
  <c r="B9" i="8"/>
  <c r="D9" i="8" s="1"/>
  <c r="E9" i="8" s="1"/>
  <c r="B8" i="8"/>
  <c r="D8" i="8" s="1"/>
  <c r="E17" i="8" l="1"/>
  <c r="H17" i="8" s="1"/>
  <c r="F16" i="8"/>
  <c r="I16" i="8" s="1"/>
  <c r="J16" i="8" s="1"/>
  <c r="K16" i="8" s="1"/>
  <c r="D13" i="8"/>
  <c r="E13" i="8" s="1"/>
  <c r="F13" i="8" s="1"/>
  <c r="I13" i="8" s="1"/>
  <c r="J13" i="8" s="1"/>
  <c r="G8" i="8"/>
  <c r="E8" i="8"/>
  <c r="H8" i="8" s="1"/>
  <c r="F9" i="8"/>
  <c r="I9" i="8" s="1"/>
  <c r="J9" i="8" s="1"/>
  <c r="H14" i="8"/>
  <c r="D11" i="8"/>
  <c r="E11" i="8" s="1"/>
  <c r="H9" i="8"/>
  <c r="E14" i="8"/>
  <c r="D15" i="8"/>
  <c r="F14" i="8"/>
  <c r="I14" i="8" s="1"/>
  <c r="J14" i="8" s="1"/>
  <c r="E15" i="8"/>
  <c r="F15" i="8" s="1"/>
  <c r="G14" i="8"/>
  <c r="D10" i="8"/>
  <c r="G9" i="8"/>
  <c r="D12" i="8"/>
  <c r="E12" i="8" s="1"/>
  <c r="D35" i="6"/>
  <c r="E35" i="6" s="1"/>
  <c r="B35" i="6"/>
  <c r="C35" i="6" s="1"/>
  <c r="D34" i="6"/>
  <c r="E34" i="6" s="1"/>
  <c r="B34" i="6"/>
  <c r="C34" i="6" s="1"/>
  <c r="D33" i="6"/>
  <c r="E33" i="6" s="1"/>
  <c r="B33" i="6"/>
  <c r="C33" i="6" s="1"/>
  <c r="G12" i="8" l="1"/>
  <c r="L12" i="8" s="1"/>
  <c r="F17" i="8"/>
  <c r="I17" i="8" s="1"/>
  <c r="L16" i="8"/>
  <c r="L9" i="8"/>
  <c r="I15" i="8"/>
  <c r="J15" i="8" s="1"/>
  <c r="H13" i="8"/>
  <c r="K13" i="8" s="1"/>
  <c r="L14" i="8"/>
  <c r="G13" i="8"/>
  <c r="F12" i="8"/>
  <c r="I12" i="8" s="1"/>
  <c r="J12" i="8" s="1"/>
  <c r="F11" i="8"/>
  <c r="I11" i="8"/>
  <c r="J11" i="8" s="1"/>
  <c r="E10" i="8"/>
  <c r="H10" i="8" s="1"/>
  <c r="H11" i="8"/>
  <c r="G11" i="8"/>
  <c r="H12" i="8"/>
  <c r="H15" i="8"/>
  <c r="G15" i="8"/>
  <c r="G10" i="8"/>
  <c r="K9" i="8"/>
  <c r="K14" i="8"/>
  <c r="F8" i="8"/>
  <c r="I8" i="8" s="1"/>
  <c r="B2" i="8"/>
  <c r="B7" i="8"/>
  <c r="B6" i="8"/>
  <c r="B5" i="8"/>
  <c r="B4" i="8"/>
  <c r="B3" i="8"/>
  <c r="D3" i="8" s="1"/>
  <c r="J17" i="8" l="1"/>
  <c r="K17" i="8" s="1"/>
  <c r="D2" i="8"/>
  <c r="G2" i="8" s="1"/>
  <c r="J8" i="8"/>
  <c r="K8" i="8" s="1"/>
  <c r="L8" i="8"/>
  <c r="L15" i="8"/>
  <c r="K15" i="8"/>
  <c r="L11" i="8"/>
  <c r="L13" i="8"/>
  <c r="D7" i="8"/>
  <c r="G7" i="8" s="1"/>
  <c r="K11" i="8"/>
  <c r="F10" i="8"/>
  <c r="I10" i="8" s="1"/>
  <c r="J10" i="8" s="1"/>
  <c r="K10" i="8" s="1"/>
  <c r="K12" i="8"/>
  <c r="D5" i="8"/>
  <c r="E5" i="8" s="1"/>
  <c r="D6" i="8"/>
  <c r="G6" i="8" s="1"/>
  <c r="D4" i="8"/>
  <c r="G3" i="8"/>
  <c r="E3" i="8"/>
  <c r="F3" i="8" s="1"/>
  <c r="I3" i="8" s="1"/>
  <c r="J3" i="8" s="1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L10" i="8" l="1"/>
  <c r="L17" i="8"/>
  <c r="E2" i="8"/>
  <c r="H2" i="8" s="1"/>
  <c r="E7" i="8"/>
  <c r="F7" i="8" s="1"/>
  <c r="I7" i="8" s="1"/>
  <c r="J7" i="8" s="1"/>
  <c r="E6" i="8"/>
  <c r="F6" i="8" s="1"/>
  <c r="I6" i="8" s="1"/>
  <c r="J6" i="8" s="1"/>
  <c r="G5" i="8"/>
  <c r="F5" i="8"/>
  <c r="I5" i="8" s="1"/>
  <c r="J5" i="8" s="1"/>
  <c r="H5" i="8"/>
  <c r="E4" i="8"/>
  <c r="F4" i="8" s="1"/>
  <c r="I4" i="8" s="1"/>
  <c r="J4" i="8" s="1"/>
  <c r="G4" i="8"/>
  <c r="H3" i="8"/>
  <c r="K3" i="8" s="1"/>
  <c r="B32" i="6"/>
  <c r="C32" i="6" s="1"/>
  <c r="D32" i="6"/>
  <c r="E32" i="6"/>
  <c r="B31" i="6"/>
  <c r="C31" i="6" s="1"/>
  <c r="D31" i="6"/>
  <c r="E31" i="6" s="1"/>
  <c r="H7" i="8" l="1"/>
  <c r="L7" i="8" s="1"/>
  <c r="F2" i="8"/>
  <c r="I2" i="8" s="1"/>
  <c r="J2" i="8" s="1"/>
  <c r="K2" i="8" s="1"/>
  <c r="H6" i="8"/>
  <c r="K6" i="8" s="1"/>
  <c r="K7" i="8"/>
  <c r="L6" i="8"/>
  <c r="L5" i="8"/>
  <c r="L3" i="8"/>
  <c r="H4" i="8"/>
  <c r="K4" i="8" s="1"/>
  <c r="K5" i="8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I92" i="3"/>
  <c r="F92" i="3"/>
  <c r="D92" i="3"/>
  <c r="E92" i="3" s="1"/>
  <c r="C92" i="3"/>
  <c r="B92" i="3"/>
  <c r="H92" i="3" s="1"/>
  <c r="I91" i="3"/>
  <c r="F91" i="3"/>
  <c r="D91" i="3"/>
  <c r="E91" i="3" s="1"/>
  <c r="C91" i="3"/>
  <c r="B91" i="3"/>
  <c r="H91" i="3" s="1"/>
  <c r="I90" i="3"/>
  <c r="F90" i="3"/>
  <c r="D90" i="3"/>
  <c r="E90" i="3" s="1"/>
  <c r="C90" i="3"/>
  <c r="B90" i="3"/>
  <c r="H90" i="3" s="1"/>
  <c r="I89" i="3"/>
  <c r="F89" i="3"/>
  <c r="D89" i="3"/>
  <c r="E89" i="3" s="1"/>
  <c r="C89" i="3"/>
  <c r="B89" i="3"/>
  <c r="H89" i="3" s="1"/>
  <c r="I88" i="3"/>
  <c r="F88" i="3"/>
  <c r="D88" i="3"/>
  <c r="E88" i="3" s="1"/>
  <c r="C88" i="3"/>
  <c r="B88" i="3"/>
  <c r="H88" i="3" s="1"/>
  <c r="I87" i="3"/>
  <c r="F87" i="3"/>
  <c r="D87" i="3"/>
  <c r="E87" i="3" s="1"/>
  <c r="C87" i="3"/>
  <c r="B87" i="3"/>
  <c r="H87" i="3" s="1"/>
  <c r="I86" i="3"/>
  <c r="F86" i="3"/>
  <c r="D86" i="3"/>
  <c r="E86" i="3" s="1"/>
  <c r="C86" i="3"/>
  <c r="B86" i="3"/>
  <c r="H86" i="3" s="1"/>
  <c r="I85" i="3"/>
  <c r="F85" i="3"/>
  <c r="D85" i="3"/>
  <c r="E85" i="3" s="1"/>
  <c r="C85" i="3"/>
  <c r="B85" i="3"/>
  <c r="H85" i="3" s="1"/>
  <c r="I84" i="3"/>
  <c r="F84" i="3"/>
  <c r="D84" i="3"/>
  <c r="E84" i="3" s="1"/>
  <c r="C84" i="3"/>
  <c r="B84" i="3"/>
  <c r="H84" i="3" s="1"/>
  <c r="I83" i="3"/>
  <c r="F83" i="3"/>
  <c r="D83" i="3"/>
  <c r="E83" i="3" s="1"/>
  <c r="C83" i="3"/>
  <c r="B83" i="3"/>
  <c r="H83" i="3" s="1"/>
  <c r="I82" i="3"/>
  <c r="F82" i="3"/>
  <c r="D82" i="3"/>
  <c r="E82" i="3" s="1"/>
  <c r="C82" i="3"/>
  <c r="B82" i="3"/>
  <c r="H82" i="3" s="1"/>
  <c r="I81" i="3"/>
  <c r="F81" i="3"/>
  <c r="D81" i="3"/>
  <c r="E81" i="3" s="1"/>
  <c r="C81" i="3"/>
  <c r="B81" i="3"/>
  <c r="H81" i="3" s="1"/>
  <c r="I80" i="3"/>
  <c r="F80" i="3"/>
  <c r="D80" i="3"/>
  <c r="E80" i="3" s="1"/>
  <c r="C80" i="3"/>
  <c r="B80" i="3"/>
  <c r="H80" i="3" s="1"/>
  <c r="I79" i="3"/>
  <c r="F79" i="3"/>
  <c r="D79" i="3"/>
  <c r="E79" i="3" s="1"/>
  <c r="C79" i="3"/>
  <c r="B79" i="3"/>
  <c r="H79" i="3" s="1"/>
  <c r="I78" i="3"/>
  <c r="F78" i="3"/>
  <c r="D78" i="3"/>
  <c r="E78" i="3" s="1"/>
  <c r="C78" i="3"/>
  <c r="B78" i="3"/>
  <c r="H78" i="3" s="1"/>
  <c r="I77" i="3"/>
  <c r="F77" i="3"/>
  <c r="D77" i="3"/>
  <c r="E77" i="3" s="1"/>
  <c r="C77" i="3"/>
  <c r="B77" i="3"/>
  <c r="H77" i="3" s="1"/>
  <c r="I76" i="3"/>
  <c r="F76" i="3"/>
  <c r="D76" i="3"/>
  <c r="E76" i="3" s="1"/>
  <c r="C76" i="3"/>
  <c r="B76" i="3"/>
  <c r="H76" i="3" s="1"/>
  <c r="I75" i="3"/>
  <c r="F75" i="3"/>
  <c r="D75" i="3"/>
  <c r="E75" i="3" s="1"/>
  <c r="C75" i="3"/>
  <c r="B75" i="3"/>
  <c r="H75" i="3" s="1"/>
  <c r="I74" i="3"/>
  <c r="F74" i="3"/>
  <c r="D74" i="3"/>
  <c r="E74" i="3" s="1"/>
  <c r="C74" i="3"/>
  <c r="B74" i="3"/>
  <c r="H74" i="3" s="1"/>
  <c r="I73" i="3"/>
  <c r="F73" i="3"/>
  <c r="D73" i="3"/>
  <c r="E73" i="3" s="1"/>
  <c r="C73" i="3"/>
  <c r="B73" i="3"/>
  <c r="H73" i="3" s="1"/>
  <c r="I72" i="3"/>
  <c r="F72" i="3"/>
  <c r="D72" i="3"/>
  <c r="E72" i="3" s="1"/>
  <c r="C72" i="3"/>
  <c r="B72" i="3"/>
  <c r="H72" i="3" s="1"/>
  <c r="I71" i="3"/>
  <c r="F71" i="3"/>
  <c r="D71" i="3"/>
  <c r="E71" i="3" s="1"/>
  <c r="C71" i="3"/>
  <c r="B71" i="3"/>
  <c r="H71" i="3" s="1"/>
  <c r="I70" i="3"/>
  <c r="F70" i="3"/>
  <c r="D70" i="3"/>
  <c r="E70" i="3" s="1"/>
  <c r="C70" i="3"/>
  <c r="B70" i="3"/>
  <c r="H70" i="3" s="1"/>
  <c r="I69" i="3"/>
  <c r="F69" i="3"/>
  <c r="D69" i="3"/>
  <c r="E69" i="3" s="1"/>
  <c r="C69" i="3"/>
  <c r="B69" i="3"/>
  <c r="H69" i="3" s="1"/>
  <c r="I68" i="3"/>
  <c r="F68" i="3"/>
  <c r="D68" i="3"/>
  <c r="E68" i="3" s="1"/>
  <c r="C68" i="3"/>
  <c r="B68" i="3"/>
  <c r="H68" i="3" s="1"/>
  <c r="I67" i="3"/>
  <c r="F67" i="3"/>
  <c r="D67" i="3"/>
  <c r="E67" i="3" s="1"/>
  <c r="C67" i="3"/>
  <c r="B67" i="3"/>
  <c r="H67" i="3" s="1"/>
  <c r="I66" i="3"/>
  <c r="F66" i="3"/>
  <c r="D66" i="3"/>
  <c r="E66" i="3" s="1"/>
  <c r="C66" i="3"/>
  <c r="B66" i="3"/>
  <c r="H66" i="3" s="1"/>
  <c r="I65" i="3"/>
  <c r="F65" i="3"/>
  <c r="D65" i="3"/>
  <c r="E65" i="3" s="1"/>
  <c r="C65" i="3"/>
  <c r="B65" i="3"/>
  <c r="H65" i="3" s="1"/>
  <c r="I64" i="3"/>
  <c r="F64" i="3"/>
  <c r="D64" i="3"/>
  <c r="E64" i="3" s="1"/>
  <c r="C64" i="3"/>
  <c r="B64" i="3"/>
  <c r="H64" i="3" s="1"/>
  <c r="I63" i="3"/>
  <c r="F63" i="3"/>
  <c r="D63" i="3"/>
  <c r="E63" i="3" s="1"/>
  <c r="C63" i="3"/>
  <c r="B63" i="3"/>
  <c r="H63" i="3" s="1"/>
  <c r="I62" i="3"/>
  <c r="F62" i="3"/>
  <c r="D62" i="3"/>
  <c r="E62" i="3" s="1"/>
  <c r="C62" i="3"/>
  <c r="B62" i="3"/>
  <c r="H62" i="3" s="1"/>
  <c r="I61" i="3"/>
  <c r="F61" i="3"/>
  <c r="D61" i="3"/>
  <c r="E61" i="3" s="1"/>
  <c r="C61" i="3"/>
  <c r="B61" i="3"/>
  <c r="H61" i="3" s="1"/>
  <c r="I60" i="3"/>
  <c r="F60" i="3"/>
  <c r="D60" i="3"/>
  <c r="E60" i="3" s="1"/>
  <c r="C60" i="3"/>
  <c r="B60" i="3"/>
  <c r="H60" i="3" s="1"/>
  <c r="I59" i="3"/>
  <c r="F59" i="3"/>
  <c r="D59" i="3"/>
  <c r="E59" i="3" s="1"/>
  <c r="C59" i="3"/>
  <c r="B59" i="3"/>
  <c r="H59" i="3" s="1"/>
  <c r="I58" i="3"/>
  <c r="F58" i="3"/>
  <c r="D58" i="3"/>
  <c r="E58" i="3" s="1"/>
  <c r="C58" i="3"/>
  <c r="B58" i="3"/>
  <c r="H58" i="3" s="1"/>
  <c r="I57" i="3"/>
  <c r="F57" i="3"/>
  <c r="D57" i="3"/>
  <c r="E57" i="3" s="1"/>
  <c r="C57" i="3"/>
  <c r="B57" i="3"/>
  <c r="H57" i="3" s="1"/>
  <c r="I56" i="3"/>
  <c r="F56" i="3"/>
  <c r="D56" i="3"/>
  <c r="E56" i="3" s="1"/>
  <c r="C56" i="3"/>
  <c r="B56" i="3"/>
  <c r="H56" i="3" s="1"/>
  <c r="I55" i="3"/>
  <c r="F55" i="3"/>
  <c r="D55" i="3"/>
  <c r="E55" i="3" s="1"/>
  <c r="C55" i="3"/>
  <c r="B55" i="3"/>
  <c r="H55" i="3" s="1"/>
  <c r="I54" i="3"/>
  <c r="F54" i="3"/>
  <c r="D54" i="3"/>
  <c r="E54" i="3" s="1"/>
  <c r="C54" i="3"/>
  <c r="B54" i="3"/>
  <c r="H54" i="3" s="1"/>
  <c r="I53" i="3"/>
  <c r="F53" i="3"/>
  <c r="D53" i="3"/>
  <c r="E53" i="3" s="1"/>
  <c r="C53" i="3"/>
  <c r="B53" i="3"/>
  <c r="H53" i="3" s="1"/>
  <c r="I52" i="3"/>
  <c r="F52" i="3"/>
  <c r="D52" i="3"/>
  <c r="E52" i="3" s="1"/>
  <c r="C52" i="3"/>
  <c r="B52" i="3"/>
  <c r="H52" i="3" s="1"/>
  <c r="L4" i="8" l="1"/>
  <c r="L2" i="8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0" i="6"/>
  <c r="C30" i="6" s="1"/>
  <c r="B29" i="6"/>
  <c r="C29" i="6" s="1"/>
  <c r="B28" i="6"/>
  <c r="C28" i="6" s="1"/>
  <c r="B27" i="6"/>
  <c r="C27" i="6" s="1"/>
  <c r="C25" i="6"/>
  <c r="C24" i="6"/>
  <c r="C21" i="6"/>
  <c r="C20" i="6"/>
  <c r="C17" i="6"/>
  <c r="C16" i="6"/>
  <c r="C13" i="6"/>
  <c r="C9" i="6"/>
  <c r="C5" i="6"/>
  <c r="B26" i="6"/>
  <c r="C26" i="6" s="1"/>
  <c r="B25" i="6"/>
  <c r="B24" i="6"/>
  <c r="B23" i="6"/>
  <c r="C23" i="6" s="1"/>
  <c r="B22" i="6"/>
  <c r="C22" i="6" s="1"/>
  <c r="B21" i="6"/>
  <c r="B20" i="6"/>
  <c r="B19" i="6"/>
  <c r="C19" i="6" s="1"/>
  <c r="B18" i="6"/>
  <c r="C18" i="6" s="1"/>
  <c r="B17" i="6"/>
  <c r="B16" i="6"/>
  <c r="B15" i="6"/>
  <c r="C15" i="6" s="1"/>
  <c r="B14" i="6"/>
  <c r="C14" i="6" s="1"/>
  <c r="B13" i="6"/>
  <c r="B12" i="6"/>
  <c r="C12" i="6" s="1"/>
  <c r="B11" i="6"/>
  <c r="C11" i="6" s="1"/>
  <c r="B10" i="6"/>
  <c r="C10" i="6" s="1"/>
  <c r="B9" i="6"/>
  <c r="B8" i="6"/>
  <c r="C8" i="6" s="1"/>
  <c r="B7" i="6"/>
  <c r="C7" i="6" s="1"/>
  <c r="B6" i="6"/>
  <c r="C6" i="6" s="1"/>
  <c r="B5" i="6"/>
  <c r="B4" i="6"/>
  <c r="C4" i="6" s="1"/>
  <c r="B3" i="6"/>
  <c r="C3" i="6" s="1"/>
  <c r="B2" i="6"/>
  <c r="C2" i="6" s="1"/>
  <c r="F37" i="5" l="1"/>
  <c r="G37" i="5" s="1"/>
  <c r="F36" i="5"/>
  <c r="G36" i="5" s="1"/>
  <c r="F35" i="5"/>
  <c r="F34" i="5"/>
  <c r="G34" i="5" s="1"/>
  <c r="F33" i="5"/>
  <c r="F32" i="5"/>
  <c r="G32" i="5" s="1"/>
  <c r="F31" i="5"/>
  <c r="F30" i="5"/>
  <c r="F29" i="5"/>
  <c r="G29" i="5" s="1"/>
  <c r="G31" i="5" l="1"/>
  <c r="G33" i="5"/>
  <c r="G35" i="5"/>
  <c r="G30" i="5"/>
  <c r="F28" i="5"/>
  <c r="F27" i="5"/>
  <c r="F26" i="5"/>
  <c r="F25" i="5"/>
  <c r="F24" i="5"/>
  <c r="F23" i="5"/>
  <c r="F22" i="5"/>
  <c r="F21" i="5"/>
  <c r="F20" i="5"/>
  <c r="F19" i="5"/>
  <c r="B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B3" i="5"/>
  <c r="B20" i="5" l="1"/>
  <c r="E20" i="5" s="1"/>
  <c r="G20" i="5" s="1"/>
  <c r="E19" i="5"/>
  <c r="G19" i="5" s="1"/>
  <c r="G3" i="5"/>
  <c r="B4" i="5"/>
  <c r="E4" i="5" s="1"/>
  <c r="G18" i="5"/>
  <c r="D47" i="4"/>
  <c r="D46" i="4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2" i="4"/>
  <c r="D2" i="4" s="1"/>
  <c r="B21" i="5" l="1"/>
  <c r="E21" i="5" s="1"/>
  <c r="G21" i="5" s="1"/>
  <c r="B5" i="5"/>
  <c r="E5" i="5" s="1"/>
  <c r="G4" i="5"/>
  <c r="F51" i="3"/>
  <c r="D51" i="3"/>
  <c r="I51" i="3" s="1"/>
  <c r="C51" i="3"/>
  <c r="B51" i="3"/>
  <c r="H51" i="3" s="1"/>
  <c r="I50" i="3"/>
  <c r="F50" i="3"/>
  <c r="D50" i="3"/>
  <c r="C50" i="3"/>
  <c r="B50" i="3"/>
  <c r="E50" i="3" s="1"/>
  <c r="I49" i="3"/>
  <c r="F49" i="3"/>
  <c r="D49" i="3"/>
  <c r="C49" i="3"/>
  <c r="B49" i="3"/>
  <c r="E49" i="3" s="1"/>
  <c r="F48" i="3"/>
  <c r="D48" i="3"/>
  <c r="I48" i="3" s="1"/>
  <c r="C48" i="3"/>
  <c r="B48" i="3"/>
  <c r="F47" i="3"/>
  <c r="D47" i="3"/>
  <c r="I47" i="3" s="1"/>
  <c r="C47" i="3"/>
  <c r="B47" i="3"/>
  <c r="I46" i="3"/>
  <c r="F46" i="3"/>
  <c r="D46" i="3"/>
  <c r="C46" i="3"/>
  <c r="B46" i="3"/>
  <c r="E46" i="3" s="1"/>
  <c r="I45" i="3"/>
  <c r="F45" i="3"/>
  <c r="D45" i="3"/>
  <c r="C45" i="3"/>
  <c r="B45" i="3"/>
  <c r="E45" i="3" s="1"/>
  <c r="F44" i="3"/>
  <c r="D44" i="3"/>
  <c r="I44" i="3" s="1"/>
  <c r="C44" i="3"/>
  <c r="B44" i="3"/>
  <c r="F43" i="3"/>
  <c r="D43" i="3"/>
  <c r="I43" i="3" s="1"/>
  <c r="C43" i="3"/>
  <c r="B43" i="3"/>
  <c r="I42" i="3"/>
  <c r="F42" i="3"/>
  <c r="D42" i="3"/>
  <c r="C42" i="3"/>
  <c r="B42" i="3"/>
  <c r="E42" i="3" s="1"/>
  <c r="I41" i="3"/>
  <c r="F41" i="3"/>
  <c r="D41" i="3"/>
  <c r="C41" i="3"/>
  <c r="B41" i="3"/>
  <c r="E41" i="3" s="1"/>
  <c r="F40" i="3"/>
  <c r="D40" i="3"/>
  <c r="I40" i="3" s="1"/>
  <c r="C40" i="3"/>
  <c r="B40" i="3"/>
  <c r="F39" i="3"/>
  <c r="D39" i="3"/>
  <c r="I39" i="3" s="1"/>
  <c r="C39" i="3"/>
  <c r="B39" i="3"/>
  <c r="I38" i="3"/>
  <c r="F38" i="3"/>
  <c r="D38" i="3"/>
  <c r="C38" i="3"/>
  <c r="B38" i="3"/>
  <c r="E38" i="3" s="1"/>
  <c r="I37" i="3"/>
  <c r="F37" i="3"/>
  <c r="D37" i="3"/>
  <c r="C37" i="3"/>
  <c r="B37" i="3"/>
  <c r="E37" i="3" s="1"/>
  <c r="F36" i="3"/>
  <c r="D36" i="3"/>
  <c r="I36" i="3" s="1"/>
  <c r="C36" i="3"/>
  <c r="B36" i="3"/>
  <c r="F35" i="3"/>
  <c r="D35" i="3"/>
  <c r="I35" i="3" s="1"/>
  <c r="C35" i="3"/>
  <c r="B35" i="3"/>
  <c r="I34" i="3"/>
  <c r="F34" i="3"/>
  <c r="D34" i="3"/>
  <c r="C34" i="3"/>
  <c r="B34" i="3"/>
  <c r="E34" i="3" s="1"/>
  <c r="I33" i="3"/>
  <c r="F33" i="3"/>
  <c r="D33" i="3"/>
  <c r="C33" i="3"/>
  <c r="B33" i="3"/>
  <c r="E33" i="3" s="1"/>
  <c r="B22" i="5" l="1"/>
  <c r="E22" i="5" s="1"/>
  <c r="E51" i="3"/>
  <c r="E39" i="3"/>
  <c r="E43" i="3"/>
  <c r="E47" i="3"/>
  <c r="E35" i="3"/>
  <c r="E36" i="3"/>
  <c r="E40" i="3"/>
  <c r="E44" i="3"/>
  <c r="E48" i="3"/>
  <c r="B23" i="5"/>
  <c r="E23" i="5" s="1"/>
  <c r="G22" i="5"/>
  <c r="B6" i="5"/>
  <c r="E6" i="5" s="1"/>
  <c r="G5" i="5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2" i="3"/>
  <c r="I18" i="3"/>
  <c r="I14" i="3"/>
  <c r="I10" i="3"/>
  <c r="I6" i="3"/>
  <c r="I2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D32" i="3"/>
  <c r="E32" i="3" s="1"/>
  <c r="D31" i="3"/>
  <c r="E31" i="3" s="1"/>
  <c r="D30" i="3"/>
  <c r="D29" i="3"/>
  <c r="D28" i="3"/>
  <c r="E28" i="3" s="1"/>
  <c r="D27" i="3"/>
  <c r="E27" i="3" s="1"/>
  <c r="D26" i="3"/>
  <c r="D25" i="3"/>
  <c r="D24" i="3"/>
  <c r="E24" i="3" s="1"/>
  <c r="D23" i="3"/>
  <c r="E23" i="3" s="1"/>
  <c r="D22" i="3"/>
  <c r="D21" i="3"/>
  <c r="D20" i="3"/>
  <c r="E20" i="3" s="1"/>
  <c r="D19" i="3"/>
  <c r="E19" i="3" s="1"/>
  <c r="D18" i="3"/>
  <c r="D17" i="3"/>
  <c r="D16" i="3"/>
  <c r="E16" i="3" s="1"/>
  <c r="D15" i="3"/>
  <c r="E15" i="3" s="1"/>
  <c r="D14" i="3"/>
  <c r="D13" i="3"/>
  <c r="D12" i="3"/>
  <c r="E12" i="3" s="1"/>
  <c r="D11" i="3"/>
  <c r="E11" i="3" s="1"/>
  <c r="D10" i="3"/>
  <c r="D9" i="3"/>
  <c r="D8" i="3"/>
  <c r="E8" i="3" s="1"/>
  <c r="D7" i="3"/>
  <c r="E7" i="3" s="1"/>
  <c r="D6" i="3"/>
  <c r="D5" i="3"/>
  <c r="D4" i="3"/>
  <c r="E4" i="3" s="1"/>
  <c r="D3" i="3"/>
  <c r="E3" i="3" s="1"/>
  <c r="D2" i="3"/>
  <c r="D1" i="3"/>
  <c r="I1" i="3" s="1"/>
  <c r="B32" i="3"/>
  <c r="H32" i="3" s="1"/>
  <c r="B31" i="3"/>
  <c r="B30" i="3"/>
  <c r="B29" i="3"/>
  <c r="H29" i="3" s="1"/>
  <c r="B28" i="3"/>
  <c r="H28" i="3" s="1"/>
  <c r="B27" i="3"/>
  <c r="B26" i="3"/>
  <c r="B25" i="3"/>
  <c r="H25" i="3" s="1"/>
  <c r="B24" i="3"/>
  <c r="H24" i="3" s="1"/>
  <c r="B23" i="3"/>
  <c r="B22" i="3"/>
  <c r="B21" i="3"/>
  <c r="H21" i="3" s="1"/>
  <c r="B20" i="3"/>
  <c r="H20" i="3" s="1"/>
  <c r="B19" i="3"/>
  <c r="B18" i="3"/>
  <c r="B17" i="3"/>
  <c r="H17" i="3" s="1"/>
  <c r="B16" i="3"/>
  <c r="H16" i="3" s="1"/>
  <c r="B15" i="3"/>
  <c r="B14" i="3"/>
  <c r="B13" i="3"/>
  <c r="H13" i="3" s="1"/>
  <c r="B12" i="3"/>
  <c r="H12" i="3" s="1"/>
  <c r="B11" i="3"/>
  <c r="B10" i="3"/>
  <c r="B9" i="3"/>
  <c r="H9" i="3" s="1"/>
  <c r="B8" i="3"/>
  <c r="H8" i="3" s="1"/>
  <c r="B7" i="3"/>
  <c r="B6" i="3"/>
  <c r="B5" i="3"/>
  <c r="H5" i="3" s="1"/>
  <c r="B4" i="3"/>
  <c r="H4" i="3" s="1"/>
  <c r="B3" i="3"/>
  <c r="B2" i="3"/>
  <c r="B1" i="3"/>
  <c r="H1" i="3" s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 l="1"/>
  <c r="H2" i="3"/>
  <c r="H10" i="3"/>
  <c r="H18" i="3"/>
  <c r="H26" i="3"/>
  <c r="H3" i="3"/>
  <c r="H15" i="3"/>
  <c r="H23" i="3"/>
  <c r="H31" i="3"/>
  <c r="I7" i="3"/>
  <c r="I11" i="3"/>
  <c r="I19" i="3"/>
  <c r="I23" i="3"/>
  <c r="I28" i="3"/>
  <c r="I32" i="3"/>
  <c r="E1" i="3"/>
  <c r="E5" i="3"/>
  <c r="E9" i="3"/>
  <c r="E13" i="3"/>
  <c r="E17" i="3"/>
  <c r="E21" i="3"/>
  <c r="E25" i="3"/>
  <c r="E29" i="3"/>
  <c r="I4" i="3"/>
  <c r="I8" i="3"/>
  <c r="I12" i="3"/>
  <c r="I16" i="3"/>
  <c r="I20" i="3"/>
  <c r="I25" i="3"/>
  <c r="I29" i="3"/>
  <c r="I24" i="3"/>
  <c r="H6" i="3"/>
  <c r="H14" i="3"/>
  <c r="H22" i="3"/>
  <c r="H30" i="3"/>
  <c r="I27" i="3"/>
  <c r="I31" i="3"/>
  <c r="H7" i="3"/>
  <c r="H11" i="3"/>
  <c r="H19" i="3"/>
  <c r="H27" i="3"/>
  <c r="I3" i="3"/>
  <c r="I15" i="3"/>
  <c r="E2" i="3"/>
  <c r="E6" i="3"/>
  <c r="E10" i="3"/>
  <c r="E14" i="3"/>
  <c r="E18" i="3"/>
  <c r="E22" i="3"/>
  <c r="E26" i="3"/>
  <c r="E30" i="3"/>
  <c r="I5" i="3"/>
  <c r="I9" i="3"/>
  <c r="I13" i="3"/>
  <c r="I17" i="3"/>
  <c r="I21" i="3"/>
  <c r="I26" i="3"/>
  <c r="I30" i="3"/>
  <c r="B7" i="5"/>
  <c r="E7" i="5" s="1"/>
  <c r="G6" i="5"/>
  <c r="B24" i="5"/>
  <c r="E24" i="5" s="1"/>
  <c r="G23" i="5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B25" i="5" l="1"/>
  <c r="E25" i="5" s="1"/>
  <c r="G24" i="5"/>
  <c r="B8" i="5"/>
  <c r="E8" i="5" s="1"/>
  <c r="G7" i="5"/>
  <c r="B9" i="5" l="1"/>
  <c r="E9" i="5" s="1"/>
  <c r="G8" i="5"/>
  <c r="B26" i="5"/>
  <c r="E26" i="5" s="1"/>
  <c r="G25" i="5"/>
  <c r="B27" i="5" l="1"/>
  <c r="E27" i="5" s="1"/>
  <c r="G26" i="5"/>
  <c r="B10" i="5"/>
  <c r="E10" i="5" s="1"/>
  <c r="G9" i="5"/>
  <c r="B11" i="5" l="1"/>
  <c r="E11" i="5" s="1"/>
  <c r="G10" i="5"/>
  <c r="B28" i="5"/>
  <c r="G27" i="5"/>
  <c r="E28" i="5" l="1"/>
  <c r="G28" i="5" s="1"/>
  <c r="B12" i="5"/>
  <c r="E12" i="5" s="1"/>
  <c r="G11" i="5"/>
  <c r="B13" i="5" l="1"/>
  <c r="E13" i="5" s="1"/>
  <c r="G12" i="5"/>
  <c r="B14" i="5" l="1"/>
  <c r="E14" i="5" s="1"/>
  <c r="G13" i="5"/>
  <c r="B15" i="5" l="1"/>
  <c r="E15" i="5" s="1"/>
  <c r="G14" i="5"/>
  <c r="B16" i="5" l="1"/>
  <c r="E16" i="5" s="1"/>
  <c r="G15" i="5"/>
  <c r="B17" i="5" l="1"/>
  <c r="G16" i="5"/>
  <c r="E17" i="5" l="1"/>
  <c r="G17" i="5" s="1"/>
</calcChain>
</file>

<file path=xl/sharedStrings.xml><?xml version="1.0" encoding="utf-8"?>
<sst xmlns="http://schemas.openxmlformats.org/spreadsheetml/2006/main" count="1146" uniqueCount="620">
  <si>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</si>
  <si>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</si>
  <si>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</si>
  <si>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</si>
  <si>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</si>
  <si>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</si>
  <si>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</si>
  <si>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</si>
  <si>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</si>
  <si>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</si>
  <si>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</si>
  <si>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</si>
  <si>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</si>
  <si>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</si>
  <si>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</si>
  <si>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</si>
  <si>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</si>
  <si>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</si>
  <si>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</si>
  <si>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</si>
  <si>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</si>
  <si>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</si>
  <si>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</si>
  <si>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</si>
  <si>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</si>
  <si>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</si>
  <si>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</si>
  <si>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</si>
  <si>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</si>
  <si>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</si>
  <si>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</si>
  <si>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</si>
  <si>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</si>
  <si>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</si>
  <si>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</si>
  <si>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</si>
  <si>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</si>
  <si>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</si>
  <si>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</si>
  <si>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</si>
  <si>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</si>
  <si>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</si>
  <si>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</si>
  <si>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</si>
  <si>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</si>
  <si>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</si>
  <si>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</si>
  <si>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</si>
  <si>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</si>
  <si>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</si>
  <si>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</si>
  <si>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</si>
  <si>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</si>
  <si>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</si>
  <si>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</si>
  <si>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</si>
  <si>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</si>
  <si>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</si>
  <si>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</si>
  <si>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</si>
  <si>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</si>
  <si>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</si>
  <si>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</si>
  <si>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</si>
  <si>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</si>
  <si>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</si>
  <si>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</si>
  <si>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</si>
  <si>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</si>
  <si>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</si>
  <si>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</si>
  <si>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</si>
  <si>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</si>
  <si>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</si>
  <si>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</si>
  <si>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</si>
  <si>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</si>
  <si>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</si>
  <si>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</si>
  <si>
    <t xml:space="preserve">xs:string </t>
  </si>
  <si>
    <t>xs:hexBinary</t>
  </si>
  <si>
    <t xml:space="preserve">xs:base64Binary </t>
  </si>
  <si>
    <t xml:space="preserve">xs:anyURI </t>
  </si>
  <si>
    <t xml:space="preserve">xs:QName </t>
  </si>
  <si>
    <t>xs:NOTATION</t>
  </si>
  <si>
    <t xml:space="preserve">xs:normalizedString </t>
  </si>
  <si>
    <t xml:space="preserve">xs:token </t>
  </si>
  <si>
    <t xml:space="preserve">xs:language </t>
  </si>
  <si>
    <t xml:space="preserve">xs:NMTOKEN </t>
  </si>
  <si>
    <t xml:space="preserve">xs:Name </t>
  </si>
  <si>
    <t xml:space="preserve">xs:NCName </t>
  </si>
  <si>
    <t xml:space="preserve">xs:ID </t>
  </si>
  <si>
    <t xml:space="preserve">xs:IDREF </t>
  </si>
  <si>
    <t xml:space="preserve">xs:ENTITY </t>
  </si>
  <si>
    <t xml:space="preserve">xs:integer </t>
  </si>
  <si>
    <t>xs:nonPositiveInteger</t>
  </si>
  <si>
    <t>xs:negativeInteger</t>
  </si>
  <si>
    <t xml:space="preserve">xs:nonNegativeInteger </t>
  </si>
  <si>
    <t xml:space="preserve">xs:positiveInteger </t>
  </si>
  <si>
    <t xml:space="preserve">xs:long </t>
  </si>
  <si>
    <t xml:space="preserve">xs:int </t>
  </si>
  <si>
    <t>xs:short</t>
  </si>
  <si>
    <t>xs:byte</t>
  </si>
  <si>
    <t xml:space="preserve">xs:unsignedLong </t>
  </si>
  <si>
    <t xml:space="preserve">xs:unsignedInt </t>
  </si>
  <si>
    <t xml:space="preserve">xs:unsignedShort </t>
  </si>
  <si>
    <t>xs:unsignedByte</t>
  </si>
  <si>
    <t xml:space="preserve">xs:float </t>
  </si>
  <si>
    <t xml:space="preserve">xs:double </t>
  </si>
  <si>
    <t xml:space="preserve">xs:dateTime </t>
  </si>
  <si>
    <t>xs:date</t>
  </si>
  <si>
    <t>xs:gYearMonth</t>
  </si>
  <si>
    <t xml:space="preserve">xs:gYear </t>
  </si>
  <si>
    <t xml:space="preserve">xs:time </t>
  </si>
  <si>
    <t>xs:gDay</t>
  </si>
  <si>
    <t>xs:gMonth</t>
  </si>
  <si>
    <t>xs:gMonthDay</t>
  </si>
  <si>
    <t xml:space="preserve">xs:duration </t>
  </si>
  <si>
    <t>xs:NMTOKENS</t>
  </si>
  <si>
    <t>xs:IDREFS</t>
  </si>
  <si>
    <t>xs:ENTITIES</t>
  </si>
  <si>
    <t>текст</t>
  </si>
  <si>
    <t>гексадвоїчний</t>
  </si>
  <si>
    <t>двоїчний у 64-му кодуванні</t>
  </si>
  <si>
    <t>URL</t>
  </si>
  <si>
    <t>кваліфіковане ім'я</t>
  </si>
  <si>
    <t>нотація</t>
  </si>
  <si>
    <t>нормалізований текст</t>
  </si>
  <si>
    <t>токен</t>
  </si>
  <si>
    <t>мова</t>
  </si>
  <si>
    <t>ім'я-токен</t>
  </si>
  <si>
    <t>ім'я</t>
  </si>
  <si>
    <t>ідентифікатор</t>
  </si>
  <si>
    <t>посилання на ідентифікатор</t>
  </si>
  <si>
    <t>сутність</t>
  </si>
  <si>
    <t>будь-який URL</t>
  </si>
  <si>
    <t>ціле число</t>
  </si>
  <si>
    <t>від'ємне ціле число</t>
  </si>
  <si>
    <t>недодатнє ціле число</t>
  </si>
  <si>
    <t>невід'ємне ціле число</t>
  </si>
  <si>
    <t>додатнє ціле число</t>
  </si>
  <si>
    <t>довге ціле число</t>
  </si>
  <si>
    <t>коротке ціле число</t>
  </si>
  <si>
    <t>байт</t>
  </si>
  <si>
    <t>беззнакове довге ціле</t>
  </si>
  <si>
    <t>беззнакове ціле</t>
  </si>
  <si>
    <t>беззнакове коротке ціле</t>
  </si>
  <si>
    <t>беззнаковий байт</t>
  </si>
  <si>
    <t>число з плаваючою комою</t>
  </si>
  <si>
    <t>подвійне з плаваючою комою</t>
  </si>
  <si>
    <t>дата і час</t>
  </si>
  <si>
    <t>дата</t>
  </si>
  <si>
    <t>рік і місяць</t>
  </si>
  <si>
    <t>рік</t>
  </si>
  <si>
    <t>час</t>
  </si>
  <si>
    <t>день</t>
  </si>
  <si>
    <t>місяць</t>
  </si>
  <si>
    <t>місяць і день</t>
  </si>
  <si>
    <t>тривалість (по часу)</t>
  </si>
  <si>
    <t>масив імен-токенів</t>
  </si>
  <si>
    <t>масив посилань на ідентифікатори</t>
  </si>
  <si>
    <t>масив сутностей</t>
  </si>
  <si>
    <t>OrigTypeNm</t>
  </si>
  <si>
    <t>UkrTypeNm</t>
  </si>
  <si>
    <t>xs:boolean</t>
  </si>
  <si>
    <t>xs:decimal</t>
  </si>
  <si>
    <t>логічний тип(так/ні)</t>
  </si>
  <si>
    <t>десяткове число, у т.ч. дрібне</t>
  </si>
  <si>
    <t>EnumTypeName</t>
  </si>
  <si>
    <t>FinancialServicesType</t>
  </si>
  <si>
    <t>BankingActivityType</t>
  </si>
  <si>
    <t>EnumValue</t>
  </si>
  <si>
    <t>EnumKey</t>
  </si>
  <si>
    <t>EnumDescription</t>
  </si>
  <si>
    <t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t>
  </si>
  <si>
    <t>п.2 довірче управління фінансовими активами (ст.4 з-ну Про фінпослуги)</t>
  </si>
  <si>
    <t>п.3 діяльність з обміну валют (ст.4 з-ну Про фінпослуги)</t>
  </si>
  <si>
    <t>п.4 залучення фінансових активів із зобов'язанням щодо наступного їх повернення (ст.4 з-ну Про фінпослуги)</t>
  </si>
  <si>
    <t>п.5 фінансовий лізинг (ст.4 з-ну Про фінпослуги)</t>
  </si>
  <si>
    <t>п.6 надання коштів у позику, в тому числі і на умовах фінансового кредиту (ст.4 з-ну Про фінпослуги)</t>
  </si>
  <si>
    <t>п.7 надання гарантій та поручительств (ст.4 з-ну Про фінпослуги)</t>
  </si>
  <si>
    <t>п.8 переказ коштів (ст.4 з-ну Про фінпослуги)</t>
  </si>
  <si>
    <t>п.9 послуги у сфері страхування та у системі накопичувального пенсійного забезпечення (ст.4 з-ну Про фінпослуги)</t>
  </si>
  <si>
    <t>п.10 професійна діяльність на ринку цінних паперів, що підлягає ліцензуванню (ст.4 з-ну Про фінпослуги)</t>
  </si>
  <si>
    <t>п.11 факторинг (ст.4 з-ну Про фінпослуги)</t>
  </si>
  <si>
    <t>п.11.1 адміністрування фінансових активів для придбання товарів у групах (ст.4 з-ну Про фінпослуги)</t>
  </si>
  <si>
    <t>п.13 операції з іпотечними активами з метою емісії іпотечних цінних паперів (ст.4 з-ну Про фінпослуги)</t>
  </si>
  <si>
    <t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t>
  </si>
  <si>
    <t>п.14 банківські та інші фінансові послуги, що надаються відповідно до Закону України Про банки і банківську діяльність (ст.4 з-ну Про фінпослуги)</t>
  </si>
  <si>
    <t>None</t>
  </si>
  <si>
    <t>Не вказано</t>
  </si>
  <si>
    <t>PayDocsIssuance</t>
  </si>
  <si>
    <t>Trust</t>
  </si>
  <si>
    <t>CurrencyExchange</t>
  </si>
  <si>
    <t>FinanceAssetsLiabilities</t>
  </si>
  <si>
    <t>FinancialLeasing</t>
  </si>
  <si>
    <t>Lending</t>
  </si>
  <si>
    <t>Guarantees</t>
  </si>
  <si>
    <t>FundsTransfer</t>
  </si>
  <si>
    <t>InsuranceAndPensionSavings</t>
  </si>
  <si>
    <t>StockExchangeActivities</t>
  </si>
  <si>
    <t>Factoring</t>
  </si>
  <si>
    <t>FinAssetsAdministeringGroupsPurchase</t>
  </si>
  <si>
    <t>ConstructionAssetsManagement</t>
  </si>
  <si>
    <t>MortgageSecuritiesMngtIssue</t>
  </si>
  <si>
    <t>OtherFinBankServices</t>
  </si>
  <si>
    <t>CodeP1</t>
  </si>
  <si>
    <t>DescrAttr</t>
  </si>
  <si>
    <t>п.1 залучення у вклади (депозити) коштів та банківських металів від необмеженого кола юридичних і фізичних осіб (ч.1-а ст.47 З-ну Про БіБД)</t>
  </si>
  <si>
    <t>п.2 відкриття та ведення поточних (кореспондентських) рахунків клієнтів, у тому числі у банківських металах (ч.1-а ст.47 З-ну Про БіБД)</t>
  </si>
  <si>
    <t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t>
  </si>
  <si>
    <t>п.1 інвестицій (ч.8-а ст.47 З-ну Про БіБД)</t>
  </si>
  <si>
    <t>п.2 випуску власних цінних паперів (ч.8-а ст.47 З-ну Про БіБД)</t>
  </si>
  <si>
    <t>п.3 випуску, розповсюдження та проведення лотерей (ч.8-а ст.47 З-ну Про БіБД)</t>
  </si>
  <si>
    <t>п.4 зберігання цінностей або надання в майновий найм (оренду) індивідуального банківського сейфа (ч.8-а ст.47 З-ну Про БіБД)</t>
  </si>
  <si>
    <t>п.5 інкасації коштів та перевезення валютних цінностей (ч.8-а ст.47 З-ну Про БіБД)</t>
  </si>
  <si>
    <t>п.6 ведення реєстрів власників іменних цінних паперів (крім власних акцій) (ч.8-а ст.47 З-ну Про БіБД)</t>
  </si>
  <si>
    <t>п.7 надання консультаційних та інформаційних послуг щодо банківських та інших фінансових послуг (ч.8-а ст.47 З-ну Про БіБД)</t>
  </si>
  <si>
    <t>DepositsTaking</t>
  </si>
  <si>
    <t>AccountsMgmt</t>
  </si>
  <si>
    <t>DepositedFundsPlacement</t>
  </si>
  <si>
    <t>Investments</t>
  </si>
  <si>
    <t>ProprietarySecuritiesIssue</t>
  </si>
  <si>
    <t>Lotteries</t>
  </si>
  <si>
    <t>CashCollectionTransportation</t>
  </si>
  <si>
    <t>SafeCustody</t>
  </si>
  <si>
    <t>SecuritiesCustody</t>
  </si>
  <si>
    <t>ConsultancyOnBankFinServices</t>
  </si>
  <si>
    <t>Контролери банку</t>
  </si>
  <si>
    <t>Особи, які мають істотну участь у банку, та особи, через яких ці особи здійснюють опосередковане володіння істотною участю в банку</t>
  </si>
  <si>
    <t>Керівники банку, керівник служби внутрішнього аудиту, керівники та члени комітетів банку</t>
  </si>
  <si>
    <t>Споріднені та афільовані особи банку, у тому числі учасники банківської групи</t>
  </si>
  <si>
    <t>Особи, які мають істотну участь у споріднених та афільованих особах банку</t>
  </si>
  <si>
    <t>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</t>
  </si>
  <si>
    <t>Асоційовані особи фізичних осіб, зазначених у пунктах 1 – 6 частини першої статті 52 Закону</t>
  </si>
  <si>
    <t>Юридичні особи, у яких фізичні особи, зазначені в частині першій статті 52 Закону, є керівниками або власниками істотної участі</t>
  </si>
  <si>
    <t>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</t>
  </si>
  <si>
    <t>BankAssociatedPeronsCode315p</t>
  </si>
  <si>
    <t>BankControllers</t>
  </si>
  <si>
    <t>SignificantOwners</t>
  </si>
  <si>
    <t>BankMgrsEtc</t>
  </si>
  <si>
    <t>Affiliated</t>
  </si>
  <si>
    <t>AffiliatedSignOwners</t>
  </si>
  <si>
    <t>AffiliatedMgrsEtc</t>
  </si>
  <si>
    <t>AssocPersonsArt52pp16</t>
  </si>
  <si>
    <t>Art52MgrsSignOwnersLPs</t>
  </si>
  <si>
    <t>AnyPersonInfluencingArt52</t>
  </si>
  <si>
    <t>EntityType</t>
  </si>
  <si>
    <t>ListerMethodBody</t>
  </si>
  <si>
    <t>ListerMethodName</t>
  </si>
  <si>
    <t>OwnershipType</t>
  </si>
  <si>
    <t>SexType</t>
  </si>
  <si>
    <t>EmploymentState</t>
  </si>
  <si>
    <t>EmploymentTerminationType</t>
  </si>
  <si>
    <t>HigherEducationDegreeType</t>
  </si>
  <si>
    <t>DegreeHonourType</t>
  </si>
  <si>
    <t>FundsOriginType</t>
  </si>
  <si>
    <t>PaymentType</t>
  </si>
  <si>
    <t>FinancialGuarantorRoleType</t>
  </si>
  <si>
    <t>BreachOfLawType</t>
  </si>
  <si>
    <t>SentenceType</t>
  </si>
  <si>
    <t>TypicalApplicationAttachement</t>
  </si>
  <si>
    <t>AssociatedPersonRole</t>
  </si>
  <si>
    <t>ManagementPosition</t>
  </si>
  <si>
    <t>InsolvencyStatus</t>
  </si>
  <si>
    <t>WellKnownCreditRatingAgencyType</t>
  </si>
  <si>
    <t>LongTermCreditRatingType</t>
  </si>
  <si>
    <t>BankruptcyCaseResolutionType</t>
  </si>
  <si>
    <t>ShortTermCreditRatingType</t>
  </si>
  <si>
    <t>CourtInstanceType</t>
  </si>
  <si>
    <t>CourtDecisionType</t>
  </si>
  <si>
    <t>FinancialInstitutionType</t>
  </si>
  <si>
    <t>FinancialInstitutionStatus</t>
  </si>
  <si>
    <t>CompanyOwnershipType</t>
  </si>
  <si>
    <t>InstitutionLevel</t>
  </si>
  <si>
    <t>ListerPropertyName</t>
  </si>
  <si>
    <t>ListerPropertyNameBody</t>
  </si>
  <si>
    <t>CourtInfo</t>
  </si>
  <si>
    <t>LPRegisteredDateRecordId</t>
  </si>
  <si>
    <t>EmailInfo</t>
  </si>
  <si>
    <t>CreditRatingInfo</t>
  </si>
  <si>
    <t>BankruptcyInvestigationInfo</t>
  </si>
  <si>
    <t>LiquidatedOrInsolventEntityInfoBase</t>
  </si>
  <si>
    <t>LegalTransactionType</t>
  </si>
  <si>
    <t>InfluenceType</t>
  </si>
  <si>
    <t>LiquidatedOrInsolventEntityMgmtRecordInfo</t>
  </si>
  <si>
    <t>CharterCapitalTableRecord</t>
  </si>
  <si>
    <t>EnumsLister</t>
  </si>
  <si>
    <t>RatingAgencyInfo</t>
  </si>
  <si>
    <t>EconomicActivityType</t>
  </si>
  <si>
    <t>CharterCapitalTableTotalsRecord</t>
  </si>
  <si>
    <t>CourtDecisionInfo</t>
  </si>
  <si>
    <t>LicenseQualificationInfo</t>
  </si>
  <si>
    <t>IPOSharesPurchaseInfo</t>
  </si>
  <si>
    <t>SecondaryMarketSharesPurchaseInfo</t>
  </si>
  <si>
    <t>LegalTransactionInfo</t>
  </si>
  <si>
    <t>PowerOfAttorneySharesPurchaseInfo</t>
  </si>
  <si>
    <t>SignificantOrDecisiveInfulenceInfo</t>
  </si>
  <si>
    <t>SignificantOwnershipAcquisitionWaysInfo</t>
  </si>
  <si>
    <t>TotalOwnershipSummaryInfo</t>
  </si>
  <si>
    <t>ImperfectBusinessReputationInfo</t>
  </si>
  <si>
    <t>PowerOfAttorneyInfo</t>
  </si>
  <si>
    <t>MissingInformationResonInfo</t>
  </si>
  <si>
    <t>TypeName</t>
  </si>
  <si>
    <t xml:space="preserve">quCtrl.Content = new </t>
  </si>
  <si>
    <t>(); MessageBox.Show("Press OK to continue...");</t>
  </si>
  <si>
    <t>Type</t>
  </si>
  <si>
    <t>Modifier</t>
  </si>
  <si>
    <t>PropName</t>
  </si>
  <si>
    <t>FieldName</t>
  </si>
  <si>
    <t>FieldDecl</t>
  </si>
  <si>
    <t>Accessor</t>
  </si>
  <si>
    <t>BankOperationLimitType</t>
  </si>
  <si>
    <t>BankBranchStatusType</t>
  </si>
  <si>
    <t>WorkingHoursDayType</t>
  </si>
  <si>
    <t xml:space="preserve">        public DateTime? D_CLOSE { get; set; }</t>
  </si>
  <si>
    <t xml:space="preserve">        public string NKB { get; set; }</t>
  </si>
  <si>
    <t xml:space="preserve">        public string KOB { get; set; }</t>
  </si>
  <si>
    <t xml:space="preserve">        public string KK { get; set; }</t>
  </si>
  <si>
    <t xml:space="preserve">        public string TP { get; set; }</t>
  </si>
  <si>
    <t xml:space="preserve">        public string KOF { get; set; }</t>
  </si>
  <si>
    <t xml:space="preserve">        public string NF { get; set; }</t>
  </si>
  <si>
    <t xml:space="preserve">        public string KOP { get; set; }</t>
  </si>
  <si>
    <t xml:space="preserve">        public string NP { get; set; }</t>
  </si>
  <si>
    <t>NCKS</t>
  </si>
  <si>
    <t>DEPCODE</t>
  </si>
  <si>
    <t>KNB</t>
  </si>
  <si>
    <t>NAMEF</t>
  </si>
  <si>
    <t>D_OPEN</t>
  </si>
  <si>
    <t>D_CLOSE</t>
  </si>
  <si>
    <t>NKB</t>
  </si>
  <si>
    <t>KOB</t>
  </si>
  <si>
    <t>KK</t>
  </si>
  <si>
    <t>TP</t>
  </si>
  <si>
    <t>KOF</t>
  </si>
  <si>
    <t>NF</t>
  </si>
  <si>
    <t>KOP</t>
  </si>
  <si>
    <t>NP</t>
  </si>
  <si>
    <t>FieldNm</t>
  </si>
  <si>
    <t>ParseCode</t>
  </si>
  <si>
    <t xml:space="preserve">        public bool IsChecked { get; set; }</t>
  </si>
  <si>
    <t>FinancialService</t>
  </si>
  <si>
    <t>BankingActivity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</si>
  <si>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</si>
  <si>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</si>
  <si>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</si>
  <si>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</si>
  <si>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</si>
  <si>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</si>
  <si>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</si>
  <si>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</si>
  <si>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</si>
  <si>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Кіровоградська</t>
  </si>
  <si>
    <t>АР Крим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</si>
  <si>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</si>
  <si>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</si>
  <si>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</si>
  <si>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</si>
  <si>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</si>
  <si>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</si>
  <si>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</si>
  <si>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</si>
  <si>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</si>
  <si>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</si>
  <si>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</si>
  <si>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</si>
  <si>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Чернігівська</t>
  </si>
  <si>
    <t>Чернівецька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</si>
  <si>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</si>
  <si>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</si>
  <si>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</si>
  <si>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</si>
  <si>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</si>
  <si>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</si>
  <si>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</si>
  <si>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</si>
  <si>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</si>
  <si>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</si>
  <si>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</si>
  <si>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</si>
  <si>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</si>
  <si>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</si>
  <si>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</si>
  <si>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</si>
  <si>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</si>
  <si>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</si>
  <si>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</si>
  <si>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</si>
  <si>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</si>
  <si>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</si>
  <si>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</si>
  <si>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</si>
  <si>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</si>
  <si>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Code</t>
  </si>
  <si>
    <t>Name</t>
  </si>
  <si>
    <t>EducationKindGros</t>
  </si>
  <si>
    <t>BankAssociatedPersonsCode315p</t>
  </si>
  <si>
    <t>неторговельні операції з валютними цінностями</t>
  </si>
  <si>
    <t>операції з готівковою іноземною валютою та чеками (купівля, продаж, обмін, прийняття на інкасо), що здійснюються в касах і пунктах обміну іноземної валюти банків</t>
  </si>
  <si>
    <t>операції з готівковою іноземною валютою (купівля, продаж, обмін), що здійснюються в пунктах обміну іноземної валюти, які працюють на підставі укладених банками агентських договорів з юридичними особами-резидентами</t>
  </si>
  <si>
    <t>ведення рахунків клієнтів (резидентів і нерезидентів) в іноземній валюті та клієнтів-нерезидентів у грошовій одиниці України</t>
  </si>
  <si>
    <t>ведення кореспондентських рахунків банків (резидентів і нерезидентів) в іноземній валюті</t>
  </si>
  <si>
    <t>ведення кореспондентських рахунків банків (нерезидентів) у грошовій одиниці України</t>
  </si>
  <si>
    <t>відкриття кореспондентських рахунків в уповноважених банках України в іноземній валюті та здійснення операцій за ними</t>
  </si>
  <si>
    <t>відкриття кореспондентських рахунків у банках (нерезидентах) в іноземній валюті та здійснення операцій за ними</t>
  </si>
  <si>
    <t>залучення та розміщення іноземної валюти на валютному ринку України</t>
  </si>
  <si>
    <t>залучення та розміщення іноземної валюти на міжнародних ринках</t>
  </si>
  <si>
    <t>торгівля іноземною валютою на валютному ринку України [за винятком операцій з готівковою іноземною валютою та чеками (купівля, продаж, обмін), що здійснюється в касах і пунктах обміну іноземної валюти банків і агентів]</t>
  </si>
  <si>
    <t>торгівля іноземною валютою на міжнародних ринках</t>
  </si>
  <si>
    <t>залучення та розміщення банківських металів на валютному ринку України</t>
  </si>
  <si>
    <t>залучення та розміщення банківських металів на міжнародних ринках</t>
  </si>
  <si>
    <t>торгівля банківськими металами на валютному ринку України</t>
  </si>
  <si>
    <t>торгівля банківськими металами на міжнародних ринках</t>
  </si>
  <si>
    <t>валютні операції на валютному ринку України,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</t>
  </si>
  <si>
    <t>валютні операції на міжнародних ринках,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</t>
  </si>
  <si>
    <t>GeneralFXLicenseActivityType</t>
  </si>
  <si>
    <t>GFX_NonTrade</t>
  </si>
  <si>
    <t>GFX_CashBankOps</t>
  </si>
  <si>
    <t>GFX_CashAgentOps</t>
  </si>
  <si>
    <t>GFX_AcctMgmt</t>
  </si>
  <si>
    <t>GFX_CorrBkAcctMgmtFCCY</t>
  </si>
  <si>
    <t>GFX_CorrBkAcctMgmtLCCY</t>
  </si>
  <si>
    <t>GFX_CorrAcctHaveInUABksFCCY</t>
  </si>
  <si>
    <t>GFX_CorrAcctHaveInNonUABksFCCY</t>
  </si>
  <si>
    <t>GFX_FCCYBorrNPlaceLocalMarket</t>
  </si>
  <si>
    <t>GFX_FCCYBorrNPlaceWorldMarket</t>
  </si>
  <si>
    <t>GFX_FCCYTradingNonCashLocalMarket</t>
  </si>
  <si>
    <t>GFX_FCCYTradingNonCashWorldMarket</t>
  </si>
  <si>
    <t>GFX_BkMetalBorrNPlaceLocalMarket</t>
  </si>
  <si>
    <t>GFX_BkMetalBorrNPlaceWorldMarket</t>
  </si>
  <si>
    <t>GFX_BkMetalTradingLocalMarket</t>
  </si>
  <si>
    <t>GFX_BkMetalTradingWorldMarket</t>
  </si>
  <si>
    <t>GFX_FinSvcLocalMarket</t>
  </si>
  <si>
    <t>GFX_FinSvcWorldMarket</t>
  </si>
  <si>
    <t>ProfessionalStockMarketActivityType</t>
  </si>
  <si>
    <t>діяльність з торгівлі цінними паперами (пп.1 ч.2 ст.16 ЗпЦПіФР)</t>
  </si>
  <si>
    <t>діяльність з управління активами інституційних інвесторів (пп.2 ч.2 ст.16 ЗпЦПіФР)</t>
  </si>
  <si>
    <t>депозитарна діяльність (пп.3 ч.2 ст.16 ЗпЦПіФР)</t>
  </si>
  <si>
    <t>діяльність з організації торгівлі на фондовому ринку (пп.4 ч.2 ст.16 ЗпЦПіФР)</t>
  </si>
  <si>
    <t>клірингова діяльність (пп.5 ч.2 ст.16 ЗпЦПіФР)</t>
  </si>
  <si>
    <t>SMSecuritiesTrading</t>
  </si>
  <si>
    <t>SMInstInvAssetsMgmt</t>
  </si>
  <si>
    <t>SMDepositoryActivities</t>
  </si>
  <si>
    <t>SMTradeOrganization</t>
  </si>
  <si>
    <t>SMClearing</t>
  </si>
  <si>
    <t>ProfessionalStockMarketActivitySubType</t>
  </si>
  <si>
    <t>брокерська діяльність (пп.1 ч.2, п.1, ст.17 ЗпЦПіФР)</t>
  </si>
  <si>
    <t>дилерська діяльність (пп.2 ч.2, п.1, ст.17 ЗпЦПіФР)</t>
  </si>
  <si>
    <t>андеррайтинг (пп.3 ч.2, п.1, ст.17 ЗпЦПіФР)</t>
  </si>
  <si>
    <t>діяльність з управління цінними паперами (пп.4 ч.2, п.1, ст.17 ЗпЦПіФР)</t>
  </si>
  <si>
    <t>SMTBrokerage</t>
  </si>
  <si>
    <t>SMTDealership</t>
  </si>
  <si>
    <t>SMTUnderwriting</t>
  </si>
  <si>
    <t>SMTSecuritiesMgmt</t>
  </si>
  <si>
    <t>string</t>
  </si>
  <si>
    <t>ParentID</t>
  </si>
  <si>
    <t>NameFull</t>
  </si>
  <si>
    <t>NameShort</t>
  </si>
  <si>
    <t>NamePrint</t>
  </si>
  <si>
    <t>NameSEP</t>
  </si>
  <si>
    <t>NameStats</t>
  </si>
  <si>
    <t>MFO</t>
  </si>
  <si>
    <t>YeDRPOU</t>
  </si>
  <si>
    <t>RegNr</t>
  </si>
  <si>
    <t>InternalNr</t>
  </si>
  <si>
    <t>BranchNrInternal</t>
  </si>
  <si>
    <t>KOATUU</t>
  </si>
  <si>
    <t>DialCode</t>
  </si>
  <si>
    <t>Fax</t>
  </si>
  <si>
    <t>Email</t>
  </si>
  <si>
    <t>www</t>
  </si>
  <si>
    <t>MgrPosition</t>
  </si>
  <si>
    <t>MgrCountryISO3Code</t>
  </si>
  <si>
    <t>MgrCountryNameUkr</t>
  </si>
  <si>
    <t>MgrSurname</t>
  </si>
  <si>
    <t>MgrName</t>
  </si>
  <si>
    <t>MgrMiddleName</t>
  </si>
  <si>
    <t>MgrSurnameAtBirth</t>
  </si>
  <si>
    <t>MgrTaxOrSocSecID</t>
  </si>
  <si>
    <t>MgrPassportID</t>
  </si>
  <si>
    <t>DateTime?</t>
  </si>
  <si>
    <t>MgrPassIssuedDate</t>
  </si>
  <si>
    <t>IsParentIDChanged</t>
  </si>
  <si>
    <t>ParentIDOld</t>
  </si>
  <si>
    <t>IsNameFullChanged</t>
  </si>
  <si>
    <t>NameFullOld</t>
  </si>
  <si>
    <t>IsNameShortChanged</t>
  </si>
  <si>
    <t>NameShortOld</t>
  </si>
  <si>
    <t>IsNamePrintChanged</t>
  </si>
  <si>
    <t>NamePrintOld</t>
  </si>
  <si>
    <t>IsNameSEPChanged</t>
  </si>
  <si>
    <t>NameSEPOld</t>
  </si>
  <si>
    <t>IsNameStatsChanged</t>
  </si>
  <si>
    <t>NameStatsOld</t>
  </si>
  <si>
    <t>IsMFOChanged</t>
  </si>
  <si>
    <t>MFOOld</t>
  </si>
  <si>
    <t>IsYeDRPOUChanged</t>
  </si>
  <si>
    <t>YeDRPOUOld</t>
  </si>
  <si>
    <t>IsRegNrChanged</t>
  </si>
  <si>
    <t>RegNrOld</t>
  </si>
  <si>
    <t>IsInternalNrChanged</t>
  </si>
  <si>
    <t>InternalNrOld</t>
  </si>
  <si>
    <t>IsBranchNrInternalChanged</t>
  </si>
  <si>
    <t>BranchNrInternalOld</t>
  </si>
  <si>
    <t>IsKOATUUChanged</t>
  </si>
  <si>
    <t>KOATUUOld</t>
  </si>
  <si>
    <t>IsDialCodeChanged</t>
  </si>
  <si>
    <t>DialCodeOld</t>
  </si>
  <si>
    <t>IsFaxChanged</t>
  </si>
  <si>
    <t>FaxOld</t>
  </si>
  <si>
    <t>IsEmailChanged</t>
  </si>
  <si>
    <t>EmailOld</t>
  </si>
  <si>
    <t>IswwwChanged</t>
  </si>
  <si>
    <t>wwwOld</t>
  </si>
  <si>
    <t>IsMgrPositionChanged</t>
  </si>
  <si>
    <t>MgrPositionOld</t>
  </si>
  <si>
    <t>IsMgrCountryISO3CodeChanged</t>
  </si>
  <si>
    <t>MgrCountryISO3CodeOld</t>
  </si>
  <si>
    <t>IsMgrCountryNameUkrChanged</t>
  </si>
  <si>
    <t>MgrCountryNameUkrOld</t>
  </si>
  <si>
    <t>IsMgrSurnameChanged</t>
  </si>
  <si>
    <t>MgrSurnameOld</t>
  </si>
  <si>
    <t>IsMgrNameChanged</t>
  </si>
  <si>
    <t>MgrNameOld</t>
  </si>
  <si>
    <t>IsMgrMiddleNameChanged</t>
  </si>
  <si>
    <t>MgrMiddleNameOld</t>
  </si>
  <si>
    <t>IsMgrSurnameAtBirthChanged</t>
  </si>
  <si>
    <t>MgrSurnameAtBirthOld</t>
  </si>
  <si>
    <t>IsMgrTaxOrSocSecIDChanged</t>
  </si>
  <si>
    <t>MgrTaxOrSocSecIDOld</t>
  </si>
  <si>
    <t>IsMgrPassportIDChanged</t>
  </si>
  <si>
    <t>MgrPassportIDOld</t>
  </si>
  <si>
    <t>IsMgrPassIssuedDateChanged</t>
  </si>
  <si>
    <t>MgrPassIssuedDateOld</t>
  </si>
  <si>
    <t>ParentIDNew</t>
  </si>
  <si>
    <t>NameFullNew</t>
  </si>
  <si>
    <t>NameShortNew</t>
  </si>
  <si>
    <t>NamePrintNew</t>
  </si>
  <si>
    <t>NameSEPNew</t>
  </si>
  <si>
    <t>NameStatsNew</t>
  </si>
  <si>
    <t>MFONew</t>
  </si>
  <si>
    <t>YeDRPOUNew</t>
  </si>
  <si>
    <t>RegNrNew</t>
  </si>
  <si>
    <t>InternalNrNew</t>
  </si>
  <si>
    <t>BranchNrInternalNew</t>
  </si>
  <si>
    <t>KOATUUNew</t>
  </si>
  <si>
    <t>DialCodeNew</t>
  </si>
  <si>
    <t>FaxNew</t>
  </si>
  <si>
    <t>EmailNew</t>
  </si>
  <si>
    <t>wwwNew</t>
  </si>
  <si>
    <t>MgrPositionNew</t>
  </si>
  <si>
    <t>MgrCountryISO3CodeNew</t>
  </si>
  <si>
    <t>MgrCountryNameUkrNew</t>
  </si>
  <si>
    <t>MgrSurnameNew</t>
  </si>
  <si>
    <t>MgrNameNew</t>
  </si>
  <si>
    <t>MgrMiddleNameNew</t>
  </si>
  <si>
    <t>MgrSurnameAtBirthNew</t>
  </si>
  <si>
    <t>MgrTaxOrSocSecIDNew</t>
  </si>
  <si>
    <t>MgrPassportIDNew</t>
  </si>
  <si>
    <t>MgrPassIssuedDateNew</t>
  </si>
  <si>
    <t>bool</t>
  </si>
  <si>
    <t>public</t>
  </si>
  <si>
    <t>Raion</t>
  </si>
  <si>
    <t>ZipCode</t>
  </si>
  <si>
    <t>City</t>
  </si>
  <si>
    <t>Street</t>
  </si>
  <si>
    <t>HouseNr</t>
  </si>
  <si>
    <t>ApptOfficeNr</t>
  </si>
  <si>
    <t>IsRaionChanged</t>
  </si>
  <si>
    <t>RaionNew</t>
  </si>
  <si>
    <t>RaionOld</t>
  </si>
  <si>
    <t>IsZipCodeChanged</t>
  </si>
  <si>
    <t>ZipCodeNew</t>
  </si>
  <si>
    <t>ZipCodeOld</t>
  </si>
  <si>
    <t>IsCityChanged</t>
  </si>
  <si>
    <t>CityNew</t>
  </si>
  <si>
    <t>CityOld</t>
  </si>
  <si>
    <t>IsStreetChanged</t>
  </si>
  <si>
    <t>StreetNew</t>
  </si>
  <si>
    <t>StreetOld</t>
  </si>
  <si>
    <t>IsHouseNrChanged</t>
  </si>
  <si>
    <t>HouseNrNew</t>
  </si>
  <si>
    <t>HouseNrOld</t>
  </si>
  <si>
    <t>IsApptOfficeNrChanged</t>
  </si>
  <si>
    <t>ApptOfficeNrNew</t>
  </si>
  <si>
    <t>ApptOfficeNrOld</t>
  </si>
  <si>
    <t>Oblast</t>
  </si>
  <si>
    <t>IsOblastChanged</t>
  </si>
  <si>
    <t>OblastNew</t>
  </si>
  <si>
    <t>OblastOld</t>
  </si>
  <si>
    <t>Phone</t>
  </si>
  <si>
    <t>IsPhoneChanged</t>
  </si>
  <si>
    <t>PhoneNew</t>
  </si>
  <si>
    <t>PhoneOld</t>
  </si>
  <si>
    <t>FinActivitySvcInstrumentActionType</t>
  </si>
  <si>
    <t>FinActivitySvcInstrumentType</t>
  </si>
  <si>
    <t>OperationsListing</t>
  </si>
  <si>
    <t>IsOperationsListingChanged</t>
  </si>
  <si>
    <t>OperationsListingNew</t>
  </si>
  <si>
    <t>OperationsListingOld</t>
  </si>
  <si>
    <t>Status</t>
  </si>
  <si>
    <t>IsStatusChanged</t>
  </si>
  <si>
    <t>StatusNew</t>
  </si>
  <si>
    <t>StatusOld</t>
  </si>
  <si>
    <t>Coordinates</t>
  </si>
  <si>
    <t>IsCoordinatesChanged</t>
  </si>
  <si>
    <t>CoordinatesNew</t>
  </si>
  <si>
    <t>CoordinatesOld</t>
  </si>
  <si>
    <t>BankBranchType</t>
  </si>
  <si>
    <t>BranchType</t>
  </si>
  <si>
    <t>IsBranchTypeChanged</t>
  </si>
  <si>
    <t>BranchTypeNew</t>
  </si>
  <si>
    <t>BranchTypeOld</t>
  </si>
  <si>
    <t>BankBranchChangeType</t>
  </si>
  <si>
    <t xml:space="preserve">        public DateTime MessageDate { get; set; }</t>
  </si>
  <si>
    <t xml:space="preserve">        public string RelRef { get; set; }</t>
  </si>
  <si>
    <t xml:space="preserve">        public DateTime RelDate { get; set; }</t>
  </si>
  <si>
    <t xml:space="preserve">        public EKDRBUChangePackageResponseStatus ResponseStatus { get; set; }</t>
  </si>
  <si>
    <t xml:space="preserve">        public List&lt;StateBankRegistryProcessingErrorInfo&gt; Errors { get; set; }</t>
  </si>
  <si>
    <t>public ContactInfoSimple CheckedBy { get; set;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</si>
</sst>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Border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9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2" sqref="B2"/>
    </sheetView>
  </sheetViews>
  <sheetFormatPr defaultRowHeight="15" x14ac:dyDescent="0.25"/>
  <cols>
    <col min="1" max="2" width="9.140625" style="3"/>
  </cols>
  <sheetData>
    <row r="1" spans="1:3" x14ac:dyDescent="0.25">
      <c r="A1" s="3" t="s">
        <v>393</v>
      </c>
      <c r="B1" s="3" t="s">
        <v>394</v>
      </c>
    </row>
    <row r="2" spans="1:3" x14ac:dyDescent="0.25">
      <c r="A2" s="3" t="s">
        <v>368</v>
      </c>
      <c r="B2" s="3" t="s">
        <v>343</v>
      </c>
      <c r="C2" t="str">
        <f>"new OblastInfo(){Code= " &amp; CHAR(34) &amp;A2 &amp; CHAR(34) &amp; ", Name = " &amp; CHAR(34) &amp; B2 &amp; CHAR(34) &amp; "},"</f>
        <v>new OblastInfo(){Code= "01", Name = "Вінницька"},</v>
      </c>
    </row>
    <row r="3" spans="1:3" x14ac:dyDescent="0.25">
      <c r="A3" s="3" t="s">
        <v>369</v>
      </c>
      <c r="B3" s="3" t="s">
        <v>344</v>
      </c>
      <c r="C3" t="str">
        <f t="shared" ref="C3:C26" si="0">"new OblastInfo(){Code= " &amp; CHAR(34) &amp;A3 &amp; CHAR(34) &amp; ", Name = " &amp; CHAR(34) &amp; B3 &amp; CHAR(34) &amp; "},"</f>
        <v>new OblastInfo(){Code= "02", Name = "Волинська"},</v>
      </c>
    </row>
    <row r="4" spans="1:3" x14ac:dyDescent="0.25">
      <c r="A4" s="3" t="s">
        <v>370</v>
      </c>
      <c r="B4" s="3" t="s">
        <v>345</v>
      </c>
      <c r="C4" t="str">
        <f t="shared" si="0"/>
        <v>new OblastInfo(){Code= "03", Name = "Дніпропетровська"},</v>
      </c>
    </row>
    <row r="5" spans="1:3" x14ac:dyDescent="0.25">
      <c r="A5" s="3" t="s">
        <v>371</v>
      </c>
      <c r="B5" s="3" t="s">
        <v>346</v>
      </c>
      <c r="C5" t="str">
        <f t="shared" si="0"/>
        <v>new OblastInfo(){Code= "04", Name = "Донецька"},</v>
      </c>
    </row>
    <row r="6" spans="1:3" x14ac:dyDescent="0.25">
      <c r="A6" s="3" t="s">
        <v>372</v>
      </c>
      <c r="B6" s="3" t="s">
        <v>347</v>
      </c>
      <c r="C6" t="str">
        <f t="shared" si="0"/>
        <v>new OblastInfo(){Code= "05", Name = "Житомирська"},</v>
      </c>
    </row>
    <row r="7" spans="1:3" x14ac:dyDescent="0.25">
      <c r="A7" s="3" t="s">
        <v>373</v>
      </c>
      <c r="B7" s="3" t="s">
        <v>348</v>
      </c>
      <c r="C7" t="str">
        <f t="shared" si="0"/>
        <v>new OblastInfo(){Code= "06", Name = "Закарпатська"},</v>
      </c>
    </row>
    <row r="8" spans="1:3" x14ac:dyDescent="0.25">
      <c r="A8" s="3" t="s">
        <v>374</v>
      </c>
      <c r="B8" s="3" t="s">
        <v>349</v>
      </c>
      <c r="C8" t="str">
        <f t="shared" si="0"/>
        <v>new OblastInfo(){Code= "07", Name = "Запорізька"},</v>
      </c>
    </row>
    <row r="9" spans="1:3" x14ac:dyDescent="0.25">
      <c r="A9" s="3" t="s">
        <v>375</v>
      </c>
      <c r="B9" s="3" t="s">
        <v>350</v>
      </c>
      <c r="C9" t="str">
        <f t="shared" si="0"/>
        <v>new OblastInfo(){Code= "08", Name = "Івано-Франківська"},</v>
      </c>
    </row>
    <row r="10" spans="1:3" x14ac:dyDescent="0.25">
      <c r="A10" s="3" t="s">
        <v>376</v>
      </c>
      <c r="B10" s="3" t="s">
        <v>351</v>
      </c>
      <c r="C10" t="str">
        <f t="shared" si="0"/>
        <v>new OblastInfo(){Code= "09", Name = "Київська"},</v>
      </c>
    </row>
    <row r="11" spans="1:3" x14ac:dyDescent="0.25">
      <c r="A11" s="3" t="s">
        <v>377</v>
      </c>
      <c r="B11" s="3" t="s">
        <v>352</v>
      </c>
      <c r="C11" t="str">
        <f t="shared" si="0"/>
        <v>new OblastInfo(){Code= "10", Name = "Кіровоградська"},</v>
      </c>
    </row>
    <row r="12" spans="1:3" x14ac:dyDescent="0.25">
      <c r="A12" s="3" t="s">
        <v>378</v>
      </c>
      <c r="B12" s="3" t="s">
        <v>353</v>
      </c>
      <c r="C12" t="str">
        <f t="shared" si="0"/>
        <v>new OblastInfo(){Code= "11", Name = "АР Крим"},</v>
      </c>
    </row>
    <row r="13" spans="1:3" x14ac:dyDescent="0.25">
      <c r="A13" s="3" t="s">
        <v>379</v>
      </c>
      <c r="B13" s="3" t="s">
        <v>354</v>
      </c>
      <c r="C13" t="str">
        <f t="shared" si="0"/>
        <v>new OblastInfo(){Code= "12", Name = "Луганська"},</v>
      </c>
    </row>
    <row r="14" spans="1:3" x14ac:dyDescent="0.25">
      <c r="A14" s="3" t="s">
        <v>380</v>
      </c>
      <c r="B14" s="3" t="s">
        <v>355</v>
      </c>
      <c r="C14" t="str">
        <f t="shared" si="0"/>
        <v>new OblastInfo(){Code= "13", Name = "Львівська"},</v>
      </c>
    </row>
    <row r="15" spans="1:3" x14ac:dyDescent="0.25">
      <c r="A15" s="3" t="s">
        <v>381</v>
      </c>
      <c r="B15" s="3" t="s">
        <v>356</v>
      </c>
      <c r="C15" t="str">
        <f t="shared" si="0"/>
        <v>new OblastInfo(){Code= "14", Name = "Миколаївська"},</v>
      </c>
    </row>
    <row r="16" spans="1:3" x14ac:dyDescent="0.25">
      <c r="A16" s="3" t="s">
        <v>382</v>
      </c>
      <c r="B16" s="3" t="s">
        <v>357</v>
      </c>
      <c r="C16" t="str">
        <f t="shared" si="0"/>
        <v>new OblastInfo(){Code= "15", Name = "Одеська"},</v>
      </c>
    </row>
    <row r="17" spans="1:3" x14ac:dyDescent="0.25">
      <c r="A17" s="3" t="s">
        <v>383</v>
      </c>
      <c r="B17" s="3" t="s">
        <v>358</v>
      </c>
      <c r="C17" t="str">
        <f t="shared" si="0"/>
        <v>new OblastInfo(){Code= "16", Name = "Полтавська"},</v>
      </c>
    </row>
    <row r="18" spans="1:3" x14ac:dyDescent="0.25">
      <c r="A18" s="3" t="s">
        <v>384</v>
      </c>
      <c r="B18" s="3" t="s">
        <v>359</v>
      </c>
      <c r="C18" t="str">
        <f t="shared" si="0"/>
        <v>new OblastInfo(){Code= "17", Name = "Рівненська"},</v>
      </c>
    </row>
    <row r="19" spans="1:3" x14ac:dyDescent="0.25">
      <c r="A19" s="3" t="s">
        <v>385</v>
      </c>
      <c r="B19" s="3" t="s">
        <v>360</v>
      </c>
      <c r="C19" t="str">
        <f t="shared" si="0"/>
        <v>new OblastInfo(){Code= "18", Name = "Сумська"},</v>
      </c>
    </row>
    <row r="20" spans="1:3" x14ac:dyDescent="0.25">
      <c r="A20" s="3" t="s">
        <v>386</v>
      </c>
      <c r="B20" s="3" t="s">
        <v>361</v>
      </c>
      <c r="C20" t="str">
        <f t="shared" si="0"/>
        <v>new OblastInfo(){Code= "19", Name = "Тернопільська"},</v>
      </c>
    </row>
    <row r="21" spans="1:3" x14ac:dyDescent="0.25">
      <c r="A21" s="3" t="s">
        <v>387</v>
      </c>
      <c r="B21" s="3" t="s">
        <v>362</v>
      </c>
      <c r="C21" t="str">
        <f t="shared" si="0"/>
        <v>new OblastInfo(){Code= "20", Name = "Харківська"},</v>
      </c>
    </row>
    <row r="22" spans="1:3" x14ac:dyDescent="0.25">
      <c r="A22" s="3" t="s">
        <v>388</v>
      </c>
      <c r="B22" s="3" t="s">
        <v>363</v>
      </c>
      <c r="C22" t="str">
        <f t="shared" si="0"/>
        <v>new OblastInfo(){Code= "21", Name = "Херсонська"},</v>
      </c>
    </row>
    <row r="23" spans="1:3" x14ac:dyDescent="0.25">
      <c r="A23" s="3" t="s">
        <v>389</v>
      </c>
      <c r="B23" s="3" t="s">
        <v>364</v>
      </c>
      <c r="C23" t="str">
        <f t="shared" si="0"/>
        <v>new OblastInfo(){Code= "22", Name = "Хмельницька"},</v>
      </c>
    </row>
    <row r="24" spans="1:3" x14ac:dyDescent="0.25">
      <c r="A24" s="3" t="s">
        <v>390</v>
      </c>
      <c r="B24" s="3" t="s">
        <v>365</v>
      </c>
      <c r="C24" t="str">
        <f t="shared" si="0"/>
        <v>new OblastInfo(){Code= "23", Name = "Черкаська"},</v>
      </c>
    </row>
    <row r="25" spans="1:3" x14ac:dyDescent="0.25">
      <c r="A25" s="3" t="s">
        <v>391</v>
      </c>
      <c r="B25" s="3" t="s">
        <v>366</v>
      </c>
      <c r="C25" t="str">
        <f t="shared" si="0"/>
        <v>new OblastInfo(){Code= "24", Name = "Чернігівська"},</v>
      </c>
    </row>
    <row r="26" spans="1:3" x14ac:dyDescent="0.25">
      <c r="A26" s="3" t="s">
        <v>392</v>
      </c>
      <c r="B26" s="3" t="s">
        <v>367</v>
      </c>
      <c r="C26" t="str">
        <f t="shared" si="0"/>
        <v>new OblastInfo(){Code= "25", Name = "Чернівецька"},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A39" sqref="A39"/>
    </sheetView>
  </sheetViews>
  <sheetFormatPr defaultRowHeight="15" x14ac:dyDescent="0.25"/>
  <sheetData>
    <row r="1" spans="1:5" x14ac:dyDescent="0.25">
      <c r="A1" t="s">
        <v>306</v>
      </c>
      <c r="B1" t="s">
        <v>394</v>
      </c>
    </row>
    <row r="2" spans="1:5" x14ac:dyDescent="0.25">
      <c r="A2" t="s">
        <v>454</v>
      </c>
      <c r="B2" t="s">
        <v>455</v>
      </c>
      <c r="C2" t="str">
        <f>"Is" &amp; B2 &amp;"Changed"</f>
        <v>IsParentIDChanged</v>
      </c>
      <c r="D2" t="str">
        <f>B2&amp;"New"</f>
        <v>ParentIDNew</v>
      </c>
      <c r="E2" t="str">
        <f>B2&amp;"Old"</f>
        <v>ParentIDOld</v>
      </c>
    </row>
    <row r="3" spans="1:5" x14ac:dyDescent="0.25">
      <c r="A3" t="s">
        <v>454</v>
      </c>
      <c r="B3" t="s">
        <v>456</v>
      </c>
      <c r="C3" t="str">
        <f t="shared" ref="C3:C35" si="0">"Is" &amp; B3 &amp;"Changed"</f>
        <v>IsNameFullChanged</v>
      </c>
      <c r="D3" t="str">
        <f t="shared" ref="D3:D29" si="1">B3&amp;"New"</f>
        <v>NameFullNew</v>
      </c>
      <c r="E3" t="str">
        <f t="shared" ref="E3:E29" si="2">B3&amp;"Old"</f>
        <v>NameFullOld</v>
      </c>
    </row>
    <row r="4" spans="1:5" x14ac:dyDescent="0.25">
      <c r="A4" t="s">
        <v>454</v>
      </c>
      <c r="B4" t="s">
        <v>457</v>
      </c>
      <c r="C4" t="str">
        <f t="shared" si="0"/>
        <v>IsNameShortChanged</v>
      </c>
      <c r="D4" t="str">
        <f t="shared" si="1"/>
        <v>NameShortNew</v>
      </c>
      <c r="E4" t="str">
        <f t="shared" si="2"/>
        <v>NameShortOld</v>
      </c>
    </row>
    <row r="5" spans="1:5" x14ac:dyDescent="0.25">
      <c r="A5" t="s">
        <v>454</v>
      </c>
      <c r="B5" t="s">
        <v>458</v>
      </c>
      <c r="C5" t="str">
        <f t="shared" si="0"/>
        <v>IsNamePrintChanged</v>
      </c>
      <c r="D5" t="str">
        <f t="shared" si="1"/>
        <v>NamePrintNew</v>
      </c>
      <c r="E5" t="str">
        <f t="shared" si="2"/>
        <v>NamePrintOld</v>
      </c>
    </row>
    <row r="6" spans="1:5" x14ac:dyDescent="0.25">
      <c r="A6" t="s">
        <v>454</v>
      </c>
      <c r="B6" t="s">
        <v>459</v>
      </c>
      <c r="C6" t="str">
        <f t="shared" si="0"/>
        <v>IsNameSEPChanged</v>
      </c>
      <c r="D6" t="str">
        <f t="shared" si="1"/>
        <v>NameSEPNew</v>
      </c>
      <c r="E6" t="str">
        <f t="shared" si="2"/>
        <v>NameSEPOld</v>
      </c>
    </row>
    <row r="7" spans="1:5" x14ac:dyDescent="0.25">
      <c r="A7" t="s">
        <v>454</v>
      </c>
      <c r="B7" t="s">
        <v>460</v>
      </c>
      <c r="C7" t="str">
        <f t="shared" si="0"/>
        <v>IsNameStatsChanged</v>
      </c>
      <c r="D7" t="str">
        <f t="shared" si="1"/>
        <v>NameStatsNew</v>
      </c>
      <c r="E7" t="str">
        <f t="shared" si="2"/>
        <v>NameStatsOld</v>
      </c>
    </row>
    <row r="8" spans="1:5" x14ac:dyDescent="0.25">
      <c r="A8" t="s">
        <v>454</v>
      </c>
      <c r="B8" t="s">
        <v>461</v>
      </c>
      <c r="C8" t="str">
        <f t="shared" si="0"/>
        <v>IsMFOChanged</v>
      </c>
      <c r="D8" t="str">
        <f t="shared" si="1"/>
        <v>MFONew</v>
      </c>
      <c r="E8" t="str">
        <f t="shared" si="2"/>
        <v>MFOOld</v>
      </c>
    </row>
    <row r="9" spans="1:5" x14ac:dyDescent="0.25">
      <c r="A9" t="s">
        <v>454</v>
      </c>
      <c r="B9" t="s">
        <v>462</v>
      </c>
      <c r="C9" t="str">
        <f t="shared" si="0"/>
        <v>IsYeDRPOUChanged</v>
      </c>
      <c r="D9" t="str">
        <f t="shared" si="1"/>
        <v>YeDRPOUNew</v>
      </c>
      <c r="E9" t="str">
        <f t="shared" si="2"/>
        <v>YeDRPOUOld</v>
      </c>
    </row>
    <row r="10" spans="1:5" x14ac:dyDescent="0.25">
      <c r="A10" t="s">
        <v>454</v>
      </c>
      <c r="B10" t="s">
        <v>463</v>
      </c>
      <c r="C10" t="str">
        <f t="shared" si="0"/>
        <v>IsRegNrChanged</v>
      </c>
      <c r="D10" t="str">
        <f t="shared" si="1"/>
        <v>RegNrNew</v>
      </c>
      <c r="E10" t="str">
        <f t="shared" si="2"/>
        <v>RegNrOld</v>
      </c>
    </row>
    <row r="11" spans="1:5" x14ac:dyDescent="0.25">
      <c r="A11" t="s">
        <v>454</v>
      </c>
      <c r="B11" t="s">
        <v>464</v>
      </c>
      <c r="C11" t="str">
        <f t="shared" si="0"/>
        <v>IsInternalNrChanged</v>
      </c>
      <c r="D11" t="str">
        <f t="shared" si="1"/>
        <v>InternalNrNew</v>
      </c>
      <c r="E11" t="str">
        <f t="shared" si="2"/>
        <v>InternalNrOld</v>
      </c>
    </row>
    <row r="12" spans="1:5" x14ac:dyDescent="0.25">
      <c r="A12" t="s">
        <v>454</v>
      </c>
      <c r="B12" t="s">
        <v>465</v>
      </c>
      <c r="C12" t="str">
        <f t="shared" si="0"/>
        <v>IsBranchNrInternalChanged</v>
      </c>
      <c r="D12" t="str">
        <f t="shared" si="1"/>
        <v>BranchNrInternalNew</v>
      </c>
      <c r="E12" t="str">
        <f t="shared" si="2"/>
        <v>BranchNrInternalOld</v>
      </c>
    </row>
    <row r="13" spans="1:5" x14ac:dyDescent="0.25">
      <c r="A13" t="s">
        <v>454</v>
      </c>
      <c r="B13" t="s">
        <v>466</v>
      </c>
      <c r="C13" t="str">
        <f t="shared" si="0"/>
        <v>IsKOATUUChanged</v>
      </c>
      <c r="D13" t="str">
        <f t="shared" si="1"/>
        <v>KOATUUNew</v>
      </c>
      <c r="E13" t="str">
        <f t="shared" si="2"/>
        <v>KOATUUOld</v>
      </c>
    </row>
    <row r="14" spans="1:5" x14ac:dyDescent="0.25">
      <c r="A14" t="s">
        <v>454</v>
      </c>
      <c r="B14" t="s">
        <v>467</v>
      </c>
      <c r="C14" t="str">
        <f t="shared" si="0"/>
        <v>IsDialCodeChanged</v>
      </c>
      <c r="D14" t="str">
        <f t="shared" si="1"/>
        <v>DialCodeNew</v>
      </c>
      <c r="E14" t="str">
        <f t="shared" si="2"/>
        <v>DialCodeOld</v>
      </c>
    </row>
    <row r="15" spans="1:5" x14ac:dyDescent="0.25">
      <c r="A15" t="s">
        <v>454</v>
      </c>
      <c r="B15" t="s">
        <v>590</v>
      </c>
      <c r="C15" t="str">
        <f t="shared" si="0"/>
        <v>IsPhoneChanged</v>
      </c>
      <c r="D15" t="str">
        <f t="shared" si="1"/>
        <v>PhoneNew</v>
      </c>
      <c r="E15" t="str">
        <f t="shared" si="2"/>
        <v>PhoneOld</v>
      </c>
    </row>
    <row r="16" spans="1:5" x14ac:dyDescent="0.25">
      <c r="A16" t="s">
        <v>454</v>
      </c>
      <c r="B16" t="s">
        <v>468</v>
      </c>
      <c r="C16" t="str">
        <f t="shared" si="0"/>
        <v>IsFaxChanged</v>
      </c>
      <c r="D16" t="str">
        <f t="shared" si="1"/>
        <v>FaxNew</v>
      </c>
      <c r="E16" t="str">
        <f t="shared" si="2"/>
        <v>FaxOld</v>
      </c>
    </row>
    <row r="17" spans="1:5" x14ac:dyDescent="0.25">
      <c r="A17" t="s">
        <v>454</v>
      </c>
      <c r="B17" t="s">
        <v>469</v>
      </c>
      <c r="C17" t="str">
        <f t="shared" si="0"/>
        <v>IsEmailChanged</v>
      </c>
      <c r="D17" t="str">
        <f t="shared" si="1"/>
        <v>EmailNew</v>
      </c>
      <c r="E17" t="str">
        <f t="shared" si="2"/>
        <v>EmailOld</v>
      </c>
    </row>
    <row r="18" spans="1:5" x14ac:dyDescent="0.25">
      <c r="A18" t="s">
        <v>454</v>
      </c>
      <c r="B18" t="s">
        <v>470</v>
      </c>
      <c r="C18" t="str">
        <f t="shared" si="0"/>
        <v>IswwwChanged</v>
      </c>
      <c r="D18" t="str">
        <f t="shared" si="1"/>
        <v>wwwNew</v>
      </c>
      <c r="E18" t="str">
        <f t="shared" si="2"/>
        <v>wwwOld</v>
      </c>
    </row>
    <row r="19" spans="1:5" x14ac:dyDescent="0.25">
      <c r="A19" t="s">
        <v>454</v>
      </c>
      <c r="B19" t="s">
        <v>471</v>
      </c>
      <c r="C19" t="str">
        <f t="shared" si="0"/>
        <v>IsMgrPositionChanged</v>
      </c>
      <c r="D19" t="str">
        <f t="shared" si="1"/>
        <v>MgrPositionNew</v>
      </c>
      <c r="E19" t="str">
        <f t="shared" si="2"/>
        <v>MgrPositionOld</v>
      </c>
    </row>
    <row r="20" spans="1:5" x14ac:dyDescent="0.25">
      <c r="A20" t="s">
        <v>454</v>
      </c>
      <c r="B20" t="s">
        <v>472</v>
      </c>
      <c r="C20" t="str">
        <f t="shared" si="0"/>
        <v>IsMgrCountryISO3CodeChanged</v>
      </c>
      <c r="D20" t="str">
        <f t="shared" si="1"/>
        <v>MgrCountryISO3CodeNew</v>
      </c>
      <c r="E20" t="str">
        <f t="shared" si="2"/>
        <v>MgrCountryISO3CodeOld</v>
      </c>
    </row>
    <row r="21" spans="1:5" x14ac:dyDescent="0.25">
      <c r="A21" t="s">
        <v>454</v>
      </c>
      <c r="B21" t="s">
        <v>473</v>
      </c>
      <c r="C21" t="str">
        <f t="shared" si="0"/>
        <v>IsMgrCountryNameUkrChanged</v>
      </c>
      <c r="D21" t="str">
        <f t="shared" si="1"/>
        <v>MgrCountryNameUkrNew</v>
      </c>
      <c r="E21" t="str">
        <f t="shared" si="2"/>
        <v>MgrCountryNameUkrOld</v>
      </c>
    </row>
    <row r="22" spans="1:5" x14ac:dyDescent="0.25">
      <c r="A22" t="s">
        <v>454</v>
      </c>
      <c r="B22" t="s">
        <v>474</v>
      </c>
      <c r="C22" t="str">
        <f t="shared" si="0"/>
        <v>IsMgrSurnameChanged</v>
      </c>
      <c r="D22" t="str">
        <f t="shared" si="1"/>
        <v>MgrSurnameNew</v>
      </c>
      <c r="E22" t="str">
        <f t="shared" si="2"/>
        <v>MgrSurnameOld</v>
      </c>
    </row>
    <row r="23" spans="1:5" x14ac:dyDescent="0.25">
      <c r="A23" t="s">
        <v>454</v>
      </c>
      <c r="B23" t="s">
        <v>475</v>
      </c>
      <c r="C23" t="str">
        <f t="shared" si="0"/>
        <v>IsMgrNameChanged</v>
      </c>
      <c r="D23" t="str">
        <f t="shared" si="1"/>
        <v>MgrNameNew</v>
      </c>
      <c r="E23" t="str">
        <f t="shared" si="2"/>
        <v>MgrNameOld</v>
      </c>
    </row>
    <row r="24" spans="1:5" x14ac:dyDescent="0.25">
      <c r="A24" t="s">
        <v>454</v>
      </c>
      <c r="B24" t="s">
        <v>476</v>
      </c>
      <c r="C24" t="str">
        <f t="shared" si="0"/>
        <v>IsMgrMiddleNameChanged</v>
      </c>
      <c r="D24" t="str">
        <f t="shared" si="1"/>
        <v>MgrMiddleNameNew</v>
      </c>
      <c r="E24" t="str">
        <f t="shared" si="2"/>
        <v>MgrMiddleNameOld</v>
      </c>
    </row>
    <row r="25" spans="1:5" x14ac:dyDescent="0.25">
      <c r="A25" t="s">
        <v>454</v>
      </c>
      <c r="B25" t="s">
        <v>477</v>
      </c>
      <c r="C25" t="str">
        <f t="shared" si="0"/>
        <v>IsMgrSurnameAtBirthChanged</v>
      </c>
      <c r="D25" t="str">
        <f t="shared" si="1"/>
        <v>MgrSurnameAtBirthNew</v>
      </c>
      <c r="E25" t="str">
        <f t="shared" si="2"/>
        <v>MgrSurnameAtBirthOld</v>
      </c>
    </row>
    <row r="26" spans="1:5" x14ac:dyDescent="0.25">
      <c r="A26" t="s">
        <v>454</v>
      </c>
      <c r="B26" t="s">
        <v>478</v>
      </c>
      <c r="C26" t="str">
        <f t="shared" si="0"/>
        <v>IsMgrTaxOrSocSecIDChanged</v>
      </c>
      <c r="D26" t="str">
        <f t="shared" si="1"/>
        <v>MgrTaxOrSocSecIDNew</v>
      </c>
      <c r="E26" t="str">
        <f t="shared" si="2"/>
        <v>MgrTaxOrSocSecIDOld</v>
      </c>
    </row>
    <row r="27" spans="1:5" x14ac:dyDescent="0.25">
      <c r="A27" t="s">
        <v>454</v>
      </c>
      <c r="B27" t="s">
        <v>479</v>
      </c>
      <c r="C27" t="str">
        <f t="shared" si="0"/>
        <v>IsMgrPassportIDChanged</v>
      </c>
      <c r="D27" t="str">
        <f t="shared" si="1"/>
        <v>MgrPassportIDNew</v>
      </c>
      <c r="E27" t="str">
        <f t="shared" si="2"/>
        <v>MgrPassportIDOld</v>
      </c>
    </row>
    <row r="28" spans="1:5" x14ac:dyDescent="0.25">
      <c r="A28" t="s">
        <v>480</v>
      </c>
      <c r="B28" t="s">
        <v>481</v>
      </c>
      <c r="C28" t="str">
        <f t="shared" si="0"/>
        <v>IsMgrPassIssuedDateChanged</v>
      </c>
      <c r="D28" t="str">
        <f t="shared" si="1"/>
        <v>MgrPassIssuedDateNew</v>
      </c>
      <c r="E28" t="str">
        <f t="shared" si="2"/>
        <v>MgrPassIssuedDateOld</v>
      </c>
    </row>
    <row r="29" spans="1:5" x14ac:dyDescent="0.25">
      <c r="A29" t="s">
        <v>454</v>
      </c>
      <c r="B29" t="s">
        <v>586</v>
      </c>
      <c r="C29" t="str">
        <f t="shared" si="0"/>
        <v>IsOblastChanged</v>
      </c>
      <c r="D29" t="str">
        <f t="shared" si="1"/>
        <v>OblastNew</v>
      </c>
      <c r="E29" t="str">
        <f t="shared" si="2"/>
        <v>OblastOld</v>
      </c>
    </row>
    <row r="30" spans="1:5" x14ac:dyDescent="0.25">
      <c r="A30" t="s">
        <v>454</v>
      </c>
      <c r="B30" t="s">
        <v>562</v>
      </c>
      <c r="C30" t="str">
        <f t="shared" si="0"/>
        <v>IsRaionChanged</v>
      </c>
      <c r="D30" t="str">
        <f t="shared" ref="D30:D35" si="3">B30&amp;"New"</f>
        <v>RaionNew</v>
      </c>
      <c r="E30" t="str">
        <f t="shared" ref="E30:E35" si="4">B30&amp;"Old"</f>
        <v>RaionOld</v>
      </c>
    </row>
    <row r="31" spans="1:5" x14ac:dyDescent="0.25">
      <c r="A31" t="s">
        <v>454</v>
      </c>
      <c r="B31" t="s">
        <v>563</v>
      </c>
      <c r="C31" t="str">
        <f t="shared" si="0"/>
        <v>IsZipCodeChanged</v>
      </c>
      <c r="D31" t="str">
        <f t="shared" si="3"/>
        <v>ZipCodeNew</v>
      </c>
      <c r="E31" t="str">
        <f t="shared" si="4"/>
        <v>ZipCodeOld</v>
      </c>
    </row>
    <row r="32" spans="1:5" x14ac:dyDescent="0.25">
      <c r="A32" t="s">
        <v>454</v>
      </c>
      <c r="B32" t="s">
        <v>564</v>
      </c>
      <c r="C32" t="str">
        <f t="shared" si="0"/>
        <v>IsCityChanged</v>
      </c>
      <c r="D32" t="str">
        <f t="shared" si="3"/>
        <v>CityNew</v>
      </c>
      <c r="E32" t="str">
        <f t="shared" si="4"/>
        <v>CityOld</v>
      </c>
    </row>
    <row r="33" spans="1:5" x14ac:dyDescent="0.25">
      <c r="A33" t="s">
        <v>454</v>
      </c>
      <c r="B33" t="s">
        <v>565</v>
      </c>
      <c r="C33" t="str">
        <f t="shared" si="0"/>
        <v>IsStreetChanged</v>
      </c>
      <c r="D33" t="str">
        <f t="shared" si="3"/>
        <v>StreetNew</v>
      </c>
      <c r="E33" t="str">
        <f t="shared" si="4"/>
        <v>StreetOld</v>
      </c>
    </row>
    <row r="34" spans="1:5" x14ac:dyDescent="0.25">
      <c r="A34" t="s">
        <v>454</v>
      </c>
      <c r="B34" t="s">
        <v>566</v>
      </c>
      <c r="C34" t="str">
        <f t="shared" si="0"/>
        <v>IsHouseNrChanged</v>
      </c>
      <c r="D34" t="str">
        <f t="shared" si="3"/>
        <v>HouseNrNew</v>
      </c>
      <c r="E34" t="str">
        <f t="shared" si="4"/>
        <v>HouseNrOld</v>
      </c>
    </row>
    <row r="35" spans="1:5" x14ac:dyDescent="0.25">
      <c r="A35" t="s">
        <v>454</v>
      </c>
      <c r="B35" t="s">
        <v>567</v>
      </c>
      <c r="C35" t="str">
        <f t="shared" si="0"/>
        <v>IsApptOfficeNrChanged</v>
      </c>
      <c r="D35" t="str">
        <f t="shared" si="3"/>
        <v>ApptOfficeNrNew</v>
      </c>
      <c r="E35" t="str">
        <f t="shared" si="4"/>
        <v>ApptOfficeNrOld</v>
      </c>
    </row>
    <row r="36" spans="1:5" x14ac:dyDescent="0.25">
      <c r="A36" t="s">
        <v>454</v>
      </c>
      <c r="B36" t="s">
        <v>596</v>
      </c>
      <c r="C36" t="str">
        <f t="shared" ref="C36" si="5">"Is" &amp; B36 &amp;"Changed"</f>
        <v>IsOperationsListingChanged</v>
      </c>
      <c r="D36" t="str">
        <f t="shared" ref="D36" si="6">B36&amp;"New"</f>
        <v>OperationsListingNew</v>
      </c>
      <c r="E36" t="str">
        <f t="shared" ref="E36" si="7">B36&amp;"Old"</f>
        <v>OperationsListingOld</v>
      </c>
    </row>
    <row r="37" spans="1:5" x14ac:dyDescent="0.25">
      <c r="A37" t="s">
        <v>313</v>
      </c>
      <c r="B37" t="s">
        <v>600</v>
      </c>
      <c r="C37" t="str">
        <f t="shared" ref="C37" si="8">"Is" &amp; B37 &amp;"Changed"</f>
        <v>IsStatusChanged</v>
      </c>
      <c r="D37" t="str">
        <f t="shared" ref="D37" si="9">B37&amp;"New"</f>
        <v>StatusNew</v>
      </c>
      <c r="E37" t="str">
        <f t="shared" ref="E37" si="10">B37&amp;"Old"</f>
        <v>StatusOld</v>
      </c>
    </row>
    <row r="38" spans="1:5" x14ac:dyDescent="0.25">
      <c r="A38" t="s">
        <v>454</v>
      </c>
      <c r="B38" t="s">
        <v>604</v>
      </c>
      <c r="C38" t="str">
        <f t="shared" ref="C38:C39" si="11">"Is" &amp; B38 &amp;"Changed"</f>
        <v>IsCoordinatesChanged</v>
      </c>
      <c r="D38" t="str">
        <f t="shared" ref="D38:D39" si="12">B38&amp;"New"</f>
        <v>CoordinatesNew</v>
      </c>
      <c r="E38" t="str">
        <f t="shared" ref="E38:E39" si="13">B38&amp;"Old"</f>
        <v>CoordinatesOld</v>
      </c>
    </row>
    <row r="39" spans="1:5" x14ac:dyDescent="0.25">
      <c r="A39" t="s">
        <v>608</v>
      </c>
      <c r="B39" t="s">
        <v>609</v>
      </c>
      <c r="C39" t="str">
        <f t="shared" si="11"/>
        <v>IsBranchTypeChanged</v>
      </c>
      <c r="D39" t="str">
        <f t="shared" si="12"/>
        <v>BranchTypeNew</v>
      </c>
      <c r="E39" t="str">
        <f t="shared" si="13"/>
        <v>BranchTypeOld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92"/>
  <sheetViews>
    <sheetView topLeftCell="C53" workbookViewId="0">
      <selection activeCell="I92" sqref="I92"/>
    </sheetView>
  </sheetViews>
  <sheetFormatPr defaultRowHeight="15" x14ac:dyDescent="0.25"/>
  <cols>
    <col min="1" max="1" width="33" customWidth="1"/>
    <col min="3" max="3" width="65.85546875" customWidth="1"/>
    <col min="5" max="5" width="39.7109375" customWidth="1"/>
    <col min="7" max="7" width="77" customWidth="1"/>
  </cols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SimpleObjectForm&lt;" &amp;A1&amp; " &gt;(); } }"</f>
        <v>public class Appx2OwnershipStructLPEditFormFactoryBasic : IAppx2OwnershipStructLPEditFormFactory { public System.Windows.Forms.Form SpawnInstance() { return new SimpleObjectForm&lt;Appx2OwnershipStructLP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65" si="5">"public class " &amp;F2&amp; " : " &amp; B2 &amp; " { public System.Windows.Forms.Form SpawnInstance() { return new SimpleObjectForm&lt;" &amp;A2&amp; " &gt;(); } }"</f>
        <v>public class RegLicAppx14NewSvcEditFormFactoryBasic : IRegLicAppx14NewSvcEditFormFactory { public System.Windows.Forms.Form SpawnInstance() { return new SimpleObjectForm&lt;RegLicAppx14NewSvc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SimpleObjectForm&lt;RegLicAppx2LPQuest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SimpleObjectForm&lt;RegLicAppx4PhysPQuest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SimpleObjectForm&lt;RegLicAppx7ShareAcqIntent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SimpleObjectForm&lt;AttachmentInfo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SimpleObjectForm&lt;BankingLicensedActivityInfo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SimpleObjectForm&lt;BankingLicenseInfo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SimpleObjectForm&lt;CommonOwnershipInfo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SimpleObjectForm&lt;ContactInfo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SimpleObjectForm&lt;CouncilBodyInfo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SimpleObjectForm&lt;CouncilMemberInfo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SimpleObjectForm&lt;CurrencyAmount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SimpleObjectForm&lt;GenericPersonID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SimpleObjectForm&lt;GenericPersonIDShare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SimpleObjectForm&lt;GenericPersonInfo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SimpleObjectForm&lt;LegalPersonShareInfo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SimpleObjectForm&lt;OwnershipStructure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SimpleObjectForm&lt;OwnershipSummaryInfo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SimpleObjectForm&lt;OwnershipVotesInfo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SimpleObjectForm&lt;PersonsAssociation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SimpleObjectForm&lt;PhoneInfo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SimpleObjectForm&lt;PhysicalPersonShareInfo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SimpleObjectForm&lt;PurchasedVoteInfo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SimpleObjectForm&lt;SignatoryInfo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SimpleObjectForm&lt;TotalOwnershipDetailsInfo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SimpleObjectForm&lt;BankInfo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SimpleObjectForm&lt;CountryInfo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SimpleObjectForm&lt;LegalPersonInfo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SimpleObjectForm&lt;LocationInfo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SimpleObjectForm&lt;PhysicalPersonInfo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SimpleObjectForm&lt;RegistrarAuthority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si="5"/>
        <v>public class BreachOfLawRecordInfoEditFormFactoryBasic : IBreachOfLawRecordInfoEditFormFactory { public System.Windows.Forms.Form SpawnInstance() { return new SimpleObjectForm&lt;BreachOfLawRecordInfo &gt;(); } }</v>
      </c>
      <c r="H33" t="str">
        <f t="shared" ref="H33:H50" si="13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4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5"/>
        <v>public class EducationRecordInfoEditFormFactoryBasic : IEducationRecordInfoEditFormFactory { public System.Windows.Forms.Form SpawnInstance() { return new SimpleObjectForm&lt;EducationRecordInfo &gt;(); } }</v>
      </c>
      <c r="H34" t="str">
        <f t="shared" si="13"/>
        <v>cont.RegisterInstance&lt;IEducationRecordInfoEditFormFactory&gt;(new EducationRecordInfoEditFormFactoryBasic(), new ContainerControlledLifetimeManager());</v>
      </c>
      <c r="I34" t="str">
        <f t="shared" si="14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5"/>
        <v>public class EmploymentRecordInfoEditFormFactoryBasic : IEmploymentRecordInfoEditFormFactory { public System.Windows.Forms.Form SpawnInstance() { return new SimpleObjectForm&lt;EmploymentRecordInfo &gt;(); } }</v>
      </c>
      <c r="H35" t="str">
        <f t="shared" si="13"/>
        <v>cont.RegisterInstance&lt;IEmploymentRecordInfoEditFormFactory&gt;(new EmploymentRecordInfoEditFormFactoryBasic(), new ContainerControlledLifetimeManager());</v>
      </c>
      <c r="I35" t="str">
        <f t="shared" si="14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5"/>
        <v>public class FinancialGuaranteeInfoEditFormFactoryBasic : IFinancialGuaranteeInfoEditFormFactory { public System.Windows.Forms.Form SpawnInstance() { return new SimpleObjectForm&lt;FinancialGuaranteeInfo &gt;(); } }</v>
      </c>
      <c r="H36" t="str">
        <f t="shared" si="13"/>
        <v>cont.RegisterInstance&lt;IFinancialGuaranteeInfoEditFormFactory&gt;(new FinancialGuaranteeInfoEditFormFactoryBasic(), new ContainerControlledLifetimeManager());</v>
      </c>
      <c r="I36" t="str">
        <f t="shared" si="14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5"/>
        <v>public class IncomeOriginInfoEditFormFactoryBasic : IIncomeOriginInfoEditFormFactory { public System.Windows.Forms.Form SpawnInstance() { return new SimpleObjectForm&lt;IncomeOriginInfo &gt;(); } }</v>
      </c>
      <c r="H37" t="str">
        <f t="shared" si="13"/>
        <v>cont.RegisterInstance&lt;IIncomeOriginInfoEditFormFactory&gt;(new IncomeOriginInfoEditFormFactoryBasic(), new ContainerControlledLifetimeManager());</v>
      </c>
      <c r="I37" t="str">
        <f t="shared" si="14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5"/>
        <v>public class IndebtnessInfoEditFormFactoryBasic : IIndebtnessInfoEditFormFactory { public System.Windows.Forms.Form SpawnInstance() { return new SimpleObjectForm&lt;IndebtnessInfo &gt;(); } }</v>
      </c>
      <c r="H38" t="str">
        <f t="shared" si="13"/>
        <v>cont.RegisterInstance&lt;IIndebtnessInfoEditFormFactory&gt;(new IndebtnessInfoEditFormFactoryBasic(), new ContainerControlledLifetimeManager());</v>
      </c>
      <c r="I38" t="str">
        <f t="shared" si="14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39" t="str">
        <f t="shared" si="13"/>
        <v>cont.RegisterInstance&lt;IIndebtnessInfoBaseEditFormFactory&gt;(new IndebtnessInfoBaseEditFormFactoryBasic(), new ContainerControlledLifetimeManager());</v>
      </c>
      <c r="I39" t="str">
        <f t="shared" si="14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5"/>
        <v>public class LiquidatedEntityOwnershipInfoEditFormFactoryBasic : ILiquidatedEntityOwnershipInfoEditFormFactory { public System.Windows.Forms.Form SpawnInstance() { return new SimpleObjectForm&lt;LiquidatedEntityOwnershipInfo &gt;(); } }</v>
      </c>
      <c r="H40" t="str">
        <f t="shared" si="13"/>
        <v>cont.RegisterInstance&lt;ILiquidatedEntityOwnershipInfoEditFormFactory&gt;(new LiquidatedEntityOwnershipInfoEditFormFactoryBasic(), new ContainerControlledLifetimeManager());</v>
      </c>
      <c r="I40" t="str">
        <f t="shared" si="14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5"/>
        <v>public class LoanInfoEditFormFactoryBasic : ILoanInfoEditFormFactory { public System.Windows.Forms.Form SpawnInstance() { return new SimpleObjectForm&lt;LoanInfo &gt;(); } }</v>
      </c>
      <c r="H41" t="str">
        <f t="shared" si="13"/>
        <v>cont.RegisterInstance&lt;ILoanInfoEditFormFactory&gt;(new LoanInfoEditFormFactoryBasic(), new ContainerControlledLifetimeManager());</v>
      </c>
      <c r="I41" t="str">
        <f t="shared" si="14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5"/>
        <v>public class PaymentDeadlineInfoEditFormFactoryBasic : IPaymentDeadlineInfoEditFormFactory { public System.Windows.Forms.Form SpawnInstance() { return new SimpleObjectForm&lt;PaymentDeadlineInfo &gt;(); } }</v>
      </c>
      <c r="H42" t="str">
        <f t="shared" si="13"/>
        <v>cont.RegisterInstance&lt;IPaymentDeadlineInfoEditFormFactory&gt;(new PaymentDeadlineInfoEditFormFactoryBasic(), new ContainerControlledLifetimeManager());</v>
      </c>
      <c r="I42" t="str">
        <f t="shared" si="14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5"/>
        <v>public class PaymentModeInfoEditFormFactoryBasic : IPaymentModeInfoEditFormFactory { public System.Windows.Forms.Form SpawnInstance() { return new SimpleObjectForm&lt;PaymentModeInfo &gt;(); } }</v>
      </c>
      <c r="H43" t="str">
        <f t="shared" si="13"/>
        <v>cont.RegisterInstance&lt;IPaymentModeInfoEditFormFactory&gt;(new PaymentModeInfoEditFormFactoryBasic(), new ContainerControlledLifetimeManager());</v>
      </c>
      <c r="I43" t="str">
        <f t="shared" si="14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5"/>
        <v>public class ProfessionLicenseInfoEditFormFactoryBasic : IProfessionLicenseInfoEditFormFactory { public System.Windows.Forms.Form SpawnInstance() { return new SimpleObjectForm&lt;ProfessionLicenseInfo &gt;(); } }</v>
      </c>
      <c r="H44" t="str">
        <f t="shared" si="13"/>
        <v>cont.RegisterInstance&lt;IProfessionLicenseInfoEditFormFactory&gt;(new ProfessionLicenseInfoEditFormFactoryBasic(), new ContainerControlledLifetimeManager());</v>
      </c>
      <c r="I44" t="str">
        <f t="shared" si="14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5"/>
        <v>public class SharesAcquisitionInfoEditFormFactoryBasic : ISharesAcquisitionInfoEditFormFactory { public System.Windows.Forms.Form SpawnInstance() { return new SimpleObjectForm&lt;SharesAcquisitionInfo &gt;(); } }</v>
      </c>
      <c r="H45" t="str">
        <f t="shared" si="13"/>
        <v>cont.RegisterInstance&lt;ISharesAcquisitionInfoEditFormFactory&gt;(new SharesAcquisitionInfoEditFormFactoryBasic(), new ContainerControlledLifetimeManager());</v>
      </c>
      <c r="I45" t="str">
        <f t="shared" si="14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5"/>
        <v>public class BankAccountInfoEditFormFactoryBasic : IBankAccountInfoEditFormFactory { public System.Windows.Forms.Form SpawnInstance() { return new SimpleObjectForm&lt;BankAccountInfo &gt;(); } }</v>
      </c>
      <c r="H46" t="str">
        <f t="shared" si="13"/>
        <v>cont.RegisterInstance&lt;IBankAccountInfoEditFormFactory&gt;(new BankAccountInfoEditFormFactoryBasic(), new ContainerControlledLifetimeManager());</v>
      </c>
      <c r="I46" t="str">
        <f t="shared" si="14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5"/>
        <v>public class ProfessionLicensingBodyInfoEditFormFactoryBasic : IProfessionLicensingBodyInfoEditFormFactory { public System.Windows.Forms.Form SpawnInstance() { return new SimpleObjectForm&lt;ProfessionLicensingBodyInfo &gt;(); } }</v>
      </c>
      <c r="H47" t="str">
        <f t="shared" si="13"/>
        <v>cont.RegisterInstance&lt;IProfessionLicensingBodyInfoEditFormFactory&gt;(new ProfessionLicensingBodyInfoEditFormFactoryBasic(), new ContainerControlledLifetimeManager());</v>
      </c>
      <c r="I47" t="str">
        <f t="shared" si="14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5"/>
        <v>public class PublicationInfoEditFormFactoryBasic : IPublicationInfoEditFormFactory { public System.Windows.Forms.Form SpawnInstance() { return new SimpleObjectForm&lt;PublicationInfo &gt;(); } }</v>
      </c>
      <c r="H48" t="str">
        <f t="shared" si="13"/>
        <v>cont.RegisterInstance&lt;IPublicationInfoEditFormFactory&gt;(new PublicationInfoEditFormFactoryBasic(), new ContainerControlledLifetimeManager());</v>
      </c>
      <c r="I48" t="str">
        <f t="shared" si="14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5"/>
        <v>public class PublishingHouseInfoEditFormFactoryBasic : IPublishingHouseInfoEditFormFactory { public System.Windows.Forms.Form SpawnInstance() { return new SimpleObjectForm&lt;PublishingHouseInfo &gt;(); } }</v>
      </c>
      <c r="H49" t="str">
        <f t="shared" si="13"/>
        <v>cont.RegisterInstance&lt;IPublishingHouseInfoEditFormFactory&gt;(new PublishingHouseInfoEditFormFactoryBasic(), new ContainerControlledLifetimeManager());</v>
      </c>
      <c r="I49" t="str">
        <f t="shared" si="14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5"/>
        <v>public class UniversityOrCollegeInfoEditFormFactoryBasic : IUniversityOrCollegeInfoEditFormFactory { public System.Windows.Forms.Form SpawnInstance() { return new SimpleObjectForm&lt;UniversityOrCollegeInfo &gt;(); } }</v>
      </c>
      <c r="H50" t="str">
        <f t="shared" si="13"/>
        <v>cont.RegisterInstance&lt;IUniversityOrCollegeInfoEditFormFactory&gt;(new UniversityOrCollegeInfoEditFormFactoryBasic(), new ContainerControlledLifetimeManager());</v>
      </c>
      <c r="I50" t="str">
        <f t="shared" si="14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 t="shared" si="5"/>
        <v>public class FinancialOversightAuthorityInfoEditFormFactoryBasic : IFinancialOversightAuthorityInfoEditFormFactory { public System.Windows.Forms.Form SpawnInstance() { return new SimpleObjectForm&lt;FinancialOversightAuthorityInfo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  <row r="52" spans="1:9" x14ac:dyDescent="0.25">
      <c r="A52" t="s">
        <v>277</v>
      </c>
      <c r="B52" t="str">
        <f t="shared" ref="B52:B92" si="15">"I"&amp; TRIM(A52) &amp; "EditFormFactory"</f>
        <v>ICourtInfoEditFormFactory</v>
      </c>
      <c r="C52" t="str">
        <f t="shared" ref="C52:C92" si="16">"public interface I"&amp; TRIM(A52) &amp; "EditFormFactory : ITypeEditorFormFactoryBase { }"</f>
        <v>public interface ICourtInfoEditFormFactory : ITypeEditorFormFactoryBase { }</v>
      </c>
      <c r="D52" t="str">
        <f t="shared" ref="D52:D92" si="17">A52&amp; "_Editor"</f>
        <v>CourtInfo_Editor</v>
      </c>
      <c r="E52" t="str">
        <f t="shared" ref="E52:E92" si="18">"public class " &amp; D52 &amp; " : GenericTypeEditor&lt;"&amp;A52&amp;"&gt; { private " &amp; B52 &amp; " _fact; protected override ITypeEditorFormFactoryBase TypeEditorFormFactory { get { if (_fact == null) _fact = TypeEditorsDispatcher.Container.Resolve&lt;" &amp;B52 &amp; "&gt;(); return _fact; } }  }"</f>
        <v>public class CourtInfo_Editor : GenericTypeEditor&lt;CourtInfo&gt; { private ICourtInfoEditFormFactory _fact; protected override ITypeEditorFormFactoryBase TypeEditorFormFactory { get { if (_fact == null) _fact = TypeEditorsDispatcher.Container.Resolve&lt;ICourtInfoEditFormFactory&gt;(); return _fact; } }  }</v>
      </c>
      <c r="F52" t="str">
        <f t="shared" ref="F52:F92" si="19">A52&amp; "EditFormFactoryBasic"</f>
        <v>CourtInfoEditFormFactoryBasic</v>
      </c>
      <c r="G52" t="str">
        <f t="shared" si="5"/>
        <v>public class CourtInfoEditFormFactoryBasic : ICourtInfoEditFormFactory { public System.Windows.Forms.Form SpawnInstance() { return new SimpleObjectForm&lt;CourtInfo &gt;(); } }</v>
      </c>
      <c r="H52" t="str">
        <f t="shared" ref="H52:H92" si="20">"cont.RegisterInstance&lt;" &amp; B52 &amp; "&gt;(new " &amp; F52 &amp; "(), new ContainerControlledLifetimeManager());"</f>
        <v>cont.RegisterInstance&lt;ICourtInfoEditFormFactory&gt;(new CourtInfoEditFormFactoryBasic(), new ContainerControlledLifetimeManager());</v>
      </c>
      <c r="I52" t="str">
        <f t="shared" ref="I52:I92" si="21">"[System.ComponentModel.Editor(typeof(BGU.DRPL.SignificantOwnership.Core.TypeEditors." &amp;D52 &amp; "), typeof(System.Drawing.Design.UITypeEditor))]"</f>
        <v>[System.ComponentModel.Editor(typeof(BGU.DRPL.SignificantOwnership.Core.TypeEditors.CourtInfo_Editor), typeof(System.Drawing.Design.UITypeEditor))]</v>
      </c>
    </row>
    <row r="53" spans="1:9" x14ac:dyDescent="0.25">
      <c r="A53" t="s">
        <v>278</v>
      </c>
      <c r="B53" t="str">
        <f t="shared" si="15"/>
        <v>ILPRegisteredDateRecordIdEditFormFactory</v>
      </c>
      <c r="C53" t="str">
        <f t="shared" si="16"/>
        <v>public interface ILPRegisteredDateRecordIdEditFormFactory : ITypeEditorFormFactoryBase { }</v>
      </c>
      <c r="D53" t="str">
        <f t="shared" si="17"/>
        <v>LPRegisteredDateRecordId_Editor</v>
      </c>
      <c r="E53" t="str">
        <f t="shared" si="18"/>
        <v>public class LPRegisteredDateRecordId_Editor : GenericTypeEditor&lt;LPRegisteredDateRecordId&gt; { private ILPRegisteredDateRecordIdEditFormFactory _fact; protected override ITypeEditorFormFactoryBase TypeEditorFormFactory { get { if (_fact == null) _fact = TypeEditorsDispatcher.Container.Resolve&lt;ILPRegisteredDateRecordIdEditFormFactory&gt;(); return _fact; } }  }</v>
      </c>
      <c r="F53" t="str">
        <f t="shared" si="19"/>
        <v>LPRegisteredDateRecordIdEditFormFactoryBasic</v>
      </c>
      <c r="G53" t="str">
        <f t="shared" si="5"/>
        <v>public class LPRegisteredDateRecordIdEditFormFactoryBasic : ILPRegisteredDateRecordIdEditFormFactory { public System.Windows.Forms.Form SpawnInstance() { return new SimpleObjectForm&lt;LPRegisteredDateRecordId &gt;(); } }</v>
      </c>
      <c r="H53" t="str">
        <f t="shared" si="20"/>
        <v>cont.RegisterInstance&lt;ILPRegisteredDateRecordIdEditFormFactory&gt;(new LPRegisteredDateRecordIdEditFormFactoryBasic(), new ContainerControlledLifetimeManager());</v>
      </c>
      <c r="I53" t="str">
        <f t="shared" si="21"/>
        <v>[System.ComponentModel.Editor(typeof(BGU.DRPL.SignificantOwnership.Core.TypeEditors.LPRegisteredDateRecordId_Editor), typeof(System.Drawing.Design.UITypeEditor))]</v>
      </c>
    </row>
    <row r="54" spans="1:9" x14ac:dyDescent="0.25">
      <c r="A54" t="s">
        <v>279</v>
      </c>
      <c r="B54" t="str">
        <f t="shared" si="15"/>
        <v>IEmailInfoEditFormFactory</v>
      </c>
      <c r="C54" t="str">
        <f t="shared" si="16"/>
        <v>public interface IEmailInfoEditFormFactory : ITypeEditorFormFactoryBase { }</v>
      </c>
      <c r="D54" t="str">
        <f t="shared" si="17"/>
        <v>EmailInfo_Editor</v>
      </c>
      <c r="E54" t="str">
        <f t="shared" si="18"/>
        <v>public class EmailInfo_Editor : GenericTypeEditor&lt;EmailInfo&gt; { private IEmailInfoEditFormFactory _fact; protected override ITypeEditorFormFactoryBase TypeEditorFormFactory { get { if (_fact == null) _fact = TypeEditorsDispatcher.Container.Resolve&lt;IEmailInfoEditFormFactory&gt;(); return _fact; } }  }</v>
      </c>
      <c r="F54" t="str">
        <f t="shared" si="19"/>
        <v>EmailInfoEditFormFactoryBasic</v>
      </c>
      <c r="G54" t="str">
        <f t="shared" si="5"/>
        <v>public class EmailInfoEditFormFactoryBasic : IEmailInfoEditFormFactory { public System.Windows.Forms.Form SpawnInstance() { return new SimpleObjectForm&lt;EmailInfo &gt;(); } }</v>
      </c>
      <c r="H54" t="str">
        <f t="shared" si="20"/>
        <v>cont.RegisterInstance&lt;IEmailInfoEditFormFactory&gt;(new EmailInfoEditFormFactoryBasic(), new ContainerControlledLifetimeManager());</v>
      </c>
      <c r="I54" t="str">
        <f t="shared" si="21"/>
        <v>[System.ComponentModel.Editor(typeof(BGU.DRPL.SignificantOwnership.Core.TypeEditors.EmailInfo_Editor), typeof(System.Drawing.Design.UITypeEditor))]</v>
      </c>
    </row>
    <row r="55" spans="1:9" x14ac:dyDescent="0.25">
      <c r="A55" t="s">
        <v>55</v>
      </c>
      <c r="B55" t="str">
        <f t="shared" si="15"/>
        <v>IIndebtnessInfoBaseEditFormFactory</v>
      </c>
      <c r="C55" t="str">
        <f t="shared" si="16"/>
        <v>public interface IIndebtnessInfoBaseEditFormFactory : ITypeEditorFormFactoryBase { }</v>
      </c>
      <c r="D55" t="str">
        <f t="shared" si="17"/>
        <v>IndebtnessInfoBase_Editor</v>
      </c>
      <c r="E55" t="str">
        <f t="shared" si="18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55" t="str">
        <f t="shared" si="19"/>
        <v>IndebtnessInfoBaseEditFormFactoryBasic</v>
      </c>
      <c r="G55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55" t="str">
        <f t="shared" si="20"/>
        <v>cont.RegisterInstance&lt;IIndebtnessInfoBaseEditFormFactory&gt;(new IndebtnessInfoBaseEditFormFactoryBasic(), new ContainerControlledLifetimeManager());</v>
      </c>
      <c r="I55" t="str">
        <f t="shared" si="21"/>
        <v>[System.ComponentModel.Editor(typeof(BGU.DRPL.SignificantOwnership.Core.TypeEditors.IndebtnessInfoBase_Editor), typeof(System.Drawing.Design.UITypeEditor))]</v>
      </c>
    </row>
    <row r="56" spans="1:9" x14ac:dyDescent="0.25">
      <c r="A56" t="s">
        <v>280</v>
      </c>
      <c r="B56" t="str">
        <f t="shared" si="15"/>
        <v>ICreditRatingInfoEditFormFactory</v>
      </c>
      <c r="C56" t="str">
        <f t="shared" si="16"/>
        <v>public interface ICreditRatingInfoEditFormFactory : ITypeEditorFormFactoryBase { }</v>
      </c>
      <c r="D56" t="str">
        <f t="shared" si="17"/>
        <v>CreditRatingInfo_Editor</v>
      </c>
      <c r="E56" t="str">
        <f t="shared" si="18"/>
        <v>public class CreditRatingInfo_Editor : GenericTypeEditor&lt;CreditRatingInfo&gt; { private ICreditRatingInfoEditFormFactory _fact; protected override ITypeEditorFormFactoryBase TypeEditorFormFactory { get { if (_fact == null) _fact = TypeEditorsDispatcher.Container.Resolve&lt;ICreditRatingInfoEditFormFactory&gt;(); return _fact; } }  }</v>
      </c>
      <c r="F56" t="str">
        <f t="shared" si="19"/>
        <v>CreditRatingInfoEditFormFactoryBasic</v>
      </c>
      <c r="G56" t="str">
        <f t="shared" si="5"/>
        <v>public class CreditRatingInfoEditFormFactoryBasic : ICreditRatingInfoEditFormFactory { public System.Windows.Forms.Form SpawnInstance() { return new SimpleObjectForm&lt;CreditRatingInfo &gt;(); } }</v>
      </c>
      <c r="H56" t="str">
        <f t="shared" si="20"/>
        <v>cont.RegisterInstance&lt;ICreditRatingInfoEditFormFactory&gt;(new CreditRatingInfoEditFormFactoryBasic(), new ContainerControlledLifetimeManager());</v>
      </c>
      <c r="I56" t="str">
        <f t="shared" si="21"/>
        <v>[System.ComponentModel.Editor(typeof(BGU.DRPL.SignificantOwnership.Core.TypeEditors.CreditRatingInfo_Editor), typeof(System.Drawing.Design.UITypeEditor))]</v>
      </c>
    </row>
    <row r="57" spans="1:9" x14ac:dyDescent="0.25">
      <c r="A57" t="s">
        <v>68</v>
      </c>
      <c r="B57" t="str">
        <f t="shared" si="15"/>
        <v>IRegLicAppx12HeadCandidateApplEditFormFactory</v>
      </c>
      <c r="C57" t="str">
        <f t="shared" si="16"/>
        <v>public interface IRegLicAppx12HeadCandidateApplEditFormFactory : ITypeEditorFormFactoryBase { }</v>
      </c>
      <c r="D57" t="str">
        <f t="shared" si="17"/>
        <v>RegLicAppx12HeadCandidateAppl_Editor</v>
      </c>
      <c r="E57" t="str">
        <f t="shared" si="18"/>
        <v>public class RegLicAppx12HeadCandidateAppl_Editor : GenericTypeEditor&lt;RegLicAppx12HeadCandidateAppl&gt; { private IRegLicAppx12HeadCandidateApplEditFormFactory _fact; protected override ITypeEditorFormFactoryBase TypeEditorFormFactory { get { if (_fact == null) _fact = TypeEditorsDispatcher.Container.Resolve&lt;IRegLicAppx12HeadCandidateApplEditFormFactory&gt;(); return _fact; } }  }</v>
      </c>
      <c r="F57" t="str">
        <f t="shared" si="19"/>
        <v>RegLicAppx12HeadCandidateApplEditFormFactoryBasic</v>
      </c>
      <c r="G57" t="str">
        <f t="shared" si="5"/>
        <v>public class RegLicAppx12HeadCandidateApplEditFormFactoryBasic : IRegLicAppx12HeadCandidateApplEditFormFactory { public System.Windows.Forms.Form SpawnInstance() { return new SimpleObjectForm&lt;RegLicAppx12HeadCandidateAppl &gt;(); } }</v>
      </c>
      <c r="H57" t="str">
        <f t="shared" si="20"/>
        <v>cont.RegisterInstance&lt;IRegLicAppx12HeadCandidateApplEditFormFactory&gt;(new RegLicAppx12HeadCandidateApplEditFormFactoryBasic(), new ContainerControlledLifetimeManager());</v>
      </c>
      <c r="I57" t="str">
        <f t="shared" si="21"/>
        <v>[System.ComponentModel.Editor(typeof(BGU.DRPL.SignificantOwnership.Core.TypeEditors.RegLicAppx12HeadCandidateAppl_Editor), typeof(System.Drawing.Design.UITypeEditor))]</v>
      </c>
    </row>
    <row r="58" spans="1:9" x14ac:dyDescent="0.25">
      <c r="A58" t="s">
        <v>281</v>
      </c>
      <c r="B58" t="str">
        <f t="shared" si="15"/>
        <v>IBankruptcyInvestigationInfoEditFormFactory</v>
      </c>
      <c r="C58" t="str">
        <f t="shared" si="16"/>
        <v>public interface IBankruptcyInvestigationInfoEditFormFactory : ITypeEditorFormFactoryBase { }</v>
      </c>
      <c r="D58" t="str">
        <f t="shared" si="17"/>
        <v>BankruptcyInvestigationInfo_Editor</v>
      </c>
      <c r="E58" t="str">
        <f t="shared" si="18"/>
        <v>public class BankruptcyInvestigationInfo_Editor : GenericTypeEditor&lt;BankruptcyInvestigationInfo&gt; { private IBankruptcyInvestigationInfoEditFormFactory _fact; protected override ITypeEditorFormFactoryBase TypeEditorFormFactory { get { if (_fact == null) _fact = TypeEditorsDispatcher.Container.Resolve&lt;IBankruptcyInvestigationInfoEditFormFactory&gt;(); return _fact; } }  }</v>
      </c>
      <c r="F58" t="str">
        <f t="shared" si="19"/>
        <v>BankruptcyInvestigationInfoEditFormFactoryBasic</v>
      </c>
      <c r="G58" t="str">
        <f t="shared" si="5"/>
        <v>public class BankruptcyInvestigationInfoEditFormFactoryBasic : IBankruptcyInvestigationInfoEditFormFactory { public System.Windows.Forms.Form SpawnInstance() { return new SimpleObjectForm&lt;BankruptcyInvestigationInfo &gt;(); } }</v>
      </c>
      <c r="H58" t="str">
        <f t="shared" si="20"/>
        <v>cont.RegisterInstance&lt;IBankruptcyInvestigationInfoEditFormFactory&gt;(new BankruptcyInvestigationInfoEditFormFactoryBasic(), new ContainerControlledLifetimeManager());</v>
      </c>
      <c r="I58" t="str">
        <f t="shared" si="21"/>
        <v>[System.ComponentModel.Editor(typeof(BGU.DRPL.SignificantOwnership.Core.TypeEditors.BankruptcyInvestigationInfo_Editor), typeof(System.Drawing.Design.UITypeEditor))]</v>
      </c>
    </row>
    <row r="59" spans="1:9" x14ac:dyDescent="0.25">
      <c r="A59" t="s">
        <v>282</v>
      </c>
      <c r="B59" t="str">
        <f t="shared" si="15"/>
        <v>ILiquidatedOrInsolventEntityInfoBaseEditFormFactory</v>
      </c>
      <c r="C59" t="str">
        <f t="shared" si="16"/>
        <v>public interface ILiquidatedOrInsolventEntityInfoBaseEditFormFactory : ITypeEditorFormFactoryBase { }</v>
      </c>
      <c r="D59" t="str">
        <f t="shared" si="17"/>
        <v>LiquidatedOrInsolventEntityInfoBase_Editor</v>
      </c>
      <c r="E59" t="str">
        <f t="shared" si="18"/>
        <v>public class LiquidatedOrInsolventEntityInfoBase_Editor : GenericTypeEditor&lt;LiquidatedOrInsolventEntityInfoBase&gt; { private ILiquidatedOrInsolventEntityInfoBaseEditFormFactory _fact; protected override ITypeEditorFormFactoryBase TypeEditorFormFactory { get { if (_fact == null) _fact = TypeEditorsDispatcher.Container.Resolve&lt;ILiquidatedOrInsolventEntityInfoBaseEditFormFactory&gt;(); return _fact; } }  }</v>
      </c>
      <c r="F59" t="str">
        <f t="shared" si="19"/>
        <v>LiquidatedOrInsolventEntityInfoBaseEditFormFactoryBasic</v>
      </c>
      <c r="G59" t="str">
        <f t="shared" si="5"/>
        <v>public class LiquidatedOrInsolventEntityInfoBaseEditFormFactoryBasic : ILiquidatedOrInsolventEntityInfoBaseEditFormFactory { public System.Windows.Forms.Form SpawnInstance() { return new SimpleObjectForm&lt;LiquidatedOrInsolventEntityInfoBase &gt;(); } }</v>
      </c>
      <c r="H59" t="str">
        <f t="shared" si="20"/>
        <v>cont.RegisterInstance&lt;ILiquidatedOrInsolventEntityInfoBaseEditFormFactory&gt;(new LiquidatedOrInsolventEntityInfoBaseEditFormFactoryBasic(), new ContainerControlledLifetimeManager());</v>
      </c>
      <c r="I59" t="str">
        <f t="shared" si="21"/>
        <v>[System.ComponentModel.Editor(typeof(BGU.DRPL.SignificantOwnership.Core.TypeEditors.LiquidatedOrInsolventEntityInfoBase_Editor), typeof(System.Drawing.Design.UITypeEditor))]</v>
      </c>
    </row>
    <row r="60" spans="1:9" x14ac:dyDescent="0.25">
      <c r="A60" t="s">
        <v>74</v>
      </c>
      <c r="B60" t="str">
        <f t="shared" si="15"/>
        <v>IRegLicAppx9BankingLicenseApplEditFormFactory</v>
      </c>
      <c r="C60" t="str">
        <f t="shared" si="16"/>
        <v>public interface IRegLicAppx9BankingLicenseApplEditFormFactory : ITypeEditorFormFactoryBase { }</v>
      </c>
      <c r="D60" t="str">
        <f t="shared" si="17"/>
        <v>RegLicAppx9BankingLicenseAppl_Editor</v>
      </c>
      <c r="E60" t="str">
        <f t="shared" si="18"/>
        <v>public class RegLicAppx9BankingLicenseAppl_Editor : GenericTypeEditor&lt;RegLicAppx9BankingLicenseAppl&gt; { private IRegLicAppx9BankingLicenseApplEditFormFactory _fact; protected override ITypeEditorFormFactoryBase TypeEditorFormFactory { get { if (_fact == null) _fact = TypeEditorsDispatcher.Container.Resolve&lt;IRegLicAppx9BankingLicenseApplEditFormFactory&gt;(); return _fact; } }  }</v>
      </c>
      <c r="F60" t="str">
        <f t="shared" si="19"/>
        <v>RegLicAppx9BankingLicenseApplEditFormFactoryBasic</v>
      </c>
      <c r="G60" t="str">
        <f t="shared" si="5"/>
        <v>public class RegLicAppx9BankingLicenseApplEditFormFactoryBasic : IRegLicAppx9BankingLicenseApplEditFormFactory { public System.Windows.Forms.Form SpawnInstance() { return new SimpleObjectForm&lt;RegLicAppx9BankingLicenseAppl &gt;(); } }</v>
      </c>
      <c r="H60" t="str">
        <f t="shared" si="20"/>
        <v>cont.RegisterInstance&lt;IRegLicAppx9BankingLicenseApplEditFormFactory&gt;(new RegLicAppx9BankingLicenseApplEditFormFactoryBasic(), new ContainerControlledLifetimeManager());</v>
      </c>
      <c r="I60" t="str">
        <f t="shared" si="21"/>
        <v>[System.ComponentModel.Editor(typeof(BGU.DRPL.SignificantOwnership.Core.TypeEditors.RegLicAppx9BankingLicenseAppl_Editor), typeof(System.Drawing.Design.UITypeEditor))]</v>
      </c>
    </row>
    <row r="61" spans="1:9" x14ac:dyDescent="0.25">
      <c r="A61" t="s">
        <v>263</v>
      </c>
      <c r="B61" t="str">
        <f t="shared" si="15"/>
        <v>IManagementPositionEditFormFactory</v>
      </c>
      <c r="C61" t="str">
        <f t="shared" si="16"/>
        <v>public interface IManagementPositionEditFormFactory : ITypeEditorFormFactoryBase { }</v>
      </c>
      <c r="D61" t="str">
        <f t="shared" si="17"/>
        <v>ManagementPosition_Editor</v>
      </c>
      <c r="E61" t="str">
        <f t="shared" si="18"/>
        <v>public class ManagementPosition_Editor : GenericTypeEditor&lt;ManagementPosition&gt; { private IManagementPositionEditFormFactory _fact; protected override ITypeEditorFormFactoryBase TypeEditorFormFactory { get { if (_fact == null) _fact = TypeEditorsDispatcher.Container.Resolve&lt;IManagementPositionEditFormFactory&gt;(); return _fact; } }  }</v>
      </c>
      <c r="F61" t="str">
        <f t="shared" si="19"/>
        <v>ManagementPositionEditFormFactoryBasic</v>
      </c>
      <c r="G61" t="str">
        <f t="shared" si="5"/>
        <v>public class ManagementPositionEditFormFactoryBasic : IManagementPositionEditFormFactory { public System.Windows.Forms.Form SpawnInstance() { return new SimpleObjectForm&lt;ManagementPosition &gt;(); } }</v>
      </c>
      <c r="H61" t="str">
        <f t="shared" si="20"/>
        <v>cont.RegisterInstance&lt;IManagementPositionEditFormFactory&gt;(new ManagementPositionEditFormFactoryBasic(), new ContainerControlledLifetimeManager());</v>
      </c>
      <c r="I61" t="str">
        <f t="shared" si="21"/>
        <v>[System.ComponentModel.Editor(typeof(BGU.DRPL.SignificantOwnership.Core.TypeEditors.ManagementPosition_Editor), typeof(System.Drawing.Design.UITypeEditor))]</v>
      </c>
    </row>
    <row r="62" spans="1:9" x14ac:dyDescent="0.25">
      <c r="A62" t="s">
        <v>264</v>
      </c>
      <c r="B62" t="str">
        <f t="shared" si="15"/>
        <v>IInsolvencyStatusEditFormFactory</v>
      </c>
      <c r="C62" t="str">
        <f t="shared" si="16"/>
        <v>public interface IInsolvencyStatusEditFormFactory : ITypeEditorFormFactoryBase { }</v>
      </c>
      <c r="D62" t="str">
        <f t="shared" si="17"/>
        <v>InsolvencyStatus_Editor</v>
      </c>
      <c r="E62" t="str">
        <f t="shared" si="18"/>
        <v>public class InsolvencyStatus_Editor : GenericTypeEditor&lt;InsolvencyStatus&gt; { private IInsolvencyStatusEditFormFactory _fact; protected override ITypeEditorFormFactoryBase TypeEditorFormFactory { get { if (_fact == null) _fact = TypeEditorsDispatcher.Container.Resolve&lt;IInsolvencyStatusEditFormFactory&gt;(); return _fact; } }  }</v>
      </c>
      <c r="F62" t="str">
        <f t="shared" si="19"/>
        <v>InsolvencyStatusEditFormFactoryBasic</v>
      </c>
      <c r="G62" t="str">
        <f t="shared" si="5"/>
        <v>public class InsolvencyStatusEditFormFactoryBasic : IInsolvencyStatusEditFormFactory { public System.Windows.Forms.Form SpawnInstance() { return new SimpleObjectForm&lt;InsolvencyStatus &gt;(); } }</v>
      </c>
      <c r="H62" t="str">
        <f t="shared" si="20"/>
        <v>cont.RegisterInstance&lt;IInsolvencyStatusEditFormFactory&gt;(new InsolvencyStatusEditFormFactoryBasic(), new ContainerControlledLifetimeManager());</v>
      </c>
      <c r="I62" t="str">
        <f t="shared" si="21"/>
        <v>[System.ComponentModel.Editor(typeof(BGU.DRPL.SignificantOwnership.Core.TypeEditors.InsolvencyStatus_Editor), typeof(System.Drawing.Design.UITypeEditor))]</v>
      </c>
    </row>
    <row r="63" spans="1:9" x14ac:dyDescent="0.25">
      <c r="A63" t="s">
        <v>265</v>
      </c>
      <c r="B63" t="str">
        <f t="shared" si="15"/>
        <v>IWellKnownCreditRatingAgencyTypeEditFormFactory</v>
      </c>
      <c r="C63" t="str">
        <f t="shared" si="16"/>
        <v>public interface IWellKnownCreditRatingAgencyTypeEditFormFactory : ITypeEditorFormFactoryBase { }</v>
      </c>
      <c r="D63" t="str">
        <f t="shared" si="17"/>
        <v>WellKnownCreditRatingAgencyType_Editor</v>
      </c>
      <c r="E63" t="str">
        <f t="shared" si="18"/>
        <v>public class WellKnownCreditRatingAgencyType_Editor : GenericTypeEditor&lt;WellKnownCreditRatingAgencyType&gt; { private IWellKnownCreditRatingAgencyTypeEditFormFactory _fact; protected override ITypeEditorFormFactoryBase TypeEditorFormFactory { get { if (_fact == null) _fact = TypeEditorsDispatcher.Container.Resolve&lt;IWellKnownCreditRatingAgencyTypeEditFormFactory&gt;(); return _fact; } }  }</v>
      </c>
      <c r="F63" t="str">
        <f t="shared" si="19"/>
        <v>WellKnownCreditRatingAgencyTypeEditFormFactoryBasic</v>
      </c>
      <c r="G63" t="str">
        <f t="shared" si="5"/>
        <v>public class WellKnownCreditRatingAgencyTypeEditFormFactoryBasic : IWellKnownCreditRatingAgencyTypeEditFormFactory { public System.Windows.Forms.Form SpawnInstance() { return new SimpleObjectForm&lt;WellKnownCreditRatingAgencyType &gt;(); } }</v>
      </c>
      <c r="H63" t="str">
        <f t="shared" si="20"/>
        <v>cont.RegisterInstance&lt;IWellKnownCreditRatingAgencyTypeEditFormFactory&gt;(new WellKnownCreditRatingAgencyTypeEditFormFactoryBasic(), new ContainerControlledLifetimeManager());</v>
      </c>
      <c r="I63" t="str">
        <f t="shared" si="21"/>
        <v>[System.ComponentModel.Editor(typeof(BGU.DRPL.SignificantOwnership.Core.TypeEditors.WellKnownCreditRatingAgencyType_Editor), typeof(System.Drawing.Design.UITypeEditor))]</v>
      </c>
    </row>
    <row r="64" spans="1:9" x14ac:dyDescent="0.25">
      <c r="A64" t="s">
        <v>266</v>
      </c>
      <c r="B64" t="str">
        <f t="shared" si="15"/>
        <v>ILongTermCreditRatingTypeEditFormFactory</v>
      </c>
      <c r="C64" t="str">
        <f t="shared" si="16"/>
        <v>public interface ILongTermCreditRatingTypeEditFormFactory : ITypeEditorFormFactoryBase { }</v>
      </c>
      <c r="D64" t="str">
        <f t="shared" si="17"/>
        <v>LongTermCreditRatingType_Editor</v>
      </c>
      <c r="E64" t="str">
        <f t="shared" si="18"/>
        <v>public class LongTermCreditRatingType_Editor : GenericTypeEditor&lt;LongTermCreditRatingType&gt; { private ILongTermCreditRatingTypeEditFormFactory _fact; protected override ITypeEditorFormFactoryBase TypeEditorFormFactory { get { if (_fact == null) _fact = TypeEditorsDispatcher.Container.Resolve&lt;ILongTermCreditRatingTypeEditFormFactory&gt;(); return _fact; } }  }</v>
      </c>
      <c r="F64" t="str">
        <f t="shared" si="19"/>
        <v>LongTermCreditRatingTypeEditFormFactoryBasic</v>
      </c>
      <c r="G64" t="str">
        <f t="shared" si="5"/>
        <v>public class LongTermCreditRatingTypeEditFormFactoryBasic : ILongTermCreditRatingTypeEditFormFactory { public System.Windows.Forms.Form SpawnInstance() { return new SimpleObjectForm&lt;LongTermCreditRatingType &gt;(); } }</v>
      </c>
      <c r="H64" t="str">
        <f t="shared" si="20"/>
        <v>cont.RegisterInstance&lt;ILongTermCreditRatingTypeEditFormFactory&gt;(new LongTermCreditRatingTypeEditFormFactoryBasic(), new ContainerControlledLifetimeManager());</v>
      </c>
      <c r="I64" t="str">
        <f t="shared" si="21"/>
        <v>[System.ComponentModel.Editor(typeof(BGU.DRPL.SignificantOwnership.Core.TypeEditors.LongTermCreditRatingType_Editor), typeof(System.Drawing.Design.UITypeEditor))]</v>
      </c>
    </row>
    <row r="65" spans="1:9" x14ac:dyDescent="0.25">
      <c r="A65" t="s">
        <v>268</v>
      </c>
      <c r="B65" t="str">
        <f t="shared" si="15"/>
        <v>IShortTermCreditRatingTypeEditFormFactory</v>
      </c>
      <c r="C65" t="str">
        <f t="shared" si="16"/>
        <v>public interface IShortTermCreditRatingTypeEditFormFactory : ITypeEditorFormFactoryBase { }</v>
      </c>
      <c r="D65" t="str">
        <f t="shared" si="17"/>
        <v>ShortTermCreditRatingType_Editor</v>
      </c>
      <c r="E65" t="str">
        <f t="shared" si="18"/>
        <v>public class ShortTermCreditRatingType_Editor : GenericTypeEditor&lt;ShortTermCreditRatingType&gt; { private IShortTermCreditRatingTypeEditFormFactory _fact; protected override ITypeEditorFormFactoryBase TypeEditorFormFactory { get { if (_fact == null) _fact = TypeEditorsDispatcher.Container.Resolve&lt;IShortTermCreditRatingTypeEditFormFactory&gt;(); return _fact; } }  }</v>
      </c>
      <c r="F65" t="str">
        <f t="shared" si="19"/>
        <v>ShortTermCreditRatingTypeEditFormFactoryBasic</v>
      </c>
      <c r="G65" t="str">
        <f t="shared" si="5"/>
        <v>public class ShortTermCreditRatingTypeEditFormFactoryBasic : IShortTermCreditRatingTypeEditFormFactory { public System.Windows.Forms.Form SpawnInstance() { return new SimpleObjectForm&lt;ShortTermCreditRatingType &gt;(); } }</v>
      </c>
      <c r="H65" t="str">
        <f t="shared" si="20"/>
        <v>cont.RegisterInstance&lt;IShortTermCreditRatingTypeEditFormFactory&gt;(new ShortTermCreditRatingTypeEditFormFactoryBasic(), new ContainerControlledLifetimeManager());</v>
      </c>
      <c r="I65" t="str">
        <f t="shared" si="21"/>
        <v>[System.ComponentModel.Editor(typeof(BGU.DRPL.SignificantOwnership.Core.TypeEditors.ShortTermCreditRatingType_Editor), typeof(System.Drawing.Design.UITypeEditor))]</v>
      </c>
    </row>
    <row r="66" spans="1:9" x14ac:dyDescent="0.25">
      <c r="A66" t="s">
        <v>267</v>
      </c>
      <c r="B66" t="str">
        <f t="shared" si="15"/>
        <v>IBankruptcyCaseResolutionTypeEditFormFactory</v>
      </c>
      <c r="C66" t="str">
        <f t="shared" si="16"/>
        <v>public interface IBankruptcyCaseResolutionTypeEditFormFactory : ITypeEditorFormFactoryBase { }</v>
      </c>
      <c r="D66" t="str">
        <f t="shared" si="17"/>
        <v>BankruptcyCaseResolutionType_Editor</v>
      </c>
      <c r="E66" t="str">
        <f t="shared" si="18"/>
        <v>public class BankruptcyCaseResolutionType_Editor : GenericTypeEditor&lt;BankruptcyCaseResolutionType&gt; { private IBankruptcyCaseResolutionTypeEditFormFactory _fact; protected override ITypeEditorFormFactoryBase TypeEditorFormFactory { get { if (_fact == null) _fact = TypeEditorsDispatcher.Container.Resolve&lt;IBankruptcyCaseResolutionTypeEditFormFactory&gt;(); return _fact; } }  }</v>
      </c>
      <c r="F66" t="str">
        <f t="shared" si="19"/>
        <v>BankruptcyCaseResolutionTypeEditFormFactoryBasic</v>
      </c>
      <c r="G66" t="str">
        <f t="shared" ref="G66:G92" si="22">"public class " &amp;F66&amp; " : " &amp; B66 &amp; " { public System.Windows.Forms.Form SpawnInstance() { return new SimpleObjectForm&lt;" &amp;A66&amp; " &gt;(); } }"</f>
        <v>public class BankruptcyCaseResolutionTypeEditFormFactoryBasic : IBankruptcyCaseResolutionTypeEditFormFactory { public System.Windows.Forms.Form SpawnInstance() { return new SimpleObjectForm&lt;BankruptcyCaseResolutionType &gt;(); } }</v>
      </c>
      <c r="H66" t="str">
        <f t="shared" si="20"/>
        <v>cont.RegisterInstance&lt;IBankruptcyCaseResolutionTypeEditFormFactory&gt;(new BankruptcyCaseResolutionTypeEditFormFactoryBasic(), new ContainerControlledLifetimeManager());</v>
      </c>
      <c r="I66" t="str">
        <f t="shared" si="21"/>
        <v>[System.ComponentModel.Editor(typeof(BGU.DRPL.SignificantOwnership.Core.TypeEditors.BankruptcyCaseResolutionType_Editor), typeof(System.Drawing.Design.UITypeEditor))]</v>
      </c>
    </row>
    <row r="67" spans="1:9" x14ac:dyDescent="0.25">
      <c r="A67" t="s">
        <v>269</v>
      </c>
      <c r="B67" t="str">
        <f t="shared" si="15"/>
        <v>ICourtInstanceTypeEditFormFactory</v>
      </c>
      <c r="C67" t="str">
        <f t="shared" si="16"/>
        <v>public interface ICourtInstanceTypeEditFormFactory : ITypeEditorFormFactoryBase { }</v>
      </c>
      <c r="D67" t="str">
        <f t="shared" si="17"/>
        <v>CourtInstanceType_Editor</v>
      </c>
      <c r="E67" t="str">
        <f t="shared" si="18"/>
        <v>public class CourtInstanceType_Editor : GenericTypeEditor&lt;CourtInstanceType&gt; { private ICourtInstanceTypeEditFormFactory _fact; protected override ITypeEditorFormFactoryBase TypeEditorFormFactory { get { if (_fact == null) _fact = TypeEditorsDispatcher.Container.Resolve&lt;ICourtInstanceTypeEditFormFactory&gt;(); return _fact; } }  }</v>
      </c>
      <c r="F67" t="str">
        <f t="shared" si="19"/>
        <v>CourtInstanceTypeEditFormFactoryBasic</v>
      </c>
      <c r="G67" t="str">
        <f t="shared" si="22"/>
        <v>public class CourtInstanceTypeEditFormFactoryBasic : ICourtInstanceTypeEditFormFactory { public System.Windows.Forms.Form SpawnInstance() { return new SimpleObjectForm&lt;CourtInstanceType &gt;(); } }</v>
      </c>
      <c r="H67" t="str">
        <f t="shared" si="20"/>
        <v>cont.RegisterInstance&lt;ICourtInstanceTypeEditFormFactory&gt;(new CourtInstanceTypeEditFormFactoryBasic(), new ContainerControlledLifetimeManager());</v>
      </c>
      <c r="I67" t="str">
        <f t="shared" si="21"/>
        <v>[System.ComponentModel.Editor(typeof(BGU.DRPL.SignificantOwnership.Core.TypeEditors.CourtInstanceType_Editor), typeof(System.Drawing.Design.UITypeEditor))]</v>
      </c>
    </row>
    <row r="68" spans="1:9" x14ac:dyDescent="0.25">
      <c r="A68" t="s">
        <v>270</v>
      </c>
      <c r="B68" t="str">
        <f t="shared" si="15"/>
        <v>ICourtDecisionTypeEditFormFactory</v>
      </c>
      <c r="C68" t="str">
        <f t="shared" si="16"/>
        <v>public interface ICourtDecisionTypeEditFormFactory : ITypeEditorFormFactoryBase { }</v>
      </c>
      <c r="D68" t="str">
        <f t="shared" si="17"/>
        <v>CourtDecisionType_Editor</v>
      </c>
      <c r="E68" t="str">
        <f t="shared" si="18"/>
        <v>public class CourtDecisionType_Editor : GenericTypeEditor&lt;CourtDecisionType&gt; { private ICourtDecisionTypeEditFormFactory _fact; protected override ITypeEditorFormFactoryBase TypeEditorFormFactory { get { if (_fact == null) _fact = TypeEditorsDispatcher.Container.Resolve&lt;ICourtDecisionTypeEditFormFactory&gt;(); return _fact; } }  }</v>
      </c>
      <c r="F68" t="str">
        <f t="shared" si="19"/>
        <v>CourtDecisionTypeEditFormFactoryBasic</v>
      </c>
      <c r="G68" t="str">
        <f t="shared" si="22"/>
        <v>public class CourtDecisionTypeEditFormFactoryBasic : ICourtDecisionTypeEditFormFactory { public System.Windows.Forms.Form SpawnInstance() { return new SimpleObjectForm&lt;CourtDecisionType &gt;(); } }</v>
      </c>
      <c r="H68" t="str">
        <f t="shared" si="20"/>
        <v>cont.RegisterInstance&lt;ICourtDecisionTypeEditFormFactory&gt;(new CourtDecisionTypeEditFormFactoryBasic(), new ContainerControlledLifetimeManager());</v>
      </c>
      <c r="I68" t="str">
        <f t="shared" si="21"/>
        <v>[System.ComponentModel.Editor(typeof(BGU.DRPL.SignificantOwnership.Core.TypeEditors.CourtDecisionType_Editor), typeof(System.Drawing.Design.UITypeEditor))]</v>
      </c>
    </row>
    <row r="69" spans="1:9" x14ac:dyDescent="0.25">
      <c r="A69" t="s">
        <v>237</v>
      </c>
      <c r="B69" t="str">
        <f t="shared" si="15"/>
        <v>IBankAssociatedPeronsCode315pEditFormFactory</v>
      </c>
      <c r="C69" t="str">
        <f t="shared" si="16"/>
        <v>public interface IBankAssociatedPeronsCode315pEditFormFactory : ITypeEditorFormFactoryBase { }</v>
      </c>
      <c r="D69" t="str">
        <f t="shared" si="17"/>
        <v>BankAssociatedPeronsCode315p_Editor</v>
      </c>
      <c r="E69" t="str">
        <f t="shared" si="18"/>
        <v>public class BankAssociatedPeronsCode315p_Editor : GenericTypeEditor&lt;BankAssociatedPeronsCode315p&gt; { private IBankAssociatedPeronsCode315pEditFormFactory _fact; protected override ITypeEditorFormFactoryBase TypeEditorFormFactory { get { if (_fact == null) _fact = TypeEditorsDispatcher.Container.Resolve&lt;IBankAssociatedPeronsCode315pEditFormFactory&gt;(); return _fact; } }  }</v>
      </c>
      <c r="F69" t="str">
        <f t="shared" si="19"/>
        <v>BankAssociatedPeronsCode315pEditFormFactoryBasic</v>
      </c>
      <c r="G69" t="str">
        <f t="shared" si="22"/>
        <v>public class BankAssociatedPeronsCode315pEditFormFactoryBasic : IBankAssociatedPeronsCode315pEditFormFactory { public System.Windows.Forms.Form SpawnInstance() { return new SimpleObjectForm&lt;BankAssociatedPeronsCode315p &gt;(); } }</v>
      </c>
      <c r="H69" t="str">
        <f t="shared" si="20"/>
        <v>cont.RegisterInstance&lt;IBankAssociatedPeronsCode315pEditFormFactory&gt;(new BankAssociatedPeronsCode315pEditFormFactoryBasic(), new ContainerControlledLifetimeManager());</v>
      </c>
      <c r="I69" t="str">
        <f t="shared" si="21"/>
        <v>[System.ComponentModel.Editor(typeof(BGU.DRPL.SignificantOwnership.Core.TypeEditors.BankAssociatedPeronsCode315p_Editor), typeof(System.Drawing.Design.UITypeEditor))]</v>
      </c>
    </row>
    <row r="70" spans="1:9" x14ac:dyDescent="0.25">
      <c r="A70" t="s">
        <v>283</v>
      </c>
      <c r="B70" t="str">
        <f t="shared" si="15"/>
        <v>ILegalTransactionTypeEditFormFactory</v>
      </c>
      <c r="C70" t="str">
        <f t="shared" si="16"/>
        <v>public interface ILegalTransactionTypeEditFormFactory : ITypeEditorFormFactoryBase { }</v>
      </c>
      <c r="D70" t="str">
        <f t="shared" si="17"/>
        <v>LegalTransactionType_Editor</v>
      </c>
      <c r="E70" t="str">
        <f t="shared" si="18"/>
        <v>public class LegalTransactionType_Editor : GenericTypeEditor&lt;LegalTransactionType&gt; { private ILegalTransactionTypeEditFormFactory _fact; protected override ITypeEditorFormFactoryBase TypeEditorFormFactory { get { if (_fact == null) _fact = TypeEditorsDispatcher.Container.Resolve&lt;ILegalTransactionTypeEditFormFactory&gt;(); return _fact; } }  }</v>
      </c>
      <c r="F70" t="str">
        <f t="shared" si="19"/>
        <v>LegalTransactionTypeEditFormFactoryBasic</v>
      </c>
      <c r="G70" t="str">
        <f t="shared" si="22"/>
        <v>public class LegalTransactionTypeEditFormFactoryBasic : ILegalTransactionTypeEditFormFactory { public System.Windows.Forms.Form SpawnInstance() { return new SimpleObjectForm&lt;LegalTransactionType &gt;(); } }</v>
      </c>
      <c r="H70" t="str">
        <f t="shared" si="20"/>
        <v>cont.RegisterInstance&lt;ILegalTransactionTypeEditFormFactory&gt;(new LegalTransactionTypeEditFormFactoryBasic(), new ContainerControlledLifetimeManager());</v>
      </c>
      <c r="I70" t="str">
        <f t="shared" si="21"/>
        <v>[System.ComponentModel.Editor(typeof(BGU.DRPL.SignificantOwnership.Core.TypeEditors.LegalTransactionType_Editor), typeof(System.Drawing.Design.UITypeEditor))]</v>
      </c>
    </row>
    <row r="71" spans="1:9" x14ac:dyDescent="0.25">
      <c r="A71" t="s">
        <v>284</v>
      </c>
      <c r="B71" t="str">
        <f t="shared" si="15"/>
        <v>IInfluenceTypeEditFormFactory</v>
      </c>
      <c r="C71" t="str">
        <f t="shared" si="16"/>
        <v>public interface IInfluenceTypeEditFormFactory : ITypeEditorFormFactoryBase { }</v>
      </c>
      <c r="D71" t="str">
        <f t="shared" si="17"/>
        <v>InfluenceType_Editor</v>
      </c>
      <c r="E71" t="str">
        <f t="shared" si="18"/>
        <v>public class InfluenceType_Editor : GenericTypeEditor&lt;InfluenceType&gt; { private IInfluenceTypeEditFormFactory _fact; protected override ITypeEditorFormFactoryBase TypeEditorFormFactory { get { if (_fact == null) _fact = TypeEditorsDispatcher.Container.Resolve&lt;IInfluenceTypeEditFormFactory&gt;(); return _fact; } }  }</v>
      </c>
      <c r="F71" t="str">
        <f t="shared" si="19"/>
        <v>InfluenceTypeEditFormFactoryBasic</v>
      </c>
      <c r="G71" t="str">
        <f t="shared" si="22"/>
        <v>public class InfluenceTypeEditFormFactoryBasic : IInfluenceTypeEditFormFactory { public System.Windows.Forms.Form SpawnInstance() { return new SimpleObjectForm&lt;InfluenceType &gt;(); } }</v>
      </c>
      <c r="H71" t="str">
        <f t="shared" si="20"/>
        <v>cont.RegisterInstance&lt;IInfluenceTypeEditFormFactory&gt;(new InfluenceTypeEditFormFactoryBasic(), new ContainerControlledLifetimeManager());</v>
      </c>
      <c r="I71" t="str">
        <f t="shared" si="21"/>
        <v>[System.ComponentModel.Editor(typeof(BGU.DRPL.SignificantOwnership.Core.TypeEditors.InfluenceType_Editor), typeof(System.Drawing.Design.UITypeEditor))]</v>
      </c>
    </row>
    <row r="72" spans="1:9" x14ac:dyDescent="0.25">
      <c r="A72" t="s">
        <v>285</v>
      </c>
      <c r="B72" t="str">
        <f t="shared" si="15"/>
        <v>ILiquidatedOrInsolventEntityMgmtRecordInfoEditFormFactory</v>
      </c>
      <c r="C72" t="str">
        <f t="shared" si="16"/>
        <v>public interface ILiquidatedOrInsolventEntityMgmtRecordInfoEditFormFactory : ITypeEditorFormFactoryBase { }</v>
      </c>
      <c r="D72" t="str">
        <f t="shared" si="17"/>
        <v>LiquidatedOrInsolventEntityMgmtRecordInfo_Editor</v>
      </c>
      <c r="E72" t="str">
        <f t="shared" si="18"/>
        <v>public class LiquidatedOrInsolventEntityMgmtRecordInfo_Editor : GenericTypeEditor&lt;LiquidatedOrInsolventEntityMgmtRecordInfo&gt; { private ILiquidatedOrInsolventEntityMgmtRecordInfoEditFormFactory _fact; protected override ITypeEditorFormFactoryBase TypeEditorFormFactory { get { if (_fact == null) _fact = TypeEditorsDispatcher.Container.Resolve&lt;ILiquidatedOrInsolventEntityMgmtRecordInfoEditFormFactory&gt;(); return _fact; } }  }</v>
      </c>
      <c r="F72" t="str">
        <f t="shared" si="19"/>
        <v>LiquidatedOrInsolventEntityMgmtRecordInfoEditFormFactoryBasic</v>
      </c>
      <c r="G72" t="str">
        <f t="shared" si="22"/>
        <v>public class LiquidatedOrInsolventEntityMgmtRecordInfoEditFormFactoryBasic : ILiquidatedOrInsolventEntityMgmtRecordInfoEditFormFactory { public System.Windows.Forms.Form SpawnInstance() { return new SimpleObjectForm&lt;LiquidatedOrInsolventEntityMgmtRecordInfo &gt;(); } }</v>
      </c>
      <c r="H72" t="str">
        <f t="shared" si="20"/>
        <v>cont.RegisterInstance&lt;ILiquidatedOrInsolventEntityMgmtRecordInfoEditFormFactory&gt;(new LiquidatedOrInsolventEntityMgmtRecordInfoEditFormFactoryBasic(), new ContainerControlledLifetimeManager());</v>
      </c>
      <c r="I72" t="str">
        <f t="shared" si="21"/>
        <v>[System.ComponentModel.Editor(typeof(BGU.DRPL.SignificantOwnership.Core.TypeEditors.LiquidatedOrInsolventEntityMgmtRecordInfo_Editor), typeof(System.Drawing.Design.UITypeEditor))]</v>
      </c>
    </row>
    <row r="73" spans="1:9" x14ac:dyDescent="0.25">
      <c r="A73" t="s">
        <v>286</v>
      </c>
      <c r="B73" t="str">
        <f t="shared" si="15"/>
        <v>ICharterCapitalTableRecordEditFormFactory</v>
      </c>
      <c r="C73" t="str">
        <f t="shared" si="16"/>
        <v>public interface ICharterCapitalTableRecordEditFormFactory : ITypeEditorFormFactoryBase { }</v>
      </c>
      <c r="D73" t="str">
        <f t="shared" si="17"/>
        <v>CharterCapitalTableRecord_Editor</v>
      </c>
      <c r="E73" t="str">
        <f t="shared" si="18"/>
        <v>public class CharterCapitalTableRecord_Editor : GenericTypeEditor&lt;CharterCapitalTableRecord&gt; { private ICharterCapitalTableRecordEditFormFactory _fact; protected override ITypeEditorFormFactoryBase TypeEditorFormFactory { get { if (_fact == null) _fact = TypeEditorsDispatcher.Container.Resolve&lt;ICharterCapitalTableRecordEditFormFactory&gt;(); return _fact; } }  }</v>
      </c>
      <c r="F73" t="str">
        <f t="shared" si="19"/>
        <v>CharterCapitalTableRecordEditFormFactoryBasic</v>
      </c>
      <c r="G73" t="str">
        <f t="shared" si="22"/>
        <v>public class CharterCapitalTableRecordEditFormFactoryBasic : ICharterCapitalTableRecordEditFormFactory { public System.Windows.Forms.Form SpawnInstance() { return new SimpleObjectForm&lt;CharterCapitalTableRecord &gt;(); } }</v>
      </c>
      <c r="H73" t="str">
        <f t="shared" si="20"/>
        <v>cont.RegisterInstance&lt;ICharterCapitalTableRecordEditFormFactory&gt;(new CharterCapitalTableRecordEditFormFactoryBasic(), new ContainerControlledLifetimeManager());</v>
      </c>
      <c r="I73" t="str">
        <f t="shared" si="21"/>
        <v>[System.ComponentModel.Editor(typeof(BGU.DRPL.SignificantOwnership.Core.TypeEditors.CharterCapitalTableRecord_Editor), typeof(System.Drawing.Design.UITypeEditor))]</v>
      </c>
    </row>
    <row r="74" spans="1:9" x14ac:dyDescent="0.25">
      <c r="A74" t="s">
        <v>73</v>
      </c>
      <c r="B74" t="str">
        <f t="shared" si="15"/>
        <v>IRegLicAppx6EquityFormationTableEditFormFactory</v>
      </c>
      <c r="C74" t="str">
        <f t="shared" si="16"/>
        <v>public interface IRegLicAppx6EquityFormationTableEditFormFactory : ITypeEditorFormFactoryBase { }</v>
      </c>
      <c r="D74" t="str">
        <f t="shared" si="17"/>
        <v>RegLicAppx6EquityFormationTable_Editor</v>
      </c>
      <c r="E74" t="str">
        <f t="shared" si="18"/>
        <v>public class RegLicAppx6EquityFormationTable_Editor : GenericTypeEditor&lt;RegLicAppx6EquityFormationTable&gt; { private IRegLicAppx6EquityFormationTableEditFormFactory _fact; protected override ITypeEditorFormFactoryBase TypeEditorFormFactory { get { if (_fact == null) _fact = TypeEditorsDispatcher.Container.Resolve&lt;IRegLicAppx6EquityFormationTableEditFormFactory&gt;(); return _fact; } }  }</v>
      </c>
      <c r="F74" t="str">
        <f t="shared" si="19"/>
        <v>RegLicAppx6EquityFormationTableEditFormFactoryBasic</v>
      </c>
      <c r="G74" t="str">
        <f t="shared" si="22"/>
        <v>public class RegLicAppx6EquityFormationTableEditFormFactoryBasic : IRegLicAppx6EquityFormationTableEditFormFactory { public System.Windows.Forms.Form SpawnInstance() { return new SimpleObjectForm&lt;RegLicAppx6EquityFormationTable &gt;(); } }</v>
      </c>
      <c r="H74" t="str">
        <f t="shared" si="20"/>
        <v>cont.RegisterInstance&lt;IRegLicAppx6EquityFormationTableEditFormFactory&gt;(new RegLicAppx6EquityFormationTableEditFormFactoryBasic(), new ContainerControlledLifetimeManager());</v>
      </c>
      <c r="I74" t="str">
        <f t="shared" si="21"/>
        <v>[System.ComponentModel.Editor(typeof(BGU.DRPL.SignificantOwnership.Core.TypeEditors.RegLicAppx6EquityFormationTable_Editor), typeof(System.Drawing.Design.UITypeEditor))]</v>
      </c>
    </row>
    <row r="75" spans="1:9" x14ac:dyDescent="0.25">
      <c r="A75" t="s">
        <v>287</v>
      </c>
      <c r="B75" t="str">
        <f t="shared" si="15"/>
        <v>IEnumsListerEditFormFactory</v>
      </c>
      <c r="C75" t="str">
        <f t="shared" si="16"/>
        <v>public interface IEnumsListerEditFormFactory : ITypeEditorFormFactoryBase { }</v>
      </c>
      <c r="D75" t="str">
        <f t="shared" si="17"/>
        <v>EnumsLister_Editor</v>
      </c>
      <c r="E75" t="str">
        <f t="shared" si="18"/>
        <v>public class EnumsLister_Editor : GenericTypeEditor&lt;EnumsLister&gt; { private IEnumsListerEditFormFactory _fact; protected override ITypeEditorFormFactoryBase TypeEditorFormFactory { get { if (_fact == null) _fact = TypeEditorsDispatcher.Container.Resolve&lt;IEnumsListerEditFormFactory&gt;(); return _fact; } }  }</v>
      </c>
      <c r="F75" t="str">
        <f t="shared" si="19"/>
        <v>EnumsListerEditFormFactoryBasic</v>
      </c>
      <c r="G75" t="str">
        <f t="shared" si="22"/>
        <v>public class EnumsListerEditFormFactoryBasic : IEnumsListerEditFormFactory { public System.Windows.Forms.Form SpawnInstance() { return new SimpleObjectForm&lt;EnumsLister &gt;(); } }</v>
      </c>
      <c r="H75" t="str">
        <f t="shared" si="20"/>
        <v>cont.RegisterInstance&lt;IEnumsListerEditFormFactory&gt;(new EnumsListerEditFormFactoryBasic(), new ContainerControlledLifetimeManager());</v>
      </c>
      <c r="I75" t="str">
        <f t="shared" si="21"/>
        <v>[System.ComponentModel.Editor(typeof(BGU.DRPL.SignificantOwnership.Core.TypeEditors.EnumsLister_Editor), typeof(System.Drawing.Design.UITypeEditor))]</v>
      </c>
    </row>
    <row r="76" spans="1:9" x14ac:dyDescent="0.25">
      <c r="A76" t="s">
        <v>288</v>
      </c>
      <c r="B76" t="str">
        <f t="shared" si="15"/>
        <v>IRatingAgencyInfoEditFormFactory</v>
      </c>
      <c r="C76" t="str">
        <f t="shared" si="16"/>
        <v>public interface IRatingAgencyInfoEditFormFactory : ITypeEditorFormFactoryBase { }</v>
      </c>
      <c r="D76" t="str">
        <f t="shared" si="17"/>
        <v>RatingAgencyInfo_Editor</v>
      </c>
      <c r="E76" t="str">
        <f t="shared" si="18"/>
        <v>public class RatingAgencyInfo_Editor : GenericTypeEditor&lt;RatingAgencyInfo&gt; { private IRatingAgencyInfoEditFormFactory _fact; protected override ITypeEditorFormFactoryBase TypeEditorFormFactory { get { if (_fact == null) _fact = TypeEditorsDispatcher.Container.Resolve&lt;IRatingAgencyInfoEditFormFactory&gt;(); return _fact; } }  }</v>
      </c>
      <c r="F76" t="str">
        <f t="shared" si="19"/>
        <v>RatingAgencyInfoEditFormFactoryBasic</v>
      </c>
      <c r="G76" t="str">
        <f t="shared" si="22"/>
        <v>public class RatingAgencyInfoEditFormFactoryBasic : IRatingAgencyInfoEditFormFactory { public System.Windows.Forms.Form SpawnInstance() { return new SimpleObjectForm&lt;RatingAgencyInfo &gt;(); } }</v>
      </c>
      <c r="H76" t="str">
        <f t="shared" si="20"/>
        <v>cont.RegisterInstance&lt;IRatingAgencyInfoEditFormFactory&gt;(new RatingAgencyInfoEditFormFactoryBasic(), new ContainerControlledLifetimeManager());</v>
      </c>
      <c r="I76" t="str">
        <f t="shared" si="21"/>
        <v>[System.ComponentModel.Editor(typeof(BGU.DRPL.SignificantOwnership.Core.TypeEditors.RatingAgencyInfo_Editor), typeof(System.Drawing.Design.UITypeEditor))]</v>
      </c>
    </row>
    <row r="77" spans="1:9" x14ac:dyDescent="0.25">
      <c r="A77" t="s">
        <v>289</v>
      </c>
      <c r="B77" t="str">
        <f t="shared" si="15"/>
        <v>IEconomicActivityTypeEditFormFactory</v>
      </c>
      <c r="C77" t="str">
        <f t="shared" si="16"/>
        <v>public interface IEconomicActivityTypeEditFormFactory : ITypeEditorFormFactoryBase { }</v>
      </c>
      <c r="D77" t="str">
        <f t="shared" si="17"/>
        <v>EconomicActivityType_Editor</v>
      </c>
      <c r="E77" t="str">
        <f t="shared" si="18"/>
        <v>public class EconomicActivityType_Editor : GenericTypeEditor&lt;EconomicActivityType&gt; { private IEconomicActivityTypeEditFormFactory _fact; protected override ITypeEditorFormFactoryBase TypeEditorFormFactory { get { if (_fact == null) _fact = TypeEditorsDispatcher.Container.Resolve&lt;IEconomicActivityTypeEditFormFactory&gt;(); return _fact; } }  }</v>
      </c>
      <c r="F77" t="str">
        <f t="shared" si="19"/>
        <v>EconomicActivityTypeEditFormFactoryBasic</v>
      </c>
      <c r="G77" t="str">
        <f t="shared" si="22"/>
        <v>public class EconomicActivityTypeEditFormFactoryBasic : IEconomicActivityTypeEditFormFactory { public System.Windows.Forms.Form SpawnInstance() { return new SimpleObjectForm&lt;EconomicActivityType &gt;(); } }</v>
      </c>
      <c r="H77" t="str">
        <f t="shared" si="20"/>
        <v>cont.RegisterInstance&lt;IEconomicActivityTypeEditFormFactory&gt;(new EconomicActivityTypeEditFormFactoryBasic(), new ContainerControlledLifetimeManager());</v>
      </c>
      <c r="I77" t="str">
        <f t="shared" si="21"/>
        <v>[System.ComponentModel.Editor(typeof(BGU.DRPL.SignificantOwnership.Core.TypeEditors.EconomicActivityType_Editor), typeof(System.Drawing.Design.UITypeEditor))]</v>
      </c>
    </row>
    <row r="78" spans="1:9" x14ac:dyDescent="0.25">
      <c r="A78" t="s">
        <v>290</v>
      </c>
      <c r="B78" t="str">
        <f t="shared" si="15"/>
        <v>ICharterCapitalTableTotalsRecordEditFormFactory</v>
      </c>
      <c r="C78" t="str">
        <f t="shared" si="16"/>
        <v>public interface ICharterCapitalTableTotalsRecordEditFormFactory : ITypeEditorFormFactoryBase { }</v>
      </c>
      <c r="D78" t="str">
        <f t="shared" si="17"/>
        <v>CharterCapitalTableTotalsRecord_Editor</v>
      </c>
      <c r="E78" t="str">
        <f t="shared" si="18"/>
        <v>public class CharterCapitalTableTotalsRecord_Editor : GenericTypeEditor&lt;CharterCapitalTableTotalsRecord&gt; { private ICharterCapitalTableTotalsRecordEditFormFactory _fact; protected override ITypeEditorFormFactoryBase TypeEditorFormFactory { get { if (_fact == null) _fact = TypeEditorsDispatcher.Container.Resolve&lt;ICharterCapitalTableTotalsRecordEditFormFactory&gt;(); return _fact; } }  }</v>
      </c>
      <c r="F78" t="str">
        <f t="shared" si="19"/>
        <v>CharterCapitalTableTotalsRecordEditFormFactoryBasic</v>
      </c>
      <c r="G78" t="str">
        <f t="shared" si="22"/>
        <v>public class CharterCapitalTableTotalsRecordEditFormFactoryBasic : ICharterCapitalTableTotalsRecordEditFormFactory { public System.Windows.Forms.Form SpawnInstance() { return new SimpleObjectForm&lt;CharterCapitalTableTotalsRecord &gt;(); } }</v>
      </c>
      <c r="H78" t="str">
        <f t="shared" si="20"/>
        <v>cont.RegisterInstance&lt;ICharterCapitalTableTotalsRecordEditFormFactory&gt;(new CharterCapitalTableTotalsRecordEditFormFactoryBasic(), new ContainerControlledLifetimeManager());</v>
      </c>
      <c r="I78" t="str">
        <f t="shared" si="21"/>
        <v>[System.ComponentModel.Editor(typeof(BGU.DRPL.SignificantOwnership.Core.TypeEditors.CharterCapitalTableTotalsRecord_Editor), typeof(System.Drawing.Design.UITypeEditor))]</v>
      </c>
    </row>
    <row r="79" spans="1:9" x14ac:dyDescent="0.25">
      <c r="A79" t="s">
        <v>291</v>
      </c>
      <c r="B79" t="str">
        <f t="shared" si="15"/>
        <v>ICourtDecisionInfoEditFormFactory</v>
      </c>
      <c r="C79" t="str">
        <f t="shared" si="16"/>
        <v>public interface ICourtDecisionInfoEditFormFactory : ITypeEditorFormFactoryBase { }</v>
      </c>
      <c r="D79" t="str">
        <f t="shared" si="17"/>
        <v>CourtDecisionInfo_Editor</v>
      </c>
      <c r="E79" t="str">
        <f t="shared" si="18"/>
        <v>public class CourtDecisionInfo_Editor : GenericTypeEditor&lt;CourtDecisionInfo&gt; { private ICourtDecisionInfoEditFormFactory _fact; protected override ITypeEditorFormFactoryBase TypeEditorFormFactory { get { if (_fact == null) _fact = TypeEditorsDispatcher.Container.Resolve&lt;ICourtDecisionInfoEditFormFactory&gt;(); return _fact; } }  }</v>
      </c>
      <c r="F79" t="str">
        <f t="shared" si="19"/>
        <v>CourtDecisionInfoEditFormFactoryBasic</v>
      </c>
      <c r="G79" t="str">
        <f t="shared" si="22"/>
        <v>public class CourtDecisionInfoEditFormFactoryBasic : ICourtDecisionInfoEditFormFactory { public System.Windows.Forms.Form SpawnInstance() { return new SimpleObjectForm&lt;CourtDecisionInfo &gt;(); } }</v>
      </c>
      <c r="H79" t="str">
        <f t="shared" si="20"/>
        <v>cont.RegisterInstance&lt;ICourtDecisionInfoEditFormFactory&gt;(new CourtDecisionInfoEditFormFactoryBasic(), new ContainerControlledLifetimeManager());</v>
      </c>
      <c r="I79" t="str">
        <f t="shared" si="21"/>
        <v>[System.ComponentModel.Editor(typeof(BGU.DRPL.SignificantOwnership.Core.TypeEditors.CourtDecisionInfo_Editor), typeof(System.Drawing.Design.UITypeEditor))]</v>
      </c>
    </row>
    <row r="80" spans="1:9" x14ac:dyDescent="0.25">
      <c r="A80" t="s">
        <v>292</v>
      </c>
      <c r="B80" t="str">
        <f t="shared" si="15"/>
        <v>ILicenseQualificationInfoEditFormFactory</v>
      </c>
      <c r="C80" t="str">
        <f t="shared" si="16"/>
        <v>public interface ILicenseQualificationInfoEditFormFactory : ITypeEditorFormFactoryBase { }</v>
      </c>
      <c r="D80" t="str">
        <f t="shared" si="17"/>
        <v>LicenseQualificationInfo_Editor</v>
      </c>
      <c r="E80" t="str">
        <f t="shared" si="18"/>
        <v>public class LicenseQualificationInfo_Editor : GenericTypeEditor&lt;LicenseQualificationInfo&gt; { private ILicenseQualificationInfoEditFormFactory _fact; protected override ITypeEditorFormFactoryBase TypeEditorFormFactory { get { if (_fact == null) _fact = TypeEditorsDispatcher.Container.Resolve&lt;ILicenseQualificationInfoEditFormFactory&gt;(); return _fact; } }  }</v>
      </c>
      <c r="F80" t="str">
        <f t="shared" si="19"/>
        <v>LicenseQualificationInfoEditFormFactoryBasic</v>
      </c>
      <c r="G80" t="str">
        <f t="shared" si="22"/>
        <v>public class LicenseQualificationInfoEditFormFactoryBasic : ILicenseQualificationInfoEditFormFactory { public System.Windows.Forms.Form SpawnInstance() { return new SimpleObjectForm&lt;LicenseQualificationInfo &gt;(); } }</v>
      </c>
      <c r="H80" t="str">
        <f t="shared" si="20"/>
        <v>cont.RegisterInstance&lt;ILicenseQualificationInfoEditFormFactory&gt;(new LicenseQualificationInfoEditFormFactoryBasic(), new ContainerControlledLifetimeManager());</v>
      </c>
      <c r="I80" t="str">
        <f t="shared" si="21"/>
        <v>[System.ComponentModel.Editor(typeof(BGU.DRPL.SignificantOwnership.Core.TypeEditors.LicenseQualificationInfo_Editor), typeof(System.Drawing.Design.UITypeEditor))]</v>
      </c>
    </row>
    <row r="81" spans="1:9" x14ac:dyDescent="0.25">
      <c r="A81" t="s">
        <v>293</v>
      </c>
      <c r="B81" t="str">
        <f t="shared" si="15"/>
        <v>IIPOSharesPurchaseInfoEditFormFactory</v>
      </c>
      <c r="C81" t="str">
        <f t="shared" si="16"/>
        <v>public interface IIPOSharesPurchaseInfoEditFormFactory : ITypeEditorFormFactoryBase { }</v>
      </c>
      <c r="D81" t="str">
        <f t="shared" si="17"/>
        <v>IPOSharesPurchaseInfo_Editor</v>
      </c>
      <c r="E81" t="str">
        <f t="shared" si="18"/>
        <v>public class IPOSharesPurchaseInfo_Editor : GenericTypeEditor&lt;IPOSharesPurchaseInfo&gt; { private IIPOSharesPurchaseInfoEditFormFactory _fact; protected override ITypeEditorFormFactoryBase TypeEditorFormFactory { get { if (_fact == null) _fact = TypeEditorsDispatcher.Container.Resolve&lt;IIPOSharesPurchaseInfoEditFormFactory&gt;(); return _fact; } }  }</v>
      </c>
      <c r="F81" t="str">
        <f t="shared" si="19"/>
        <v>IPOSharesPurchaseInfoEditFormFactoryBasic</v>
      </c>
      <c r="G81" t="str">
        <f t="shared" si="22"/>
        <v>public class IPOSharesPurchaseInfoEditFormFactoryBasic : IIPOSharesPurchaseInfoEditFormFactory { public System.Windows.Forms.Form SpawnInstance() { return new SimpleObjectForm&lt;IPOSharesPurchaseInfo &gt;(); } }</v>
      </c>
      <c r="H81" t="str">
        <f t="shared" si="20"/>
        <v>cont.RegisterInstance&lt;IIPOSharesPurchaseInfoEditFormFactory&gt;(new IPOSharesPurchaseInfoEditFormFactoryBasic(), new ContainerControlledLifetimeManager());</v>
      </c>
      <c r="I81" t="str">
        <f t="shared" si="21"/>
        <v>[System.ComponentModel.Editor(typeof(BGU.DRPL.SignificantOwnership.Core.TypeEditors.IPOSharesPurchaseInfo_Editor), typeof(System.Drawing.Design.UITypeEditor))]</v>
      </c>
    </row>
    <row r="82" spans="1:9" x14ac:dyDescent="0.25">
      <c r="A82" t="s">
        <v>294</v>
      </c>
      <c r="B82" t="str">
        <f t="shared" si="15"/>
        <v>ISecondaryMarketSharesPurchaseInfoEditFormFactory</v>
      </c>
      <c r="C82" t="str">
        <f t="shared" si="16"/>
        <v>public interface ISecondaryMarketSharesPurchaseInfoEditFormFactory : ITypeEditorFormFactoryBase { }</v>
      </c>
      <c r="D82" t="str">
        <f t="shared" si="17"/>
        <v>SecondaryMarketSharesPurchaseInfo_Editor</v>
      </c>
      <c r="E82" t="str">
        <f t="shared" si="18"/>
        <v>public class SecondaryMarketSharesPurchaseInfo_Editor : GenericTypeEditor&lt;SecondaryMarketSharesPurchaseInfo&gt; { private ISecondaryMarketSharesPurchaseInfoEditFormFactory _fact; protected override ITypeEditorFormFactoryBase TypeEditorFormFactory { get { if (_fact == null) _fact = TypeEditorsDispatcher.Container.Resolve&lt;ISecondaryMarketSharesPurchaseInfoEditFormFactory&gt;(); return _fact; } }  }</v>
      </c>
      <c r="F82" t="str">
        <f t="shared" si="19"/>
        <v>SecondaryMarketSharesPurchaseInfoEditFormFactoryBasic</v>
      </c>
      <c r="G82" t="str">
        <f t="shared" si="22"/>
        <v>public class SecondaryMarketSharesPurchaseInfoEditFormFactoryBasic : ISecondaryMarketSharesPurchaseInfoEditFormFactory { public System.Windows.Forms.Form SpawnInstance() { return new SimpleObjectForm&lt;SecondaryMarketSharesPurchaseInfo &gt;(); } }</v>
      </c>
      <c r="H82" t="str">
        <f t="shared" si="20"/>
        <v>cont.RegisterInstance&lt;ISecondaryMarketSharesPurchaseInfoEditFormFactory&gt;(new SecondaryMarketSharesPurchaseInfoEditFormFactoryBasic(), new ContainerControlledLifetimeManager());</v>
      </c>
      <c r="I82" t="str">
        <f t="shared" si="21"/>
        <v>[System.ComponentModel.Editor(typeof(BGU.DRPL.SignificantOwnership.Core.TypeEditors.SecondaryMarketSharesPurchaseInfo_Editor), typeof(System.Drawing.Design.UITypeEditor))]</v>
      </c>
    </row>
    <row r="83" spans="1:9" x14ac:dyDescent="0.25">
      <c r="A83" t="s">
        <v>71</v>
      </c>
      <c r="B83" t="str">
        <f t="shared" si="15"/>
        <v>IRegLicAppx17EquityChangeTableEditFormFactory</v>
      </c>
      <c r="C83" t="str">
        <f t="shared" si="16"/>
        <v>public interface IRegLicAppx17EquityChangeTableEditFormFactory : ITypeEditorFormFactoryBase { }</v>
      </c>
      <c r="D83" t="str">
        <f t="shared" si="17"/>
        <v>RegLicAppx17EquityChangeTable_Editor</v>
      </c>
      <c r="E83" t="str">
        <f t="shared" si="18"/>
        <v>public class RegLicAppx17EquityChangeTable_Editor : GenericTypeEditor&lt;RegLicAppx17EquityChangeTable&gt; { private IRegLicAppx17EquityChangeTableEditFormFactory _fact; protected override ITypeEditorFormFactoryBase TypeEditorFormFactory { get { if (_fact == null) _fact = TypeEditorsDispatcher.Container.Resolve&lt;IRegLicAppx17EquityChangeTableEditFormFactory&gt;(); return _fact; } }  }</v>
      </c>
      <c r="F83" t="str">
        <f t="shared" si="19"/>
        <v>RegLicAppx17EquityChangeTableEditFormFactoryBasic</v>
      </c>
      <c r="G83" t="str">
        <f t="shared" si="22"/>
        <v>public class RegLicAppx17EquityChangeTableEditFormFactoryBasic : IRegLicAppx17EquityChangeTableEditFormFactory { public System.Windows.Forms.Form SpawnInstance() { return new SimpleObjectForm&lt;RegLicAppx17EquityChangeTable &gt;(); } }</v>
      </c>
      <c r="H83" t="str">
        <f t="shared" si="20"/>
        <v>cont.RegisterInstance&lt;IRegLicAppx17EquityChangeTableEditFormFactory&gt;(new RegLicAppx17EquityChangeTableEditFormFactoryBasic(), new ContainerControlledLifetimeManager());</v>
      </c>
      <c r="I83" t="str">
        <f t="shared" si="21"/>
        <v>[System.ComponentModel.Editor(typeof(BGU.DRPL.SignificantOwnership.Core.TypeEditors.RegLicAppx17EquityChangeTable_Editor), typeof(System.Drawing.Design.UITypeEditor))]</v>
      </c>
    </row>
    <row r="84" spans="1:9" x14ac:dyDescent="0.25">
      <c r="A84" t="s">
        <v>75</v>
      </c>
      <c r="B84" t="str">
        <f t="shared" si="15"/>
        <v>IAppx3OwnershipStructPPEditFormFactory</v>
      </c>
      <c r="C84" t="str">
        <f t="shared" si="16"/>
        <v>public interface IAppx3OwnershipStructPPEditFormFactory : ITypeEditorFormFactoryBase { }</v>
      </c>
      <c r="D84" t="str">
        <f t="shared" si="17"/>
        <v>Appx3OwnershipStructPP_Editor</v>
      </c>
      <c r="E84" t="str">
        <f t="shared" si="18"/>
        <v>public class Appx3OwnershipStructPP_Editor : GenericTypeEditor&lt;Appx3OwnershipStructPP&gt; { private IAppx3OwnershipStructPPEditFormFactory _fact; protected override ITypeEditorFormFactoryBase TypeEditorFormFactory { get { if (_fact == null) _fact = TypeEditorsDispatcher.Container.Resolve&lt;IAppx3OwnershipStructPPEditFormFactory&gt;(); return _fact; } }  }</v>
      </c>
      <c r="F84" t="str">
        <f t="shared" si="19"/>
        <v>Appx3OwnershipStructPPEditFormFactoryBasic</v>
      </c>
      <c r="G84" t="str">
        <f t="shared" si="22"/>
        <v>public class Appx3OwnershipStructPPEditFormFactoryBasic : IAppx3OwnershipStructPPEditFormFactory { public System.Windows.Forms.Form SpawnInstance() { return new SimpleObjectForm&lt;Appx3OwnershipStructPP &gt;(); } }</v>
      </c>
      <c r="H84" t="str">
        <f t="shared" si="20"/>
        <v>cont.RegisterInstance&lt;IAppx3OwnershipStructPPEditFormFactory&gt;(new Appx3OwnershipStructPPEditFormFactoryBasic(), new ContainerControlledLifetimeManager());</v>
      </c>
      <c r="I84" t="str">
        <f t="shared" si="21"/>
        <v>[System.ComponentModel.Editor(typeof(BGU.DRPL.SignificantOwnership.Core.TypeEditors.Appx3OwnershipStructPP_Editor), typeof(System.Drawing.Design.UITypeEditor))]</v>
      </c>
    </row>
    <row r="85" spans="1:9" x14ac:dyDescent="0.25">
      <c r="A85" t="s">
        <v>69</v>
      </c>
      <c r="B85" t="str">
        <f t="shared" si="15"/>
        <v>IRegLicAppx3MemberCandidateApplEditFormFactory</v>
      </c>
      <c r="C85" t="str">
        <f t="shared" si="16"/>
        <v>public interface IRegLicAppx3MemberCandidateApplEditFormFactory : ITypeEditorFormFactoryBase { }</v>
      </c>
      <c r="D85" t="str">
        <f t="shared" si="17"/>
        <v>RegLicAppx3MemberCandidateAppl_Editor</v>
      </c>
      <c r="E85" t="str">
        <f t="shared" si="18"/>
        <v>public class RegLicAppx3MemberCandidateAppl_Editor : GenericTypeEditor&lt;RegLicAppx3MemberCandidateAppl&gt; { private IRegLicAppx3MemberCandidateApplEditFormFactory _fact; protected override ITypeEditorFormFactoryBase TypeEditorFormFactory { get { if (_fact == null) _fact = TypeEditorsDispatcher.Container.Resolve&lt;IRegLicAppx3MemberCandidateApplEditFormFactory&gt;(); return _fact; } }  }</v>
      </c>
      <c r="F85" t="str">
        <f t="shared" si="19"/>
        <v>RegLicAppx3MemberCandidateApplEditFormFactoryBasic</v>
      </c>
      <c r="G85" t="str">
        <f t="shared" si="22"/>
        <v>public class RegLicAppx3MemberCandidateApplEditFormFactoryBasic : IRegLicAppx3MemberCandidateApplEditFormFactory { public System.Windows.Forms.Form SpawnInstance() { return new SimpleObjectForm&lt;RegLicAppx3MemberCandidateAppl &gt;(); } }</v>
      </c>
      <c r="H85" t="str">
        <f t="shared" si="20"/>
        <v>cont.RegisterInstance&lt;IRegLicAppx3MemberCandidateApplEditFormFactory&gt;(new RegLicAppx3MemberCandidateApplEditFormFactoryBasic(), new ContainerControlledLifetimeManager());</v>
      </c>
      <c r="I85" t="str">
        <f t="shared" si="21"/>
        <v>[System.ComponentModel.Editor(typeof(BGU.DRPL.SignificantOwnership.Core.TypeEditors.RegLicAppx3MemberCandidateAppl_Editor), typeof(System.Drawing.Design.UITypeEditor))]</v>
      </c>
    </row>
    <row r="86" spans="1:9" x14ac:dyDescent="0.25">
      <c r="A86" t="s">
        <v>295</v>
      </c>
      <c r="B86" t="str">
        <f t="shared" si="15"/>
        <v>ILegalTransactionInfoEditFormFactory</v>
      </c>
      <c r="C86" t="str">
        <f t="shared" si="16"/>
        <v>public interface ILegalTransactionInfoEditFormFactory : ITypeEditorFormFactoryBase { }</v>
      </c>
      <c r="D86" t="str">
        <f t="shared" si="17"/>
        <v>LegalTransactionInfo_Editor</v>
      </c>
      <c r="E86" t="str">
        <f t="shared" si="18"/>
        <v>public class LegalTransactionInfo_Editor : GenericTypeEditor&lt;LegalTransactionInfo&gt; { private ILegalTransactionInfoEditFormFactory _fact; protected override ITypeEditorFormFactoryBase TypeEditorFormFactory { get { if (_fact == null) _fact = TypeEditorsDispatcher.Container.Resolve&lt;ILegalTransactionInfoEditFormFactory&gt;(); return _fact; } }  }</v>
      </c>
      <c r="F86" t="str">
        <f t="shared" si="19"/>
        <v>LegalTransactionInfoEditFormFactoryBasic</v>
      </c>
      <c r="G86" t="str">
        <f t="shared" si="22"/>
        <v>public class LegalTransactionInfoEditFormFactoryBasic : ILegalTransactionInfoEditFormFactory { public System.Windows.Forms.Form SpawnInstance() { return new SimpleObjectForm&lt;LegalTransactionInfo &gt;(); } }</v>
      </c>
      <c r="H86" t="str">
        <f t="shared" si="20"/>
        <v>cont.RegisterInstance&lt;ILegalTransactionInfoEditFormFactory&gt;(new LegalTransactionInfoEditFormFactoryBasic(), new ContainerControlledLifetimeManager());</v>
      </c>
      <c r="I86" t="str">
        <f t="shared" si="21"/>
        <v>[System.ComponentModel.Editor(typeof(BGU.DRPL.SignificantOwnership.Core.TypeEditors.LegalTransactionInfo_Editor), typeof(System.Drawing.Design.UITypeEditor))]</v>
      </c>
    </row>
    <row r="87" spans="1:9" x14ac:dyDescent="0.25">
      <c r="A87" t="s">
        <v>296</v>
      </c>
      <c r="B87" t="str">
        <f t="shared" si="15"/>
        <v>IPowerOfAttorneySharesPurchaseInfoEditFormFactory</v>
      </c>
      <c r="C87" t="str">
        <f t="shared" si="16"/>
        <v>public interface IPowerOfAttorneySharesPurchaseInfoEditFormFactory : ITypeEditorFormFactoryBase { }</v>
      </c>
      <c r="D87" t="str">
        <f t="shared" si="17"/>
        <v>PowerOfAttorneySharesPurchaseInfo_Editor</v>
      </c>
      <c r="E87" t="str">
        <f t="shared" si="18"/>
        <v>public class PowerOfAttorneySharesPurchaseInfo_Editor : GenericTypeEditor&lt;PowerOfAttorneySharesPurchaseInfo&gt; { private IPowerOfAttorneySharesPurchaseInfoEditFormFactory _fact; protected override ITypeEditorFormFactoryBase TypeEditorFormFactory { get { if (_fact == null) _fact = TypeEditorsDispatcher.Container.Resolve&lt;IPowerOfAttorneySharesPurchaseInfoEditFormFactory&gt;(); return _fact; } }  }</v>
      </c>
      <c r="F87" t="str">
        <f t="shared" si="19"/>
        <v>PowerOfAttorneySharesPurchaseInfoEditFormFactoryBasic</v>
      </c>
      <c r="G87" t="str">
        <f t="shared" si="22"/>
        <v>public class PowerOfAttorneySharesPurchaseInfoEditFormFactoryBasic : IPowerOfAttorneySharesPurchaseInfoEditFormFactory { public System.Windows.Forms.Form SpawnInstance() { return new SimpleObjectForm&lt;PowerOfAttorneySharesPurchaseInfo &gt;(); } }</v>
      </c>
      <c r="H87" t="str">
        <f t="shared" si="20"/>
        <v>cont.RegisterInstance&lt;IPowerOfAttorneySharesPurchaseInfoEditFormFactory&gt;(new PowerOfAttorneySharesPurchaseInfoEditFormFactoryBasic(), new ContainerControlledLifetimeManager());</v>
      </c>
      <c r="I87" t="str">
        <f t="shared" si="21"/>
        <v>[System.ComponentModel.Editor(typeof(BGU.DRPL.SignificantOwnership.Core.TypeEditors.PowerOfAttorneySharesPurchaseInfo_Editor), typeof(System.Drawing.Design.UITypeEditor))]</v>
      </c>
    </row>
    <row r="88" spans="1:9" x14ac:dyDescent="0.25">
      <c r="A88" t="s">
        <v>297</v>
      </c>
      <c r="B88" t="str">
        <f t="shared" si="15"/>
        <v>ISignificantOrDecisiveInfulenceInfoEditFormFactory</v>
      </c>
      <c r="C88" t="str">
        <f t="shared" si="16"/>
        <v>public interface ISignificantOrDecisiveInfulenceInfoEditFormFactory : ITypeEditorFormFactoryBase { }</v>
      </c>
      <c r="D88" t="str">
        <f t="shared" si="17"/>
        <v>SignificantOrDecisiveInfulenceInfo_Editor</v>
      </c>
      <c r="E88" t="str">
        <f t="shared" si="18"/>
        <v>public class SignificantOrDecisiveInfulenceInfo_Editor : GenericTypeEditor&lt;SignificantOrDecisiveInfulenceInfo&gt; { private ISignificantOrDecisiveInfulenceInfoEditFormFactory _fact; protected override ITypeEditorFormFactoryBase TypeEditorFormFactory { get { if (_fact == null) _fact = TypeEditorsDispatcher.Container.Resolve&lt;ISignificantOrDecisiveInfulenceInfoEditFormFactory&gt;(); return _fact; } }  }</v>
      </c>
      <c r="F88" t="str">
        <f t="shared" si="19"/>
        <v>SignificantOrDecisiveInfulenceInfoEditFormFactoryBasic</v>
      </c>
      <c r="G88" t="str">
        <f t="shared" si="22"/>
        <v>public class SignificantOrDecisiveInfulenceInfoEditFormFactoryBasic : ISignificantOrDecisiveInfulenceInfoEditFormFactory { public System.Windows.Forms.Form SpawnInstance() { return new SimpleObjectForm&lt;SignificantOrDecisiveInfulenceInfo &gt;(); } }</v>
      </c>
      <c r="H88" t="str">
        <f t="shared" si="20"/>
        <v>cont.RegisterInstance&lt;ISignificantOrDecisiveInfulenceInfoEditFormFactory&gt;(new SignificantOrDecisiveInfulenceInfoEditFormFactoryBasic(), new ContainerControlledLifetimeManager());</v>
      </c>
      <c r="I88" t="str">
        <f t="shared" si="21"/>
        <v>[System.ComponentModel.Editor(typeof(BGU.DRPL.SignificantOwnership.Core.TypeEditors.SignificantOrDecisiveInfulenceInfo_Editor), typeof(System.Drawing.Design.UITypeEditor))]</v>
      </c>
    </row>
    <row r="89" spans="1:9" x14ac:dyDescent="0.25">
      <c r="A89" t="s">
        <v>298</v>
      </c>
      <c r="B89" t="str">
        <f t="shared" si="15"/>
        <v>ISignificantOwnershipAcquisitionWaysInfoEditFormFactory</v>
      </c>
      <c r="C89" t="str">
        <f t="shared" si="16"/>
        <v>public interface ISignificantOwnershipAcquisitionWaysInfoEditFormFactory : ITypeEditorFormFactoryBase { }</v>
      </c>
      <c r="D89" t="str">
        <f t="shared" si="17"/>
        <v>SignificantOwnershipAcquisitionWaysInfo_Editor</v>
      </c>
      <c r="E89" t="str">
        <f t="shared" si="18"/>
        <v>public class SignificantOwnershipAcquisitionWaysInfo_Editor : GenericTypeEditor&lt;SignificantOwnershipAcquisitionWaysInfo&gt; { private ISignificantOwnershipAcquisitionWaysInfoEditFormFactory _fact; protected override ITypeEditorFormFactoryBase TypeEditorFormFactory { get { if (_fact == null) _fact = TypeEditorsDispatcher.Container.Resolve&lt;ISignificantOwnershipAcquisitionWaysInfoEditFormFactory&gt;(); return _fact; } }  }</v>
      </c>
      <c r="F89" t="str">
        <f t="shared" si="19"/>
        <v>SignificantOwnershipAcquisitionWaysInfoEditFormFactoryBasic</v>
      </c>
      <c r="G89" t="str">
        <f t="shared" si="22"/>
        <v>public class SignificantOwnershipAcquisitionWaysInfoEditFormFactoryBasic : ISignificantOwnershipAcquisitionWaysInfoEditFormFactory { public System.Windows.Forms.Form SpawnInstance() { return new SimpleObjectForm&lt;SignificantOwnershipAcquisitionWaysInfo &gt;(); } }</v>
      </c>
      <c r="H89" t="str">
        <f t="shared" si="20"/>
        <v>cont.RegisterInstance&lt;ISignificantOwnershipAcquisitionWaysInfoEditFormFactory&gt;(new SignificantOwnershipAcquisitionWaysInfoEditFormFactoryBasic(), new ContainerControlledLifetimeManager());</v>
      </c>
      <c r="I89" t="str">
        <f t="shared" si="21"/>
        <v>[System.ComponentModel.Editor(typeof(BGU.DRPL.SignificantOwnership.Core.TypeEditors.SignificantOwnershipAcquisitionWaysInfo_Editor), typeof(System.Drawing.Design.UITypeEditor))]</v>
      </c>
    </row>
    <row r="90" spans="1:9" x14ac:dyDescent="0.25">
      <c r="A90" t="s">
        <v>299</v>
      </c>
      <c r="B90" t="str">
        <f t="shared" si="15"/>
        <v>ITotalOwnershipSummaryInfoEditFormFactory</v>
      </c>
      <c r="C90" t="str">
        <f t="shared" si="16"/>
        <v>public interface ITotalOwnershipSummaryInfoEditFormFactory : ITypeEditorFormFactoryBase { }</v>
      </c>
      <c r="D90" t="str">
        <f t="shared" si="17"/>
        <v>TotalOwnershipSummaryInfo_Editor</v>
      </c>
      <c r="E90" t="str">
        <f t="shared" si="18"/>
        <v>public class TotalOwnershipSummaryInfo_Editor : GenericTypeEditor&lt;TotalOwnershipSummaryInfo&gt; { private ITotalOwnershipSummaryInfoEditFormFactory _fact; protected override ITypeEditorFormFactoryBase TypeEditorFormFactory { get { if (_fact == null) _fact = TypeEditorsDispatcher.Container.Resolve&lt;ITotalOwnershipSummaryInfoEditFormFactory&gt;(); return _fact; } }  }</v>
      </c>
      <c r="F90" t="str">
        <f t="shared" si="19"/>
        <v>TotalOwnershipSummaryInfoEditFormFactoryBasic</v>
      </c>
      <c r="G90" t="str">
        <f t="shared" si="22"/>
        <v>public class TotalOwnershipSummaryInfoEditFormFactoryBasic : ITotalOwnershipSummaryInfoEditFormFactory { public System.Windows.Forms.Form SpawnInstance() { return new SimpleObjectForm&lt;TotalOwnershipSummaryInfo &gt;(); } }</v>
      </c>
      <c r="H90" t="str">
        <f t="shared" si="20"/>
        <v>cont.RegisterInstance&lt;ITotalOwnershipSummaryInfoEditFormFactory&gt;(new TotalOwnershipSummaryInfoEditFormFactoryBasic(), new ContainerControlledLifetimeManager());</v>
      </c>
      <c r="I90" t="str">
        <f t="shared" si="21"/>
        <v>[System.ComponentModel.Editor(typeof(BGU.DRPL.SignificantOwnership.Core.TypeEditors.TotalOwnershipSummaryInfo_Editor), typeof(System.Drawing.Design.UITypeEditor))]</v>
      </c>
    </row>
    <row r="91" spans="1:9" x14ac:dyDescent="0.25">
      <c r="A91" t="s">
        <v>300</v>
      </c>
      <c r="B91" t="str">
        <f t="shared" si="15"/>
        <v>IImperfectBusinessReputationInfoEditFormFactory</v>
      </c>
      <c r="C91" t="str">
        <f t="shared" si="16"/>
        <v>public interface IImperfectBusinessReputationInfoEditFormFactory : ITypeEditorFormFactoryBase { }</v>
      </c>
      <c r="D91" t="str">
        <f t="shared" si="17"/>
        <v>ImperfectBusinessReputationInfo_Editor</v>
      </c>
      <c r="E91" t="str">
        <f t="shared" si="18"/>
        <v>public class ImperfectBusinessReputationInfo_Editor : GenericTypeEditor&lt;ImperfectBusinessReputationInfo&gt; { private IImperfectBusinessReputationInfoEditFormFactory _fact; protected override ITypeEditorFormFactoryBase TypeEditorFormFactory { get { if (_fact == null) _fact = TypeEditorsDispatcher.Container.Resolve&lt;IImperfectBusinessReputationInfoEditFormFactory&gt;(); return _fact; } }  }</v>
      </c>
      <c r="F91" t="str">
        <f t="shared" si="19"/>
        <v>ImperfectBusinessReputationInfoEditFormFactoryBasic</v>
      </c>
      <c r="G91" t="str">
        <f t="shared" si="22"/>
        <v>public class ImperfectBusinessReputationInfoEditFormFactoryBasic : IImperfectBusinessReputationInfoEditFormFactory { public System.Windows.Forms.Form SpawnInstance() { return new SimpleObjectForm&lt;ImperfectBusinessReputationInfo &gt;(); } }</v>
      </c>
      <c r="H91" t="str">
        <f t="shared" si="20"/>
        <v>cont.RegisterInstance&lt;IImperfectBusinessReputationInfoEditFormFactory&gt;(new ImperfectBusinessReputationInfoEditFormFactoryBasic(), new ContainerControlledLifetimeManager());</v>
      </c>
      <c r="I91" t="str">
        <f t="shared" si="21"/>
        <v>[System.ComponentModel.Editor(typeof(BGU.DRPL.SignificantOwnership.Core.TypeEditors.ImperfectBusinessReputationInfo_Editor), typeof(System.Drawing.Design.UITypeEditor))]</v>
      </c>
    </row>
    <row r="92" spans="1:9" x14ac:dyDescent="0.25">
      <c r="A92" t="s">
        <v>301</v>
      </c>
      <c r="B92" t="str">
        <f t="shared" si="15"/>
        <v>IPowerOfAttorneyInfoEditFormFactory</v>
      </c>
      <c r="C92" t="str">
        <f t="shared" si="16"/>
        <v>public interface IPowerOfAttorneyInfoEditFormFactory : ITypeEditorFormFactoryBase { }</v>
      </c>
      <c r="D92" t="str">
        <f t="shared" si="17"/>
        <v>PowerOfAttorneyInfo_Editor</v>
      </c>
      <c r="E92" t="str">
        <f t="shared" si="18"/>
        <v>public class PowerOfAttorneyInfo_Editor : GenericTypeEditor&lt;PowerOfAttorneyInfo&gt; { private IPowerOfAttorneyInfoEditFormFactory _fact; protected override ITypeEditorFormFactoryBase TypeEditorFormFactory { get { if (_fact == null) _fact = TypeEditorsDispatcher.Container.Resolve&lt;IPowerOfAttorneyInfoEditFormFactory&gt;(); return _fact; } }  }</v>
      </c>
      <c r="F92" t="str">
        <f t="shared" si="19"/>
        <v>PowerOfAttorneyInfoEditFormFactoryBasic</v>
      </c>
      <c r="G92" t="str">
        <f t="shared" si="22"/>
        <v>public class PowerOfAttorneyInfoEditFormFactoryBasic : IPowerOfAttorneyInfoEditFormFactory { public System.Windows.Forms.Form SpawnInstance() { return new SimpleObjectForm&lt;PowerOfAttorneyInfo &gt;(); } }</v>
      </c>
      <c r="H92" t="str">
        <f t="shared" si="20"/>
        <v>cont.RegisterInstance&lt;IPowerOfAttorneyInfoEditFormFactory&gt;(new PowerOfAttorneyInfoEditFormFactoryBasic(), new ContainerControlledLifetimeManager());</v>
      </c>
      <c r="I92" t="str">
        <f t="shared" si="21"/>
        <v>[System.ComponentModel.Editor(typeof(BGU.DRPL.SignificantOwnership.Core.TypeEditors.PowerOfAttorneyInfo_Editor), typeof(System.Drawing.Design.UITypeEditor))]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D47"/>
  <sheetViews>
    <sheetView topLeftCell="B1" workbookViewId="0">
      <selection activeCell="D2" sqref="D2"/>
    </sheetView>
  </sheetViews>
  <sheetFormatPr defaultRowHeight="15" x14ac:dyDescent="0.25"/>
  <cols>
    <col min="1" max="1" width="0" hidden="1" customWidth="1"/>
    <col min="2" max="2" width="21.7109375" bestFit="1" customWidth="1"/>
  </cols>
  <sheetData>
    <row r="1" spans="1:4" x14ac:dyDescent="0.25">
      <c r="B1" t="s">
        <v>162</v>
      </c>
      <c r="C1" t="s">
        <v>163</v>
      </c>
    </row>
    <row r="2" spans="1:4" x14ac:dyDescent="0.25">
      <c r="A2" t="s">
        <v>79</v>
      </c>
      <c r="B2" t="str">
        <f>TRIM(A2)</f>
        <v>xs:string</v>
      </c>
      <c r="C2" s="2" t="s">
        <v>121</v>
      </c>
      <c r="D2" t="str">
        <f>"case " &amp; CHAR(34)&amp; B2 &amp; CHAR(34) &amp;": return " &amp; CHAR(34) &amp;C2 &amp; CHAR(34) &amp; ";"</f>
        <v>case "xs:string": return "текст";</v>
      </c>
    </row>
    <row r="3" spans="1:4" x14ac:dyDescent="0.25">
      <c r="A3" t="s">
        <v>80</v>
      </c>
      <c r="B3" t="str">
        <f t="shared" ref="B3:B45" si="0">TRIM(A3)</f>
        <v>xs:hexBinary</v>
      </c>
      <c r="C3" t="s">
        <v>122</v>
      </c>
      <c r="D3" t="str">
        <f t="shared" ref="D3:D47" si="1">"case " &amp; CHAR(34)&amp; B3 &amp; CHAR(34) &amp;": return " &amp; CHAR(34) &amp;C3 &amp; CHAR(34) &amp; ";"</f>
        <v>case "xs:hexBinary": return "гексадвоїчний";</v>
      </c>
    </row>
    <row r="4" spans="1:4" x14ac:dyDescent="0.25">
      <c r="A4" t="s">
        <v>81</v>
      </c>
      <c r="B4" t="str">
        <f t="shared" si="0"/>
        <v>xs:base64Binary</v>
      </c>
      <c r="C4" t="s">
        <v>123</v>
      </c>
      <c r="D4" t="str">
        <f t="shared" si="1"/>
        <v>case "xs:base64Binary": return "двоїчний у 64-му кодуванні";</v>
      </c>
    </row>
    <row r="5" spans="1:4" x14ac:dyDescent="0.25">
      <c r="A5" t="s">
        <v>82</v>
      </c>
      <c r="B5" t="str">
        <f t="shared" si="0"/>
        <v>xs:anyURI</v>
      </c>
      <c r="C5" t="s">
        <v>124</v>
      </c>
      <c r="D5" t="str">
        <f t="shared" si="1"/>
        <v>case "xs:anyURI": return "URL";</v>
      </c>
    </row>
    <row r="6" spans="1:4" x14ac:dyDescent="0.25">
      <c r="A6" t="s">
        <v>83</v>
      </c>
      <c r="B6" t="str">
        <f t="shared" si="0"/>
        <v>xs:QName</v>
      </c>
      <c r="C6" t="s">
        <v>125</v>
      </c>
      <c r="D6" t="str">
        <f t="shared" si="1"/>
        <v>case "xs:QName": return "кваліфіковане ім'я";</v>
      </c>
    </row>
    <row r="7" spans="1:4" x14ac:dyDescent="0.25">
      <c r="A7" t="s">
        <v>84</v>
      </c>
      <c r="B7" t="str">
        <f t="shared" si="0"/>
        <v>xs:NOTATION</v>
      </c>
      <c r="C7" t="s">
        <v>126</v>
      </c>
      <c r="D7" t="str">
        <f t="shared" si="1"/>
        <v>case "xs:NOTATION": return "нотація";</v>
      </c>
    </row>
    <row r="8" spans="1:4" x14ac:dyDescent="0.25">
      <c r="A8" t="s">
        <v>85</v>
      </c>
      <c r="B8" t="str">
        <f t="shared" si="0"/>
        <v>xs:normalizedString</v>
      </c>
      <c r="C8" t="s">
        <v>127</v>
      </c>
      <c r="D8" t="str">
        <f t="shared" si="1"/>
        <v>case "xs:normalizedString": return "нормалізований текст";</v>
      </c>
    </row>
    <row r="9" spans="1:4" x14ac:dyDescent="0.25">
      <c r="A9" t="s">
        <v>86</v>
      </c>
      <c r="B9" t="str">
        <f t="shared" si="0"/>
        <v>xs:token</v>
      </c>
      <c r="C9" t="s">
        <v>128</v>
      </c>
      <c r="D9" t="str">
        <f t="shared" si="1"/>
        <v>case "xs:token": return "токен";</v>
      </c>
    </row>
    <row r="10" spans="1:4" x14ac:dyDescent="0.25">
      <c r="A10" t="s">
        <v>87</v>
      </c>
      <c r="B10" t="str">
        <f t="shared" si="0"/>
        <v>xs:language</v>
      </c>
      <c r="C10" t="s">
        <v>129</v>
      </c>
      <c r="D10" t="str">
        <f t="shared" si="1"/>
        <v>case "xs:language": return "мова";</v>
      </c>
    </row>
    <row r="11" spans="1:4" x14ac:dyDescent="0.25">
      <c r="A11" t="s">
        <v>88</v>
      </c>
      <c r="B11" t="str">
        <f t="shared" si="0"/>
        <v>xs:NMTOKEN</v>
      </c>
      <c r="C11" t="s">
        <v>130</v>
      </c>
      <c r="D11" t="str">
        <f t="shared" si="1"/>
        <v>case "xs:NMTOKEN": return "ім'я-токен";</v>
      </c>
    </row>
    <row r="12" spans="1:4" x14ac:dyDescent="0.25">
      <c r="A12" t="s">
        <v>89</v>
      </c>
      <c r="B12" t="str">
        <f t="shared" si="0"/>
        <v>xs:Name</v>
      </c>
      <c r="C12" t="s">
        <v>131</v>
      </c>
      <c r="D12" t="str">
        <f t="shared" si="1"/>
        <v>case "xs:Name": return "ім'я";</v>
      </c>
    </row>
    <row r="13" spans="1:4" x14ac:dyDescent="0.25">
      <c r="A13" t="s">
        <v>90</v>
      </c>
      <c r="B13" t="str">
        <f t="shared" si="0"/>
        <v>xs:NCName</v>
      </c>
      <c r="C13" t="s">
        <v>131</v>
      </c>
      <c r="D13" t="str">
        <f t="shared" si="1"/>
        <v>case "xs:NCName": return "ім'я";</v>
      </c>
    </row>
    <row r="14" spans="1:4" x14ac:dyDescent="0.25">
      <c r="A14" t="s">
        <v>91</v>
      </c>
      <c r="B14" t="str">
        <f t="shared" si="0"/>
        <v>xs:ID</v>
      </c>
      <c r="C14" t="s">
        <v>132</v>
      </c>
      <c r="D14" t="str">
        <f t="shared" si="1"/>
        <v>case "xs:ID": return "ідентифікатор";</v>
      </c>
    </row>
    <row r="15" spans="1:4" x14ac:dyDescent="0.25">
      <c r="A15" t="s">
        <v>92</v>
      </c>
      <c r="B15" t="str">
        <f t="shared" si="0"/>
        <v>xs:IDREF</v>
      </c>
      <c r="C15" t="s">
        <v>133</v>
      </c>
      <c r="D15" t="str">
        <f t="shared" si="1"/>
        <v>case "xs:IDREF": return "посилання на ідентифікатор";</v>
      </c>
    </row>
    <row r="16" spans="1:4" x14ac:dyDescent="0.25">
      <c r="A16" t="s">
        <v>93</v>
      </c>
      <c r="B16" t="str">
        <f t="shared" si="0"/>
        <v>xs:ENTITY</v>
      </c>
      <c r="C16" t="s">
        <v>134</v>
      </c>
      <c r="D16" t="str">
        <f t="shared" si="1"/>
        <v>case "xs:ENTITY": return "сутність";</v>
      </c>
    </row>
    <row r="17" spans="1:4" x14ac:dyDescent="0.25">
      <c r="A17" t="s">
        <v>83</v>
      </c>
      <c r="B17" t="str">
        <f t="shared" si="0"/>
        <v>xs:QName</v>
      </c>
      <c r="C17" t="s">
        <v>125</v>
      </c>
      <c r="D17" t="str">
        <f t="shared" si="1"/>
        <v>case "xs:QName": return "кваліфіковане ім'я";</v>
      </c>
    </row>
    <row r="18" spans="1:4" x14ac:dyDescent="0.25">
      <c r="A18" t="s">
        <v>82</v>
      </c>
      <c r="B18" t="str">
        <f t="shared" si="0"/>
        <v>xs:anyURI</v>
      </c>
      <c r="C18" t="s">
        <v>135</v>
      </c>
      <c r="D18" t="str">
        <f t="shared" si="1"/>
        <v>case "xs:anyURI": return "будь-який URL";</v>
      </c>
    </row>
    <row r="19" spans="1:4" x14ac:dyDescent="0.25">
      <c r="A19" t="s">
        <v>94</v>
      </c>
      <c r="B19" t="str">
        <f t="shared" si="0"/>
        <v>xs:integer</v>
      </c>
      <c r="C19" t="s">
        <v>136</v>
      </c>
      <c r="D19" t="str">
        <f t="shared" si="1"/>
        <v>case "xs:integer": return "ціле число";</v>
      </c>
    </row>
    <row r="20" spans="1:4" x14ac:dyDescent="0.25">
      <c r="A20" t="s">
        <v>95</v>
      </c>
      <c r="B20" t="str">
        <f t="shared" si="0"/>
        <v>xs:nonPositiveInteger</v>
      </c>
      <c r="C20" t="s">
        <v>138</v>
      </c>
      <c r="D20" t="str">
        <f t="shared" si="1"/>
        <v>case "xs:nonPositiveInteger": return "недодатнє ціле число";</v>
      </c>
    </row>
    <row r="21" spans="1:4" x14ac:dyDescent="0.25">
      <c r="A21" t="s">
        <v>96</v>
      </c>
      <c r="B21" t="str">
        <f t="shared" si="0"/>
        <v>xs:negativeInteger</v>
      </c>
      <c r="C21" t="s">
        <v>137</v>
      </c>
      <c r="D21" t="str">
        <f t="shared" si="1"/>
        <v>case "xs:negativeInteger": return "від'ємне ціле число";</v>
      </c>
    </row>
    <row r="22" spans="1:4" x14ac:dyDescent="0.25">
      <c r="A22" t="s">
        <v>97</v>
      </c>
      <c r="B22" t="str">
        <f t="shared" si="0"/>
        <v>xs:nonNegativeInteger</v>
      </c>
      <c r="C22" t="s">
        <v>139</v>
      </c>
      <c r="D22" t="str">
        <f t="shared" si="1"/>
        <v>case "xs:nonNegativeInteger": return "невід'ємне ціле число";</v>
      </c>
    </row>
    <row r="23" spans="1:4" x14ac:dyDescent="0.25">
      <c r="A23" t="s">
        <v>98</v>
      </c>
      <c r="B23" t="str">
        <f t="shared" si="0"/>
        <v>xs:positiveInteger</v>
      </c>
      <c r="C23" t="s">
        <v>140</v>
      </c>
      <c r="D23" t="str">
        <f t="shared" si="1"/>
        <v>case "xs:positiveInteger": return "додатнє ціле число";</v>
      </c>
    </row>
    <row r="24" spans="1:4" x14ac:dyDescent="0.25">
      <c r="A24" t="s">
        <v>99</v>
      </c>
      <c r="B24" t="str">
        <f t="shared" si="0"/>
        <v>xs:long</v>
      </c>
      <c r="C24" t="s">
        <v>141</v>
      </c>
      <c r="D24" t="str">
        <f t="shared" si="1"/>
        <v>case "xs:long": return "довге ціле число";</v>
      </c>
    </row>
    <row r="25" spans="1:4" x14ac:dyDescent="0.25">
      <c r="A25" t="s">
        <v>100</v>
      </c>
      <c r="B25" t="str">
        <f t="shared" si="0"/>
        <v>xs:int</v>
      </c>
      <c r="C25" t="s">
        <v>136</v>
      </c>
      <c r="D25" t="str">
        <f t="shared" si="1"/>
        <v>case "xs:int": return "ціле число";</v>
      </c>
    </row>
    <row r="26" spans="1:4" x14ac:dyDescent="0.25">
      <c r="A26" t="s">
        <v>101</v>
      </c>
      <c r="B26" t="str">
        <f t="shared" si="0"/>
        <v>xs:short</v>
      </c>
      <c r="C26" t="s">
        <v>142</v>
      </c>
      <c r="D26" t="str">
        <f t="shared" si="1"/>
        <v>case "xs:short": return "коротке ціле число";</v>
      </c>
    </row>
    <row r="27" spans="1:4" x14ac:dyDescent="0.25">
      <c r="A27" t="s">
        <v>102</v>
      </c>
      <c r="B27" t="str">
        <f t="shared" si="0"/>
        <v>xs:byte</v>
      </c>
      <c r="C27" t="s">
        <v>143</v>
      </c>
      <c r="D27" t="str">
        <f t="shared" si="1"/>
        <v>case "xs:byte": return "байт";</v>
      </c>
    </row>
    <row r="28" spans="1:4" x14ac:dyDescent="0.25">
      <c r="A28" t="s">
        <v>103</v>
      </c>
      <c r="B28" t="str">
        <f t="shared" si="0"/>
        <v>xs:unsignedLong</v>
      </c>
      <c r="C28" t="s">
        <v>144</v>
      </c>
      <c r="D28" t="str">
        <f t="shared" si="1"/>
        <v>case "xs:unsignedLong": return "беззнакове довге ціле";</v>
      </c>
    </row>
    <row r="29" spans="1:4" x14ac:dyDescent="0.25">
      <c r="A29" t="s">
        <v>104</v>
      </c>
      <c r="B29" t="str">
        <f t="shared" si="0"/>
        <v>xs:unsignedInt</v>
      </c>
      <c r="C29" t="s">
        <v>145</v>
      </c>
      <c r="D29" t="str">
        <f t="shared" si="1"/>
        <v>case "xs:unsignedInt": return "беззнакове ціле";</v>
      </c>
    </row>
    <row r="30" spans="1:4" x14ac:dyDescent="0.25">
      <c r="A30" t="s">
        <v>105</v>
      </c>
      <c r="B30" t="str">
        <f t="shared" si="0"/>
        <v>xs:unsignedShort</v>
      </c>
      <c r="C30" t="s">
        <v>146</v>
      </c>
      <c r="D30" t="str">
        <f t="shared" si="1"/>
        <v>case "xs:unsignedShort": return "беззнакове коротке ціле";</v>
      </c>
    </row>
    <row r="31" spans="1:4" x14ac:dyDescent="0.25">
      <c r="A31" t="s">
        <v>106</v>
      </c>
      <c r="B31" t="str">
        <f t="shared" si="0"/>
        <v>xs:unsignedByte</v>
      </c>
      <c r="C31" t="s">
        <v>147</v>
      </c>
      <c r="D31" t="str">
        <f t="shared" si="1"/>
        <v>case "xs:unsignedByte": return "беззнаковий байт";</v>
      </c>
    </row>
    <row r="32" spans="1:4" x14ac:dyDescent="0.25">
      <c r="A32" t="s">
        <v>107</v>
      </c>
      <c r="B32" t="str">
        <f t="shared" si="0"/>
        <v>xs:float</v>
      </c>
      <c r="C32" t="s">
        <v>148</v>
      </c>
      <c r="D32" t="str">
        <f t="shared" si="1"/>
        <v>case "xs:float": return "число з плаваючою комою";</v>
      </c>
    </row>
    <row r="33" spans="1:4" x14ac:dyDescent="0.25">
      <c r="A33" t="s">
        <v>108</v>
      </c>
      <c r="B33" t="str">
        <f t="shared" si="0"/>
        <v>xs:double</v>
      </c>
      <c r="C33" t="s">
        <v>149</v>
      </c>
      <c r="D33" t="str">
        <f t="shared" si="1"/>
        <v>case "xs:double": return "подвійне з плаваючою комою";</v>
      </c>
    </row>
    <row r="34" spans="1:4" x14ac:dyDescent="0.25">
      <c r="A34" t="s">
        <v>109</v>
      </c>
      <c r="B34" t="str">
        <f t="shared" si="0"/>
        <v>xs:dateTime</v>
      </c>
      <c r="C34" t="s">
        <v>150</v>
      </c>
      <c r="D34" t="str">
        <f t="shared" si="1"/>
        <v>case "xs:dateTime": return "дата і час";</v>
      </c>
    </row>
    <row r="35" spans="1:4" x14ac:dyDescent="0.25">
      <c r="A35" t="s">
        <v>110</v>
      </c>
      <c r="B35" t="str">
        <f t="shared" si="0"/>
        <v>xs:date</v>
      </c>
      <c r="C35" t="s">
        <v>151</v>
      </c>
      <c r="D35" t="str">
        <f t="shared" si="1"/>
        <v>case "xs:date": return "дата";</v>
      </c>
    </row>
    <row r="36" spans="1:4" x14ac:dyDescent="0.25">
      <c r="A36" t="s">
        <v>111</v>
      </c>
      <c r="B36" t="str">
        <f t="shared" si="0"/>
        <v>xs:gYearMonth</v>
      </c>
      <c r="C36" t="s">
        <v>152</v>
      </c>
      <c r="D36" t="str">
        <f t="shared" si="1"/>
        <v>case "xs:gYearMonth": return "рік і місяць";</v>
      </c>
    </row>
    <row r="37" spans="1:4" x14ac:dyDescent="0.25">
      <c r="A37" t="s">
        <v>112</v>
      </c>
      <c r="B37" t="str">
        <f t="shared" si="0"/>
        <v>xs:gYear</v>
      </c>
      <c r="C37" t="s">
        <v>153</v>
      </c>
      <c r="D37" t="str">
        <f t="shared" si="1"/>
        <v>case "xs:gYear": return "рік";</v>
      </c>
    </row>
    <row r="38" spans="1:4" x14ac:dyDescent="0.25">
      <c r="A38" t="s">
        <v>113</v>
      </c>
      <c r="B38" t="str">
        <f t="shared" si="0"/>
        <v>xs:time</v>
      </c>
      <c r="C38" t="s">
        <v>154</v>
      </c>
      <c r="D38" t="str">
        <f t="shared" si="1"/>
        <v>case "xs:time": return "час";</v>
      </c>
    </row>
    <row r="39" spans="1:4" x14ac:dyDescent="0.25">
      <c r="A39" t="s">
        <v>114</v>
      </c>
      <c r="B39" t="str">
        <f t="shared" si="0"/>
        <v>xs:gDay</v>
      </c>
      <c r="C39" t="s">
        <v>155</v>
      </c>
      <c r="D39" t="str">
        <f t="shared" si="1"/>
        <v>case "xs:gDay": return "день";</v>
      </c>
    </row>
    <row r="40" spans="1:4" x14ac:dyDescent="0.25">
      <c r="A40" t="s">
        <v>115</v>
      </c>
      <c r="B40" t="str">
        <f t="shared" si="0"/>
        <v>xs:gMonth</v>
      </c>
      <c r="C40" t="s">
        <v>156</v>
      </c>
      <c r="D40" t="str">
        <f t="shared" si="1"/>
        <v>case "xs:gMonth": return "місяць";</v>
      </c>
    </row>
    <row r="41" spans="1:4" x14ac:dyDescent="0.25">
      <c r="A41" t="s">
        <v>116</v>
      </c>
      <c r="B41" t="str">
        <f t="shared" si="0"/>
        <v>xs:gMonthDay</v>
      </c>
      <c r="C41" t="s">
        <v>157</v>
      </c>
      <c r="D41" t="str">
        <f t="shared" si="1"/>
        <v>case "xs:gMonthDay": return "місяць і день";</v>
      </c>
    </row>
    <row r="42" spans="1:4" x14ac:dyDescent="0.25">
      <c r="A42" t="s">
        <v>117</v>
      </c>
      <c r="B42" t="str">
        <f t="shared" si="0"/>
        <v>xs:duration</v>
      </c>
      <c r="C42" t="s">
        <v>158</v>
      </c>
      <c r="D42" t="str">
        <f t="shared" si="1"/>
        <v>case "xs:duration": return "тривалість (по часу)";</v>
      </c>
    </row>
    <row r="43" spans="1:4" x14ac:dyDescent="0.25">
      <c r="A43" t="s">
        <v>118</v>
      </c>
      <c r="B43" t="str">
        <f t="shared" si="0"/>
        <v>xs:NMTOKENS</v>
      </c>
      <c r="C43" t="s">
        <v>159</v>
      </c>
      <c r="D43" t="str">
        <f t="shared" si="1"/>
        <v>case "xs:NMTOKENS": return "масив імен-токенів";</v>
      </c>
    </row>
    <row r="44" spans="1:4" x14ac:dyDescent="0.25">
      <c r="A44" t="s">
        <v>119</v>
      </c>
      <c r="B44" t="str">
        <f t="shared" si="0"/>
        <v>xs:IDREFS</v>
      </c>
      <c r="C44" t="s">
        <v>160</v>
      </c>
      <c r="D44" t="str">
        <f t="shared" si="1"/>
        <v>case "xs:IDREFS": return "масив посилань на ідентифікатори";</v>
      </c>
    </row>
    <row r="45" spans="1:4" x14ac:dyDescent="0.25">
      <c r="A45" t="s">
        <v>120</v>
      </c>
      <c r="B45" t="str">
        <f t="shared" si="0"/>
        <v>xs:ENTITIES</v>
      </c>
      <c r="C45" t="s">
        <v>161</v>
      </c>
      <c r="D45" t="str">
        <f t="shared" si="1"/>
        <v>case "xs:ENTITIES": return "масив сутностей";</v>
      </c>
    </row>
    <row r="46" spans="1:4" x14ac:dyDescent="0.25">
      <c r="B46" t="s">
        <v>164</v>
      </c>
      <c r="C46" t="s">
        <v>166</v>
      </c>
      <c r="D46" t="str">
        <f t="shared" si="1"/>
        <v>case "xs:boolean": return "логічний тип(так/ні)";</v>
      </c>
    </row>
    <row r="47" spans="1:4" x14ac:dyDescent="0.25">
      <c r="B47" t="s">
        <v>165</v>
      </c>
      <c r="C47" t="s">
        <v>167</v>
      </c>
      <c r="D47" t="str">
        <f t="shared" si="1"/>
        <v>case "xs:decimal": return "десяткове число, у т.ч. дрібне";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67"/>
  <sheetViews>
    <sheetView workbookViewId="0">
      <selection activeCell="A28" sqref="A28"/>
    </sheetView>
  </sheetViews>
  <sheetFormatPr defaultRowHeight="15" x14ac:dyDescent="0.25"/>
  <cols>
    <col min="1" max="1" width="30.42578125" bestFit="1" customWidth="1"/>
    <col min="3" max="3" width="37.140625" bestFit="1" customWidth="1"/>
    <col min="4" max="4" width="255.7109375" bestFit="1" customWidth="1"/>
    <col min="10" max="10" width="20.7109375" bestFit="1" customWidth="1"/>
    <col min="11" max="11" width="5.85546875" bestFit="1" customWidth="1"/>
    <col min="12" max="12" width="11" bestFit="1" customWidth="1"/>
  </cols>
  <sheetData>
    <row r="1" spans="1:14" x14ac:dyDescent="0.25">
      <c r="A1" s="1" t="s">
        <v>168</v>
      </c>
      <c r="B1" t="s">
        <v>171</v>
      </c>
      <c r="C1" t="s">
        <v>172</v>
      </c>
      <c r="D1" t="s">
        <v>173</v>
      </c>
      <c r="E1" t="s">
        <v>206</v>
      </c>
      <c r="F1" t="s">
        <v>207</v>
      </c>
    </row>
    <row r="2" spans="1:14" x14ac:dyDescent="0.25">
      <c r="A2" t="s">
        <v>169</v>
      </c>
      <c r="B2">
        <v>0</v>
      </c>
      <c r="C2" t="s">
        <v>189</v>
      </c>
      <c r="D2" t="s">
        <v>190</v>
      </c>
      <c r="E2" t="str">
        <f>C2&amp; IF(LEN(B2)&gt;0," = " &amp;B2, "")</f>
        <v>None = 0</v>
      </c>
      <c r="F2" t="str">
        <f>"[Description(" &amp; CHAR(34) &amp; D2&amp; CHAR(34) &amp; ")]"</f>
        <v>[Description("Не вказано")]</v>
      </c>
      <c r="G2" t="str">
        <f>F2&amp;E2 &amp;","</f>
        <v>[Description("Не вказано")]None = 0,</v>
      </c>
      <c r="J2" t="s">
        <v>341</v>
      </c>
      <c r="L2" t="str">
        <f>C2</f>
        <v>None</v>
      </c>
      <c r="M2" t="str">
        <f>D2</f>
        <v>Не вказано</v>
      </c>
      <c r="N2" t="str">
        <f>"public static BankingLicensedActivityInfo " &amp;C2 &amp; " { get { return new BankingLicensedActivityInfo() { BankActivityOrService = LicensedOperationType." &amp; IF( A2 = "BankingActivityType", "BankingActivity, ActivityType = " &amp; A2 &amp; "." &amp; C2 &amp; "", IF(A2="FinancialServicesType", "FinancialService, ServiceType = " &amp; A2 &amp; "." &amp; C2 &amp; "",IF(A2="GeneralFXLicenseActivityType", "FXGLBkActivity, GFXActivityType = " &amp; A2 &amp; "." &amp; C2 &amp; "", IF(A2="ProfessionalStockMarketActivityType","SMActivityType, SMActivityType = " &amp; A2 &amp; "." &amp; C2 &amp; "", "")))) &amp;" }; } }"</f>
        <v>public static BankingLicensedActivityInfo None { get { return new BankingLicensedActivityInfo() { BankActivityOrService = LicensedOperationType.FinancialService, ServiceType = FinancialServicesType.None }; } }</v>
      </c>
    </row>
    <row r="3" spans="1:14" x14ac:dyDescent="0.25">
      <c r="A3" t="s">
        <v>169</v>
      </c>
      <c r="B3">
        <f>B2+1</f>
        <v>1</v>
      </c>
      <c r="C3" t="s">
        <v>191</v>
      </c>
      <c r="D3" t="s">
        <v>174</v>
      </c>
      <c r="E3" t="str">
        <f t="shared" ref="E3:E66" si="0">C3&amp; IF(LEN(B3)&gt;0," = " &amp;B3, "")</f>
        <v>PayDocsIssuance = 1</v>
      </c>
      <c r="F3" t="str">
        <f t="shared" ref="F3:F17" si="1">"[Description(" &amp; CHAR(34) &amp; D3&amp; CHAR(34) &amp; ")]"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</v>
      </c>
      <c r="G3" t="str">
        <f t="shared" ref="G3:G17" si="2">F3&amp;E3 &amp;","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фінпослуги)")]PayDocsIssuance = 1,</v>
      </c>
      <c r="J3" t="s">
        <v>341</v>
      </c>
      <c r="L3" t="str">
        <f t="shared" ref="L3:L17" si="3">C3</f>
        <v>PayDocsIssuance</v>
      </c>
      <c r="M3" t="str">
        <f t="shared" ref="M3:M18" si="4">D3</f>
        <v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v>
      </c>
      <c r="N3" t="str">
        <f t="shared" ref="N3:N28" si="5">"public static BankingLicensedActivityInfo " &amp;C3 &amp; " { get { return new BankingLicensedActivityInfo() { BankActivityOrService = LicensedOperationType." &amp; IF( A3 = "BankingActivityType", "BankingActivity, ActivityType = " &amp; A3 &amp; "." &amp; C3 &amp; "", IF(A3="FinancialServicesType", "FinancialService, ServiceType = " &amp; A3 &amp; "." &amp; C3 &amp; "",IF(A3="GeneralFXLicenseActivityType", "FXGLBkActivity, GFXActivityType = " &amp; A3 &amp; "." &amp; C3 &amp; "", IF(A3="ProfessionalStockMarketActivityType","SMActivityType, SMActivityType = " &amp; A3 &amp; "." &amp; C3 &amp; "", "")))) &amp;" }; } }"</f>
        <v>public static BankingLicensedActivityInfo PayDocsIssuance { get { return new BankingLicensedActivityInfo() { BankActivityOrService = LicensedOperationType.FinancialService, ServiceType = FinancialServicesType.PayDocsIssuance }; } }</v>
      </c>
    </row>
    <row r="4" spans="1:14" x14ac:dyDescent="0.25">
      <c r="A4" t="s">
        <v>169</v>
      </c>
      <c r="B4">
        <f t="shared" ref="B4:B28" si="6">B3+1</f>
        <v>2</v>
      </c>
      <c r="C4" t="s">
        <v>192</v>
      </c>
      <c r="D4" t="s">
        <v>175</v>
      </c>
      <c r="E4" t="str">
        <f t="shared" si="0"/>
        <v>Trust = 2</v>
      </c>
      <c r="F4" t="str">
        <f t="shared" si="1"/>
        <v>[Description("п.2 довірче управління фінансовими активами (ст.4 з-ну Про фінпослуги)")]</v>
      </c>
      <c r="G4" t="str">
        <f t="shared" si="2"/>
        <v>[Description("п.2 довірче управління фінансовими активами (ст.4 з-ну Про фінпослуги)")]Trust = 2,</v>
      </c>
      <c r="J4" t="s">
        <v>341</v>
      </c>
      <c r="L4" t="str">
        <f t="shared" si="3"/>
        <v>Trust</v>
      </c>
      <c r="M4" t="str">
        <f t="shared" si="4"/>
        <v>п.2 довірче управління фінансовими активами (ст.4 з-ну Про фінпослуги)</v>
      </c>
      <c r="N4" t="str">
        <f t="shared" si="5"/>
        <v>public static BankingLicensedActivityInfo Trust { get { return new BankingLicensedActivityInfo() { BankActivityOrService = LicensedOperationType.FinancialService, ServiceType = FinancialServicesType.Trust }; } }</v>
      </c>
    </row>
    <row r="5" spans="1:14" x14ac:dyDescent="0.25">
      <c r="A5" t="s">
        <v>169</v>
      </c>
      <c r="B5">
        <f t="shared" si="6"/>
        <v>3</v>
      </c>
      <c r="C5" t="s">
        <v>193</v>
      </c>
      <c r="D5" t="s">
        <v>176</v>
      </c>
      <c r="E5" t="str">
        <f t="shared" si="0"/>
        <v>CurrencyExchange = 3</v>
      </c>
      <c r="F5" t="str">
        <f t="shared" si="1"/>
        <v>[Description("п.3 діяльність з обміну валют (ст.4 з-ну Про фінпослуги)")]</v>
      </c>
      <c r="G5" t="str">
        <f t="shared" si="2"/>
        <v>[Description("п.3 діяльність з обміну валют (ст.4 з-ну Про фінпослуги)")]CurrencyExchange = 3,</v>
      </c>
      <c r="J5" t="s">
        <v>341</v>
      </c>
      <c r="L5" t="str">
        <f t="shared" si="3"/>
        <v>CurrencyExchange</v>
      </c>
      <c r="M5" t="str">
        <f t="shared" si="4"/>
        <v>п.3 діяльність з обміну валют (ст.4 з-ну Про фінпослуги)</v>
      </c>
      <c r="N5" t="str">
        <f t="shared" si="5"/>
        <v>public static BankingLicensedActivityInfo CurrencyExchange { get { return new BankingLicensedActivityInfo() { BankActivityOrService = LicensedOperationType.FinancialService, ServiceType = FinancialServicesType.CurrencyExchange }; } }</v>
      </c>
    </row>
    <row r="6" spans="1:14" x14ac:dyDescent="0.25">
      <c r="A6" t="s">
        <v>169</v>
      </c>
      <c r="B6">
        <f t="shared" si="6"/>
        <v>4</v>
      </c>
      <c r="C6" t="s">
        <v>194</v>
      </c>
      <c r="D6" t="s">
        <v>177</v>
      </c>
      <c r="E6" t="str">
        <f t="shared" si="0"/>
        <v>FinanceAssetsLiabilities = 4</v>
      </c>
      <c r="F6" t="str">
        <f t="shared" si="1"/>
        <v>[Description("п.4 залучення фінансових активів із зобов'язанням щодо наступного їх повернення (ст.4 з-ну Про фінпослуги)")]</v>
      </c>
      <c r="G6" t="str">
        <f t="shared" si="2"/>
        <v>[Description("п.4 залучення фінансових активів із зобов'язанням щодо наступного їх повернення (ст.4 з-ну Про фінпослуги)")]FinanceAssetsLiabilities = 4,</v>
      </c>
      <c r="J6" t="s">
        <v>341</v>
      </c>
      <c r="L6" t="str">
        <f t="shared" si="3"/>
        <v>FinanceAssetsLiabilities</v>
      </c>
      <c r="M6" t="str">
        <f t="shared" si="4"/>
        <v>п.4 залучення фінансових активів із зобов'язанням щодо наступного їх повернення (ст.4 з-ну Про фінпослуги)</v>
      </c>
      <c r="N6" t="str">
        <f t="shared" si="5"/>
        <v>public static BankingLicensedActivityInfo FinanceAssetsLiabilities { get { return new BankingLicensedActivityInfo() { BankActivityOrService = LicensedOperationType.FinancialService, ServiceType = FinancialServicesType.FinanceAssetsLiabilities }; } }</v>
      </c>
    </row>
    <row r="7" spans="1:14" x14ac:dyDescent="0.25">
      <c r="A7" t="s">
        <v>169</v>
      </c>
      <c r="B7">
        <f t="shared" si="6"/>
        <v>5</v>
      </c>
      <c r="C7" t="s">
        <v>195</v>
      </c>
      <c r="D7" t="s">
        <v>178</v>
      </c>
      <c r="E7" t="str">
        <f t="shared" si="0"/>
        <v>FinancialLeasing = 5</v>
      </c>
      <c r="F7" t="str">
        <f t="shared" si="1"/>
        <v>[Description("п.5 фінансовий лізинг (ст.4 з-ну Про фінпослуги)")]</v>
      </c>
      <c r="G7" t="str">
        <f t="shared" si="2"/>
        <v>[Description("п.5 фінансовий лізинг (ст.4 з-ну Про фінпослуги)")]FinancialLeasing = 5,</v>
      </c>
      <c r="J7" t="s">
        <v>341</v>
      </c>
      <c r="L7" t="str">
        <f t="shared" si="3"/>
        <v>FinancialLeasing</v>
      </c>
      <c r="M7" t="str">
        <f t="shared" si="4"/>
        <v>п.5 фінансовий лізинг (ст.4 з-ну Про фінпослуги)</v>
      </c>
      <c r="N7" t="str">
        <f t="shared" si="5"/>
        <v>public static BankingLicensedActivityInfo FinancialLeasing { get { return new BankingLicensedActivityInfo() { BankActivityOrService = LicensedOperationType.FinancialService, ServiceType = FinancialServicesType.FinancialLeasing }; } }</v>
      </c>
    </row>
    <row r="8" spans="1:14" x14ac:dyDescent="0.25">
      <c r="A8" t="s">
        <v>169</v>
      </c>
      <c r="B8">
        <f t="shared" si="6"/>
        <v>6</v>
      </c>
      <c r="C8" t="s">
        <v>196</v>
      </c>
      <c r="D8" t="s">
        <v>179</v>
      </c>
      <c r="E8" t="str">
        <f t="shared" si="0"/>
        <v>Lending = 6</v>
      </c>
      <c r="F8" t="str">
        <f t="shared" si="1"/>
        <v>[Description("п.6 надання коштів у позику, в тому числі і на умовах фінансового кредиту (ст.4 з-ну Про фінпослуги)")]</v>
      </c>
      <c r="G8" t="str">
        <f t="shared" si="2"/>
        <v>[Description("п.6 надання коштів у позику, в тому числі і на умовах фінансового кредиту (ст.4 з-ну Про фінпослуги)")]Lending = 6,</v>
      </c>
      <c r="J8" t="s">
        <v>341</v>
      </c>
      <c r="L8" t="str">
        <f t="shared" si="3"/>
        <v>Lending</v>
      </c>
      <c r="M8" t="str">
        <f t="shared" si="4"/>
        <v>п.6 надання коштів у позику, в тому числі і на умовах фінансового кредиту (ст.4 з-ну Про фінпослуги)</v>
      </c>
      <c r="N8" t="str">
        <f t="shared" si="5"/>
        <v>public static BankingLicensedActivityInfo Lending { get { return new BankingLicensedActivityInfo() { BankActivityOrService = LicensedOperationType.FinancialService, ServiceType = FinancialServicesType.Lending }; } }</v>
      </c>
    </row>
    <row r="9" spans="1:14" x14ac:dyDescent="0.25">
      <c r="A9" t="s">
        <v>169</v>
      </c>
      <c r="B9">
        <f t="shared" si="6"/>
        <v>7</v>
      </c>
      <c r="C9" t="s">
        <v>197</v>
      </c>
      <c r="D9" t="s">
        <v>180</v>
      </c>
      <c r="E9" t="str">
        <f t="shared" si="0"/>
        <v>Guarantees = 7</v>
      </c>
      <c r="F9" t="str">
        <f t="shared" si="1"/>
        <v>[Description("п.7 надання гарантій та поручительств (ст.4 з-ну Про фінпослуги)")]</v>
      </c>
      <c r="G9" t="str">
        <f t="shared" si="2"/>
        <v>[Description("п.7 надання гарантій та поручительств (ст.4 з-ну Про фінпослуги)")]Guarantees = 7,</v>
      </c>
      <c r="J9" t="s">
        <v>341</v>
      </c>
      <c r="L9" t="str">
        <f t="shared" si="3"/>
        <v>Guarantees</v>
      </c>
      <c r="M9" t="str">
        <f t="shared" si="4"/>
        <v>п.7 надання гарантій та поручительств (ст.4 з-ну Про фінпослуги)</v>
      </c>
      <c r="N9" t="str">
        <f t="shared" si="5"/>
        <v>public static BankingLicensedActivityInfo Guarantees { get { return new BankingLicensedActivityInfo() { BankActivityOrService = LicensedOperationType.FinancialService, ServiceType = FinancialServicesType.Guarantees }; } }</v>
      </c>
    </row>
    <row r="10" spans="1:14" x14ac:dyDescent="0.25">
      <c r="A10" t="s">
        <v>169</v>
      </c>
      <c r="B10">
        <f t="shared" si="6"/>
        <v>8</v>
      </c>
      <c r="C10" t="s">
        <v>198</v>
      </c>
      <c r="D10" t="s">
        <v>181</v>
      </c>
      <c r="E10" t="str">
        <f t="shared" si="0"/>
        <v>FundsTransfer = 8</v>
      </c>
      <c r="F10" t="str">
        <f t="shared" si="1"/>
        <v>[Description("п.8 переказ коштів (ст.4 з-ну Про фінпослуги)")]</v>
      </c>
      <c r="G10" t="str">
        <f t="shared" si="2"/>
        <v>[Description("п.8 переказ коштів (ст.4 з-ну Про фінпослуги)")]FundsTransfer = 8,</v>
      </c>
      <c r="J10" t="s">
        <v>341</v>
      </c>
      <c r="L10" t="str">
        <f t="shared" si="3"/>
        <v>FundsTransfer</v>
      </c>
      <c r="M10" t="str">
        <f t="shared" si="4"/>
        <v>п.8 переказ коштів (ст.4 з-ну Про фінпослуги)</v>
      </c>
      <c r="N10" t="str">
        <f t="shared" si="5"/>
        <v>public static BankingLicensedActivityInfo FundsTransfer { get { return new BankingLicensedActivityInfo() { BankActivityOrService = LicensedOperationType.FinancialService, ServiceType = FinancialServicesType.FundsTransfer }; } }</v>
      </c>
    </row>
    <row r="11" spans="1:14" x14ac:dyDescent="0.25">
      <c r="A11" t="s">
        <v>169</v>
      </c>
      <c r="B11">
        <f t="shared" si="6"/>
        <v>9</v>
      </c>
      <c r="C11" t="s">
        <v>199</v>
      </c>
      <c r="D11" t="s">
        <v>182</v>
      </c>
      <c r="E11" t="str">
        <f t="shared" si="0"/>
        <v>InsuranceAndPensionSavings = 9</v>
      </c>
      <c r="F11" t="str">
        <f t="shared" si="1"/>
        <v>[Description("п.9 послуги у сфері страхування та у системі накопичувального пенсійного забезпечення (ст.4 з-ну Про фінпослуги)")]</v>
      </c>
      <c r="G11" t="str">
        <f t="shared" si="2"/>
        <v>[Description("п.9 послуги у сфері страхування та у системі накопичувального пенсійного забезпечення (ст.4 з-ну Про фінпослуги)")]InsuranceAndPensionSavings = 9,</v>
      </c>
      <c r="J11" t="s">
        <v>341</v>
      </c>
      <c r="L11" t="str">
        <f t="shared" si="3"/>
        <v>InsuranceAndPensionSavings</v>
      </c>
      <c r="M11" t="str">
        <f t="shared" si="4"/>
        <v>п.9 послуги у сфері страхування та у системі накопичувального пенсійного забезпечення (ст.4 з-ну Про фінпослуги)</v>
      </c>
      <c r="N11" t="str">
        <f t="shared" si="5"/>
        <v>public static BankingLicensedActivityInfo InsuranceAndPensionSavings { get { return new BankingLicensedActivityInfo() { BankActivityOrService = LicensedOperationType.FinancialService, ServiceType = FinancialServicesType.InsuranceAndPensionSavings }; } }</v>
      </c>
    </row>
    <row r="12" spans="1:14" x14ac:dyDescent="0.25">
      <c r="A12" t="s">
        <v>169</v>
      </c>
      <c r="B12">
        <f t="shared" si="6"/>
        <v>10</v>
      </c>
      <c r="C12" t="s">
        <v>200</v>
      </c>
      <c r="D12" t="s">
        <v>183</v>
      </c>
      <c r="E12" t="str">
        <f t="shared" si="0"/>
        <v>StockExchangeActivities = 10</v>
      </c>
      <c r="F12" t="str">
        <f t="shared" si="1"/>
        <v>[Description("п.10 професійна діяльність на ринку цінних паперів, що підлягає ліцензуванню (ст.4 з-ну Про фінпослуги)")]</v>
      </c>
      <c r="G12" t="str">
        <f t="shared" si="2"/>
        <v>[Description("п.10 професійна діяльність на ринку цінних паперів, що підлягає ліцензуванню (ст.4 з-ну Про фінпослуги)")]StockExchangeActivities = 10,</v>
      </c>
      <c r="J12" t="s">
        <v>341</v>
      </c>
      <c r="L12" t="str">
        <f t="shared" si="3"/>
        <v>StockExchangeActivities</v>
      </c>
      <c r="M12" t="str">
        <f t="shared" si="4"/>
        <v>п.10 професійна діяльність на ринку цінних паперів, що підлягає ліцензуванню (ст.4 з-ну Про фінпослуги)</v>
      </c>
      <c r="N12" t="str">
        <f t="shared" si="5"/>
        <v>public static BankingLicensedActivityInfo StockExchangeActivities { get { return new BankingLicensedActivityInfo() { BankActivityOrService = LicensedOperationType.FinancialService, ServiceType = FinancialServicesType.StockExchangeActivities }; } }</v>
      </c>
    </row>
    <row r="13" spans="1:14" x14ac:dyDescent="0.25">
      <c r="A13" t="s">
        <v>169</v>
      </c>
      <c r="B13">
        <f t="shared" si="6"/>
        <v>11</v>
      </c>
      <c r="C13" t="s">
        <v>201</v>
      </c>
      <c r="D13" t="s">
        <v>184</v>
      </c>
      <c r="E13" t="str">
        <f t="shared" si="0"/>
        <v>Factoring = 11</v>
      </c>
      <c r="F13" t="str">
        <f t="shared" si="1"/>
        <v>[Description("п.11 факторинг (ст.4 з-ну Про фінпослуги)")]</v>
      </c>
      <c r="G13" t="str">
        <f t="shared" si="2"/>
        <v>[Description("п.11 факторинг (ст.4 з-ну Про фінпослуги)")]Factoring = 11,</v>
      </c>
      <c r="J13" t="s">
        <v>341</v>
      </c>
      <c r="L13" t="str">
        <f t="shared" si="3"/>
        <v>Factoring</v>
      </c>
      <c r="M13" t="str">
        <f t="shared" si="4"/>
        <v>п.11 факторинг (ст.4 з-ну Про фінпослуги)</v>
      </c>
      <c r="N13" t="str">
        <f t="shared" si="5"/>
        <v>public static BankingLicensedActivityInfo Factoring { get { return new BankingLicensedActivityInfo() { BankActivityOrService = LicensedOperationType.FinancialService, ServiceType = FinancialServicesType.Factoring }; } }</v>
      </c>
    </row>
    <row r="14" spans="1:14" x14ac:dyDescent="0.25">
      <c r="A14" t="s">
        <v>169</v>
      </c>
      <c r="B14">
        <f t="shared" si="6"/>
        <v>12</v>
      </c>
      <c r="C14" t="s">
        <v>202</v>
      </c>
      <c r="D14" t="s">
        <v>185</v>
      </c>
      <c r="E14" t="str">
        <f t="shared" si="0"/>
        <v>FinAssetsAdministeringGroupsPurchase = 12</v>
      </c>
      <c r="F14" t="str">
        <f t="shared" si="1"/>
        <v>[Description("п.11.1 адміністрування фінансових активів для придбання товарів у групах (ст.4 з-ну Про фінпослуги)")]</v>
      </c>
      <c r="G14" t="str">
        <f t="shared" si="2"/>
        <v>[Description("п.11.1 адміністрування фінансових активів для придбання товарів у групах (ст.4 з-ну Про фінпослуги)")]FinAssetsAdministeringGroupsPurchase = 12,</v>
      </c>
      <c r="J14" t="s">
        <v>341</v>
      </c>
      <c r="L14" t="str">
        <f t="shared" si="3"/>
        <v>FinAssetsAdministeringGroupsPurchase</v>
      </c>
      <c r="M14" t="str">
        <f t="shared" si="4"/>
        <v>п.11.1 адміністрування фінансових активів для придбання товарів у групах (ст.4 з-ну Про фінпослуги)</v>
      </c>
      <c r="N14" t="str">
        <f t="shared" si="5"/>
        <v>public static BankingLicensedActivityInfo FinAssetsAdministeringGroupsPurchase { get { return new BankingLicensedActivityInfo() { BankActivityOrService = LicensedOperationType.FinancialService, ServiceType = FinancialServicesType.FinAssetsAdministeringGroupsPurchase }; } }</v>
      </c>
    </row>
    <row r="15" spans="1:14" x14ac:dyDescent="0.25">
      <c r="A15" t="s">
        <v>169</v>
      </c>
      <c r="B15">
        <f t="shared" si="6"/>
        <v>13</v>
      </c>
      <c r="C15" t="s">
        <v>203</v>
      </c>
      <c r="D15" t="s">
        <v>187</v>
      </c>
      <c r="E15" t="str">
        <f t="shared" si="0"/>
        <v>ConstructionAssetsManagement = 13</v>
      </c>
      <c r="F15" t="str">
        <f t="shared" si="1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</v>
      </c>
      <c r="G15" t="str">
        <f t="shared" si="2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фінпослуги)")]ConstructionAssetsManagement = 13,</v>
      </c>
      <c r="J15" t="s">
        <v>341</v>
      </c>
      <c r="L15" t="str">
        <f t="shared" si="3"/>
        <v>ConstructionAssetsManagement</v>
      </c>
      <c r="M15" t="str">
        <f t="shared" si="4"/>
        <v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v>
      </c>
      <c r="N15" t="str">
        <f t="shared" si="5"/>
        <v>public static BankingLicensedActivityInfo ConstructionAssetsManagement { get { return new BankingLicensedActivityInfo() { BankActivityOrService = LicensedOperationType.FinancialService, ServiceType = FinancialServicesType.ConstructionAssetsManagement }; } }</v>
      </c>
    </row>
    <row r="16" spans="1:14" x14ac:dyDescent="0.25">
      <c r="A16" t="s">
        <v>169</v>
      </c>
      <c r="B16">
        <f t="shared" si="6"/>
        <v>14</v>
      </c>
      <c r="C16" t="s">
        <v>204</v>
      </c>
      <c r="D16" t="s">
        <v>186</v>
      </c>
      <c r="E16" t="str">
        <f t="shared" si="0"/>
        <v>MortgageSecuritiesMngtIssue = 14</v>
      </c>
      <c r="F16" t="str">
        <f t="shared" si="1"/>
        <v>[Description("п.13 операції з іпотечними активами з метою емісії іпотечних цінних паперів (ст.4 з-ну Про фінпослуги)")]</v>
      </c>
      <c r="G16" t="str">
        <f t="shared" si="2"/>
        <v>[Description("п.13 операції з іпотечними активами з метою емісії іпотечних цінних паперів (ст.4 з-ну Про фінпослуги)")]MortgageSecuritiesMngtIssue = 14,</v>
      </c>
      <c r="J16" t="s">
        <v>341</v>
      </c>
      <c r="L16" t="str">
        <f t="shared" si="3"/>
        <v>MortgageSecuritiesMngtIssue</v>
      </c>
      <c r="M16" t="str">
        <f t="shared" si="4"/>
        <v>п.13 операції з іпотечними активами з метою емісії іпотечних цінних паперів (ст.4 з-ну Про фінпослуги)</v>
      </c>
      <c r="N16" t="str">
        <f t="shared" si="5"/>
        <v>public static BankingLicensedActivityInfo MortgageSecuritiesMngtIssue { get { return new BankingLicensedActivityInfo() { BankActivityOrService = LicensedOperationType.FinancialService, ServiceType = FinancialServicesType.MortgageSecuritiesMngtIssue }; } }</v>
      </c>
    </row>
    <row r="17" spans="1:14" x14ac:dyDescent="0.25">
      <c r="A17" t="s">
        <v>169</v>
      </c>
      <c r="B17">
        <f t="shared" si="6"/>
        <v>15</v>
      </c>
      <c r="C17" t="s">
        <v>205</v>
      </c>
      <c r="D17" t="s">
        <v>188</v>
      </c>
      <c r="E17" t="str">
        <f t="shared" si="0"/>
        <v>OtherFinBankServices = 15</v>
      </c>
      <c r="F17" t="str">
        <f t="shared" si="1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</v>
      </c>
      <c r="G17" t="str">
        <f t="shared" si="2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фінпослуги)")]OtherFinBankServices = 15,</v>
      </c>
      <c r="J17" t="s">
        <v>341</v>
      </c>
      <c r="L17" t="str">
        <f t="shared" si="3"/>
        <v>OtherFinBankServices</v>
      </c>
      <c r="M17" t="str">
        <f t="shared" si="4"/>
        <v>п.14 банківські та інші фінансові послуги, що надаються відповідно до Закону України Про банки і банківську діяльність (ст.4 з-ну Про фінпослуги)</v>
      </c>
      <c r="N17" t="str">
        <f t="shared" si="5"/>
        <v>public static BankingLicensedActivityInfo OtherFinBankServices { get { return new BankingLicensedActivityInfo() { BankActivityOrService = LicensedOperationType.FinancialService, ServiceType = FinancialServicesType.OtherFinBankServices }; } }</v>
      </c>
    </row>
    <row r="18" spans="1:14" x14ac:dyDescent="0.25">
      <c r="A18" t="s">
        <v>170</v>
      </c>
      <c r="B18">
        <v>0</v>
      </c>
      <c r="C18" t="s">
        <v>189</v>
      </c>
      <c r="D18" t="s">
        <v>190</v>
      </c>
      <c r="E18" t="str">
        <f t="shared" si="0"/>
        <v>None = 0</v>
      </c>
      <c r="F18" t="str">
        <f>"[Description(" &amp; CHAR(34) &amp; D18&amp; CHAR(34) &amp; ")]"</f>
        <v>[Description("Не вказано")]</v>
      </c>
      <c r="G18" t="str">
        <f>F18&amp;E18 &amp;","</f>
        <v>[Description("Не вказано")]None = 0,</v>
      </c>
      <c r="J18" t="s">
        <v>342</v>
      </c>
      <c r="K18" t="str">
        <f>C18</f>
        <v>None</v>
      </c>
      <c r="M18" t="str">
        <f t="shared" si="4"/>
        <v>Не вказано</v>
      </c>
      <c r="N18" t="str">
        <f t="shared" si="5"/>
        <v>public static BankingLicensedActivityInfo None { get { return new BankingLicensedActivityInfo() { BankActivityOrService = LicensedOperationType.BankingActivity, ActivityType = BankingActivityType.None }; } }</v>
      </c>
    </row>
    <row r="19" spans="1:14" x14ac:dyDescent="0.25">
      <c r="A19" t="s">
        <v>170</v>
      </c>
      <c r="B19">
        <f t="shared" si="6"/>
        <v>1</v>
      </c>
      <c r="C19" t="s">
        <v>218</v>
      </c>
      <c r="D19" t="s">
        <v>208</v>
      </c>
      <c r="E19" t="str">
        <f t="shared" si="0"/>
        <v>DepositsTaking = 1</v>
      </c>
      <c r="F19" t="str">
        <f t="shared" ref="F19:F28" si="7">"[Description(" &amp; CHAR(34) &amp; D19&amp; CHAR(34) &amp; ")]"</f>
        <v>[Description("п.1 залучення у вклади (депозити) коштів та банківських металів від необмеженого кола юридичних і фізичних осіб (ч.1-а ст.47 З-ну Про БіБД)")]</v>
      </c>
      <c r="G19" t="str">
        <f t="shared" ref="G19:G28" si="8">F19&amp;E19 &amp;","</f>
        <v>[Description("п.1 залучення у вклади (депозити) коштів та банківських металів від необмеженого кола юридичних і фізичних осіб (ч.1-а ст.47 З-ну Про БіБД)")]DepositsTaking = 1,</v>
      </c>
      <c r="J19" t="s">
        <v>342</v>
      </c>
      <c r="K19" t="str">
        <f t="shared" ref="K19:K28" si="9">C19</f>
        <v>DepositsTaking</v>
      </c>
      <c r="M19" t="str">
        <f t="shared" ref="M19:M28" si="10">D19</f>
        <v>п.1 залучення у вклади (депозити) коштів та банківських металів від необмеженого кола юридичних і фізичних осіб (ч.1-а ст.47 З-ну Про БіБД)</v>
      </c>
      <c r="N19" t="str">
        <f t="shared" si="5"/>
        <v>public static BankingLicensedActivityInfo DepositsTaking { get { return new BankingLicensedActivityInfo() { BankActivityOrService = LicensedOperationType.BankingActivity, ActivityType = BankingActivityType.DepositsTaking }; } }</v>
      </c>
    </row>
    <row r="20" spans="1:14" x14ac:dyDescent="0.25">
      <c r="A20" t="s">
        <v>170</v>
      </c>
      <c r="B20">
        <f t="shared" si="6"/>
        <v>2</v>
      </c>
      <c r="C20" t="s">
        <v>219</v>
      </c>
      <c r="D20" t="s">
        <v>209</v>
      </c>
      <c r="E20" t="str">
        <f t="shared" si="0"/>
        <v>AccountsMgmt = 2</v>
      </c>
      <c r="F20" t="str">
        <f t="shared" si="7"/>
        <v>[Description("п.2 відкриття та ведення поточних (кореспондентських) рахунків клієнтів, у тому числі у банківських металах (ч.1-а ст.47 З-ну Про БіБД)")]</v>
      </c>
      <c r="G20" t="str">
        <f t="shared" si="8"/>
        <v>[Description("п.2 відкриття та ведення поточних (кореспондентських) рахунків клієнтів, у тому числі у банківських металах (ч.1-а ст.47 З-ну Про БіБД)")]AccountsMgmt = 2,</v>
      </c>
      <c r="J20" t="s">
        <v>342</v>
      </c>
      <c r="K20" t="str">
        <f t="shared" si="9"/>
        <v>AccountsMgmt</v>
      </c>
      <c r="M20" t="str">
        <f t="shared" si="10"/>
        <v>п.2 відкриття та ведення поточних (кореспондентських) рахунків клієнтів, у тому числі у банківських металах (ч.1-а ст.47 З-ну Про БіБД)</v>
      </c>
      <c r="N20" t="str">
        <f t="shared" si="5"/>
        <v>public static BankingLicensedActivityInfo AccountsMgmt { get { return new BankingLicensedActivityInfo() { BankActivityOrService = LicensedOperationType.BankingActivity, ActivityType = BankingActivityType.AccountsMgmt }; } }</v>
      </c>
    </row>
    <row r="21" spans="1:14" x14ac:dyDescent="0.25">
      <c r="A21" t="s">
        <v>170</v>
      </c>
      <c r="B21">
        <f t="shared" si="6"/>
        <v>3</v>
      </c>
      <c r="C21" t="s">
        <v>220</v>
      </c>
      <c r="D21" t="s">
        <v>210</v>
      </c>
      <c r="E21" t="str">
        <f t="shared" si="0"/>
        <v>DepositedFundsPlacement = 3</v>
      </c>
      <c r="F21" t="str">
        <f t="shared" si="7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</v>
      </c>
      <c r="G21" t="str">
        <f t="shared" si="8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БіБД)")]DepositedFundsPlacement = 3,</v>
      </c>
      <c r="J21" t="s">
        <v>342</v>
      </c>
      <c r="K21" t="str">
        <f t="shared" si="9"/>
        <v>DepositedFundsPlacement</v>
      </c>
      <c r="M21" t="str">
        <f t="shared" si="10"/>
        <v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v>
      </c>
      <c r="N21" t="str">
        <f t="shared" si="5"/>
        <v>public static BankingLicensedActivityInfo DepositedFundsPlacement { get { return new BankingLicensedActivityInfo() { BankActivityOrService = LicensedOperationType.BankingActivity, ActivityType = BankingActivityType.DepositedFundsPlacement }; } }</v>
      </c>
    </row>
    <row r="22" spans="1:14" x14ac:dyDescent="0.25">
      <c r="A22" t="s">
        <v>170</v>
      </c>
      <c r="B22">
        <f t="shared" si="6"/>
        <v>4</v>
      </c>
      <c r="C22" t="s">
        <v>221</v>
      </c>
      <c r="D22" t="s">
        <v>211</v>
      </c>
      <c r="E22" t="str">
        <f t="shared" si="0"/>
        <v>Investments = 4</v>
      </c>
      <c r="F22" t="str">
        <f t="shared" si="7"/>
        <v>[Description("п.1 інвестицій (ч.8-а ст.47 З-ну Про БіБД)")]</v>
      </c>
      <c r="G22" t="str">
        <f t="shared" si="8"/>
        <v>[Description("п.1 інвестицій (ч.8-а ст.47 З-ну Про БіБД)")]Investments = 4,</v>
      </c>
      <c r="J22" t="s">
        <v>342</v>
      </c>
      <c r="K22" t="str">
        <f t="shared" si="9"/>
        <v>Investments</v>
      </c>
      <c r="M22" t="str">
        <f t="shared" si="10"/>
        <v>п.1 інвестицій (ч.8-а ст.47 З-ну Про БіБД)</v>
      </c>
      <c r="N22" t="str">
        <f t="shared" si="5"/>
        <v>public static BankingLicensedActivityInfo Investments { get { return new BankingLicensedActivityInfo() { BankActivityOrService = LicensedOperationType.BankingActivity, ActivityType = BankingActivityType.Investments }; } }</v>
      </c>
    </row>
    <row r="23" spans="1:14" x14ac:dyDescent="0.25">
      <c r="A23" t="s">
        <v>170</v>
      </c>
      <c r="B23">
        <f t="shared" si="6"/>
        <v>5</v>
      </c>
      <c r="C23" t="s">
        <v>222</v>
      </c>
      <c r="D23" t="s">
        <v>212</v>
      </c>
      <c r="E23" t="str">
        <f t="shared" si="0"/>
        <v>ProprietarySecuritiesIssue = 5</v>
      </c>
      <c r="F23" t="str">
        <f t="shared" si="7"/>
        <v>[Description("п.2 випуску власних цінних паперів (ч.8-а ст.47 З-ну Про БіБД)")]</v>
      </c>
      <c r="G23" t="str">
        <f t="shared" si="8"/>
        <v>[Description("п.2 випуску власних цінних паперів (ч.8-а ст.47 З-ну Про БіБД)")]ProprietarySecuritiesIssue = 5,</v>
      </c>
      <c r="J23" t="s">
        <v>342</v>
      </c>
      <c r="K23" t="str">
        <f t="shared" si="9"/>
        <v>ProprietarySecuritiesIssue</v>
      </c>
      <c r="M23" t="str">
        <f t="shared" si="10"/>
        <v>п.2 випуску власних цінних паперів (ч.8-а ст.47 З-ну Про БіБД)</v>
      </c>
      <c r="N23" t="str">
        <f t="shared" si="5"/>
        <v>public static BankingLicensedActivityInfo ProprietarySecuritiesIssue { get { return new BankingLicensedActivityInfo() { BankActivityOrService = LicensedOperationType.BankingActivity, ActivityType = BankingActivityType.ProprietarySecuritiesIssue }; } }</v>
      </c>
    </row>
    <row r="24" spans="1:14" x14ac:dyDescent="0.25">
      <c r="A24" t="s">
        <v>170</v>
      </c>
      <c r="B24">
        <f t="shared" si="6"/>
        <v>6</v>
      </c>
      <c r="C24" t="s">
        <v>223</v>
      </c>
      <c r="D24" t="s">
        <v>213</v>
      </c>
      <c r="E24" t="str">
        <f t="shared" si="0"/>
        <v>Lotteries = 6</v>
      </c>
      <c r="F24" t="str">
        <f t="shared" si="7"/>
        <v>[Description("п.3 випуску, розповсюдження та проведення лотерей (ч.8-а ст.47 З-ну Про БіБД)")]</v>
      </c>
      <c r="G24" t="str">
        <f t="shared" si="8"/>
        <v>[Description("п.3 випуску, розповсюдження та проведення лотерей (ч.8-а ст.47 З-ну Про БіБД)")]Lotteries = 6,</v>
      </c>
      <c r="J24" t="s">
        <v>342</v>
      </c>
      <c r="K24" t="str">
        <f t="shared" si="9"/>
        <v>Lotteries</v>
      </c>
      <c r="M24" t="str">
        <f t="shared" si="10"/>
        <v>п.3 випуску, розповсюдження та проведення лотерей (ч.8-а ст.47 З-ну Про БіБД)</v>
      </c>
      <c r="N24" t="str">
        <f t="shared" si="5"/>
        <v>public static BankingLicensedActivityInfo Lotteries { get { return new BankingLicensedActivityInfo() { BankActivityOrService = LicensedOperationType.BankingActivity, ActivityType = BankingActivityType.Lotteries }; } }</v>
      </c>
    </row>
    <row r="25" spans="1:14" x14ac:dyDescent="0.25">
      <c r="A25" t="s">
        <v>170</v>
      </c>
      <c r="B25">
        <f t="shared" si="6"/>
        <v>7</v>
      </c>
      <c r="C25" t="s">
        <v>225</v>
      </c>
      <c r="D25" t="s">
        <v>214</v>
      </c>
      <c r="E25" t="str">
        <f t="shared" si="0"/>
        <v>SafeCustody = 7</v>
      </c>
      <c r="F25" t="str">
        <f t="shared" si="7"/>
        <v>[Description("п.4 зберігання цінностей або надання в майновий найм (оренду) індивідуального банківського сейфа (ч.8-а ст.47 З-ну Про БіБД)")]</v>
      </c>
      <c r="G25" t="str">
        <f t="shared" si="8"/>
        <v>[Description("п.4 зберігання цінностей або надання в майновий найм (оренду) індивідуального банківського сейфа (ч.8-а ст.47 З-ну Про БіБД)")]SafeCustody = 7,</v>
      </c>
      <c r="J25" t="s">
        <v>342</v>
      </c>
      <c r="K25" t="str">
        <f t="shared" si="9"/>
        <v>SafeCustody</v>
      </c>
      <c r="M25" t="str">
        <f t="shared" si="10"/>
        <v>п.4 зберігання цінностей або надання в майновий найм (оренду) індивідуального банківського сейфа (ч.8-а ст.47 З-ну Про БіБД)</v>
      </c>
      <c r="N25" t="str">
        <f t="shared" si="5"/>
        <v>public static BankingLicensedActivityInfo SafeCustody { get { return new BankingLicensedActivityInfo() { BankActivityOrService = LicensedOperationType.BankingActivity, ActivityType = BankingActivityType.SafeCustody }; } }</v>
      </c>
    </row>
    <row r="26" spans="1:14" x14ac:dyDescent="0.25">
      <c r="A26" t="s">
        <v>170</v>
      </c>
      <c r="B26">
        <f t="shared" si="6"/>
        <v>8</v>
      </c>
      <c r="C26" t="s">
        <v>224</v>
      </c>
      <c r="D26" t="s">
        <v>215</v>
      </c>
      <c r="E26" t="str">
        <f t="shared" si="0"/>
        <v>CashCollectionTransportation = 8</v>
      </c>
      <c r="F26" t="str">
        <f t="shared" si="7"/>
        <v>[Description("п.5 інкасації коштів та перевезення валютних цінностей (ч.8-а ст.47 З-ну Про БіБД)")]</v>
      </c>
      <c r="G26" t="str">
        <f t="shared" si="8"/>
        <v>[Description("п.5 інкасації коштів та перевезення валютних цінностей (ч.8-а ст.47 З-ну Про БіБД)")]CashCollectionTransportation = 8,</v>
      </c>
      <c r="J26" t="s">
        <v>342</v>
      </c>
      <c r="K26" t="str">
        <f t="shared" si="9"/>
        <v>CashCollectionTransportation</v>
      </c>
      <c r="M26" t="str">
        <f t="shared" si="10"/>
        <v>п.5 інкасації коштів та перевезення валютних цінностей (ч.8-а ст.47 З-ну Про БіБД)</v>
      </c>
      <c r="N26" t="str">
        <f t="shared" si="5"/>
        <v>public static BankingLicensedActivityInfo CashCollectionTransportation { get { return new BankingLicensedActivityInfo() { BankActivityOrService = LicensedOperationType.BankingActivity, ActivityType = BankingActivityType.CashCollectionTransportation }; } }</v>
      </c>
    </row>
    <row r="27" spans="1:14" x14ac:dyDescent="0.25">
      <c r="A27" t="s">
        <v>170</v>
      </c>
      <c r="B27">
        <f t="shared" si="6"/>
        <v>9</v>
      </c>
      <c r="C27" t="s">
        <v>226</v>
      </c>
      <c r="D27" t="s">
        <v>216</v>
      </c>
      <c r="E27" t="str">
        <f t="shared" si="0"/>
        <v>SecuritiesCustody = 9</v>
      </c>
      <c r="F27" t="str">
        <f t="shared" si="7"/>
        <v>[Description("п.6 ведення реєстрів власників іменних цінних паперів (крім власних акцій) (ч.8-а ст.47 З-ну Про БіБД)")]</v>
      </c>
      <c r="G27" t="str">
        <f t="shared" si="8"/>
        <v>[Description("п.6 ведення реєстрів власників іменних цінних паперів (крім власних акцій) (ч.8-а ст.47 З-ну Про БіБД)")]SecuritiesCustody = 9,</v>
      </c>
      <c r="J27" t="s">
        <v>342</v>
      </c>
      <c r="K27" t="str">
        <f t="shared" si="9"/>
        <v>SecuritiesCustody</v>
      </c>
      <c r="M27" t="str">
        <f t="shared" si="10"/>
        <v>п.6 ведення реєстрів власників іменних цінних паперів (крім власних акцій) (ч.8-а ст.47 З-ну Про БіБД)</v>
      </c>
      <c r="N27" t="str">
        <f t="shared" si="5"/>
        <v>public static BankingLicensedActivityInfo SecuritiesCustody { get { return new BankingLicensedActivityInfo() { BankActivityOrService = LicensedOperationType.BankingActivity, ActivityType = BankingActivityType.SecuritiesCustody }; } }</v>
      </c>
    </row>
    <row r="28" spans="1:14" x14ac:dyDescent="0.25">
      <c r="A28" t="s">
        <v>170</v>
      </c>
      <c r="B28">
        <f t="shared" si="6"/>
        <v>10</v>
      </c>
      <c r="C28" t="s">
        <v>227</v>
      </c>
      <c r="D28" t="s">
        <v>217</v>
      </c>
      <c r="E28" t="str">
        <f t="shared" si="0"/>
        <v>ConsultancyOnBankFinServices = 10</v>
      </c>
      <c r="F28" t="str">
        <f t="shared" si="7"/>
        <v>[Description("п.7 надання консультаційних та інформаційних послуг щодо банківських та інших фінансових послуг (ч.8-а ст.47 З-ну Про БіБД)")]</v>
      </c>
      <c r="G28" t="str">
        <f t="shared" si="8"/>
        <v>[Description("п.7 надання консультаційних та інформаційних послуг щодо банківських та інших фінансових послуг (ч.8-а ст.47 З-ну Про БіБД)")]ConsultancyOnBankFinServices = 10,</v>
      </c>
      <c r="J28" t="s">
        <v>342</v>
      </c>
      <c r="K28" t="str">
        <f t="shared" si="9"/>
        <v>ConsultancyOnBankFinServices</v>
      </c>
      <c r="M28" t="str">
        <f t="shared" si="10"/>
        <v>п.7 надання консультаційних та інформаційних послуг щодо банківських та інших фінансових послуг (ч.8-а ст.47 З-ну Про БіБД)</v>
      </c>
      <c r="N28" t="str">
        <f t="shared" si="5"/>
        <v>public static BankingLicensedActivityInfo ConsultancyOnBankFinServices { get { return new BankingLicensedActivityInfo() { BankActivityOrService = LicensedOperationType.BankingActivity, ActivityType = BankingActivityType.ConsultancyOnBankFinServices }; } }</v>
      </c>
    </row>
    <row r="29" spans="1:14" x14ac:dyDescent="0.25">
      <c r="A29" t="s">
        <v>237</v>
      </c>
      <c r="B29">
        <v>521</v>
      </c>
      <c r="C29" t="s">
        <v>238</v>
      </c>
      <c r="D29" t="s">
        <v>228</v>
      </c>
      <c r="E29" t="str">
        <f t="shared" si="0"/>
        <v>BankControllers = 521</v>
      </c>
      <c r="F29" t="str">
        <f t="shared" ref="F29:F38" si="11">"[Description(" &amp; CHAR(34) &amp; D29&amp; CHAR(34) &amp; ")]"</f>
        <v>[Description("Контролери банку")]</v>
      </c>
      <c r="G29" t="str">
        <f t="shared" ref="G29:G38" si="12">F29&amp;E29 &amp;","</f>
        <v>[Description("Контролери банку")]BankControllers = 521,</v>
      </c>
    </row>
    <row r="30" spans="1:14" x14ac:dyDescent="0.25">
      <c r="A30" t="s">
        <v>237</v>
      </c>
      <c r="B30">
        <v>522</v>
      </c>
      <c r="C30" t="s">
        <v>239</v>
      </c>
      <c r="D30" t="s">
        <v>229</v>
      </c>
      <c r="E30" t="str">
        <f t="shared" si="0"/>
        <v>SignificantOwners = 522</v>
      </c>
      <c r="F30" t="str">
        <f t="shared" si="11"/>
        <v>[Description("Особи, які мають істотну участь у банку, та особи, через яких ці особи здійснюють опосередковане володіння істотною участю в банку")]</v>
      </c>
      <c r="G30" t="str">
        <f t="shared" si="12"/>
        <v>[Description("Особи, які мають істотну участь у банку, та особи, через яких ці особи здійснюють опосередковане володіння істотною участю в банку")]SignificantOwners = 522,</v>
      </c>
    </row>
    <row r="31" spans="1:14" x14ac:dyDescent="0.25">
      <c r="A31" t="s">
        <v>237</v>
      </c>
      <c r="B31">
        <v>523</v>
      </c>
      <c r="C31" t="s">
        <v>240</v>
      </c>
      <c r="D31" t="s">
        <v>230</v>
      </c>
      <c r="E31" t="str">
        <f t="shared" si="0"/>
        <v>BankMgrsEtc = 523</v>
      </c>
      <c r="F31" t="str">
        <f t="shared" si="11"/>
        <v>[Description("Керівники банку, керівник служби внутрішнього аудиту, керівники та члени комітетів банку")]</v>
      </c>
      <c r="G31" t="str">
        <f t="shared" si="12"/>
        <v>[Description("Керівники банку, керівник служби внутрішнього аудиту, керівники та члени комітетів банку")]BankMgrsEtc = 523,</v>
      </c>
    </row>
    <row r="32" spans="1:14" x14ac:dyDescent="0.25">
      <c r="A32" t="s">
        <v>237</v>
      </c>
      <c r="B32">
        <v>524</v>
      </c>
      <c r="C32" t="s">
        <v>241</v>
      </c>
      <c r="D32" t="s">
        <v>231</v>
      </c>
      <c r="E32" t="str">
        <f t="shared" si="0"/>
        <v>Affiliated = 524</v>
      </c>
      <c r="F32" t="str">
        <f t="shared" si="11"/>
        <v>[Description("Споріднені та афільовані особи банку, у тому числі учасники банківської групи")]</v>
      </c>
      <c r="G32" t="str">
        <f t="shared" si="12"/>
        <v>[Description("Споріднені та афільовані особи банку, у тому числі учасники банківської групи")]Affiliated = 524,</v>
      </c>
    </row>
    <row r="33" spans="1:14" x14ac:dyDescent="0.25">
      <c r="A33" t="s">
        <v>237</v>
      </c>
      <c r="B33">
        <v>525</v>
      </c>
      <c r="C33" t="s">
        <v>242</v>
      </c>
      <c r="D33" t="s">
        <v>232</v>
      </c>
      <c r="E33" t="str">
        <f t="shared" si="0"/>
        <v>AffiliatedSignOwners = 525</v>
      </c>
      <c r="F33" t="str">
        <f t="shared" si="11"/>
        <v>[Description("Особи, які мають істотну участь у споріднених та афільованих особах банку")]</v>
      </c>
      <c r="G33" t="str">
        <f t="shared" si="12"/>
        <v>[Description("Особи, які мають істотну участь у споріднених та афільованих особах банку")]AffiliatedSignOwners = 525,</v>
      </c>
    </row>
    <row r="34" spans="1:14" x14ac:dyDescent="0.25">
      <c r="A34" t="s">
        <v>237</v>
      </c>
      <c r="B34">
        <v>526</v>
      </c>
      <c r="C34" t="s">
        <v>243</v>
      </c>
      <c r="D34" t="s">
        <v>233</v>
      </c>
      <c r="E34" t="str">
        <f t="shared" si="0"/>
        <v>AffiliatedMgrsEtc = 526</v>
      </c>
      <c r="F34" t="str">
        <f t="shared" si="11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</v>
      </c>
      <c r="G34" t="str">
        <f t="shared" si="12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осіб")]AffiliatedMgrsEtc = 526,</v>
      </c>
    </row>
    <row r="35" spans="1:14" x14ac:dyDescent="0.25">
      <c r="A35" t="s">
        <v>237</v>
      </c>
      <c r="B35">
        <v>527</v>
      </c>
      <c r="C35" t="s">
        <v>244</v>
      </c>
      <c r="D35" t="s">
        <v>234</v>
      </c>
      <c r="E35" t="str">
        <f t="shared" si="0"/>
        <v>AssocPersonsArt52pp16 = 527</v>
      </c>
      <c r="F35" t="str">
        <f t="shared" si="11"/>
        <v>[Description("Асоційовані особи фізичних осіб, зазначених у пунктах 1 – 6 частини першої статті 52 Закону")]</v>
      </c>
      <c r="G35" t="str">
        <f t="shared" si="12"/>
        <v>[Description("Асоційовані особи фізичних осіб, зазначених у пунктах 1 – 6 частини першої статті 52 Закону")]AssocPersonsArt52pp16 = 527,</v>
      </c>
    </row>
    <row r="36" spans="1:14" x14ac:dyDescent="0.25">
      <c r="A36" t="s">
        <v>237</v>
      </c>
      <c r="B36">
        <v>528</v>
      </c>
      <c r="C36" t="s">
        <v>245</v>
      </c>
      <c r="D36" t="s">
        <v>235</v>
      </c>
      <c r="E36" t="str">
        <f t="shared" si="0"/>
        <v>Art52MgrsSignOwnersLPs = 528</v>
      </c>
      <c r="F36" t="str">
        <f t="shared" si="11"/>
        <v>[Description("Юридичні особи, у яких фізичні особи, зазначені в частині першій статті 52 Закону, є керівниками або власниками істотної участі")]</v>
      </c>
      <c r="G36" t="str">
        <f t="shared" si="12"/>
        <v>[Description("Юридичні особи, у яких фізичні особи, зазначені в частині першій статті 52 Закону, є керівниками або власниками істотної участі")]Art52MgrsSignOwnersLPs = 528,</v>
      </c>
    </row>
    <row r="37" spans="1:14" x14ac:dyDescent="0.25">
      <c r="A37" t="s">
        <v>237</v>
      </c>
      <c r="B37">
        <v>529</v>
      </c>
      <c r="C37" t="s">
        <v>246</v>
      </c>
      <c r="D37" t="s">
        <v>236</v>
      </c>
      <c r="E37" t="str">
        <f t="shared" si="0"/>
        <v>AnyPersonInfluencingArt52 = 529</v>
      </c>
      <c r="F37" t="str">
        <f t="shared" si="11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</v>
      </c>
      <c r="G37" t="str">
        <f t="shared" si="12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відносини")]AnyPersonInfluencingArt52 = 529,</v>
      </c>
    </row>
    <row r="38" spans="1:14" x14ac:dyDescent="0.25">
      <c r="A38" t="s">
        <v>415</v>
      </c>
      <c r="B38">
        <v>0</v>
      </c>
      <c r="C38" t="s">
        <v>189</v>
      </c>
      <c r="D38" t="s">
        <v>190</v>
      </c>
      <c r="E38" t="str">
        <f t="shared" si="0"/>
        <v>None = 0</v>
      </c>
      <c r="F38" t="str">
        <f t="shared" si="11"/>
        <v>[Description("Не вказано")]</v>
      </c>
      <c r="G38" t="str">
        <f t="shared" si="12"/>
        <v>[Description("Не вказано")]None = 0,</v>
      </c>
    </row>
    <row r="39" spans="1:14" x14ac:dyDescent="0.25">
      <c r="A39" t="s">
        <v>415</v>
      </c>
      <c r="C39" t="s">
        <v>416</v>
      </c>
      <c r="D39" t="s">
        <v>397</v>
      </c>
      <c r="E39" t="str">
        <f t="shared" si="0"/>
        <v>GFX_NonTrade</v>
      </c>
      <c r="F39" t="str">
        <f t="shared" ref="F39:F67" si="13">"[Description(" &amp; CHAR(34) &amp; D39&amp; CHAR(34) &amp; ")]"</f>
        <v>[Description("неторговельні операції з валютними цінностями")]</v>
      </c>
      <c r="G39" t="str">
        <f t="shared" ref="G39:G67" si="14">F39&amp;E39 &amp;","</f>
        <v>[Description("неторговельні операції з валютними цінностями")]GFX_NonTrade,</v>
      </c>
      <c r="N39" t="str">
        <f t="shared" ref="N39:N56" si="15">"public static BankingLicensedActivityInfo " &amp;C39 &amp; " { get { return new BankingLicensedActivityInfo() { BankActivityOrService = LicensedOperationType." &amp; IF( A39 = "BankingActivityType", "BankingActivity, ActivityType = " &amp; A39 &amp; "." &amp; C39 &amp; "", IF(A39="FinancialServicesType", "FinancialService, ServiceType = " &amp; A39 &amp; "." &amp; C39 &amp; "",IF(A39="GeneralFXLicenseActivityType", "FXGLBkActivity, GFXActivityType = " &amp; A39 &amp; "." &amp; C39 &amp; "", IF(A39="ProfessionalStockMarketActivityType","SMActivityType, SMActivityType = " &amp; A39 &amp; "." &amp; C39 &amp; "", "")))) &amp;" }; } }"</f>
        <v>public static BankingLicensedActivityInfo GFX_NonTrade { get { return new BankingLicensedActivityInfo() { BankActivityOrService = LicensedOperationType.FXGLBkActivity, GFXActivityType = GeneralFXLicenseActivityType.GFX_NonTrade }; } }</v>
      </c>
    </row>
    <row r="40" spans="1:14" x14ac:dyDescent="0.25">
      <c r="A40" t="s">
        <v>415</v>
      </c>
      <c r="C40" t="s">
        <v>417</v>
      </c>
      <c r="D40" t="s">
        <v>398</v>
      </c>
      <c r="E40" t="str">
        <f t="shared" si="0"/>
        <v>GFX_CashBankOps</v>
      </c>
      <c r="F40" t="str">
        <f t="shared" si="13"/>
        <v>[Description("операції з готівковою іноземною валютою та чеками (купівля, продаж, обмін, прийняття на інкасо), що здійснюються в касах і пунктах обміну іноземної валюти банків")]</v>
      </c>
      <c r="G40" t="str">
        <f t="shared" si="14"/>
        <v>[Description("операції з готівковою іноземною валютою та чеками (купівля, продаж, обмін, прийняття на інкасо), що здійснюються в касах і пунктах обміну іноземної валюти банків")]GFX_CashBankOps,</v>
      </c>
      <c r="N40" t="str">
        <f t="shared" si="15"/>
        <v>public static BankingLicensedActivityInfo GFX_CashBankOps { get { return new BankingLicensedActivityInfo() { BankActivityOrService = LicensedOperationType.FXGLBkActivity, GFXActivityType = GeneralFXLicenseActivityType.GFX_CashBankOps }; } }</v>
      </c>
    </row>
    <row r="41" spans="1:14" x14ac:dyDescent="0.25">
      <c r="A41" t="s">
        <v>415</v>
      </c>
      <c r="C41" t="s">
        <v>418</v>
      </c>
      <c r="D41" t="s">
        <v>399</v>
      </c>
      <c r="E41" t="str">
        <f t="shared" si="0"/>
        <v>GFX_CashAgentOps</v>
      </c>
      <c r="F41" t="str">
        <f t="shared" si="13"/>
        <v>[Description("операції з готівковою іноземною валютою (купівля, продаж, обмін), що здійснюються в пунктах обміну іноземної валюти, які працюють на підставі укладених банками агентських договорів з юридичними особами-резидентами")]</v>
      </c>
      <c r="G41" t="str">
        <f t="shared" si="14"/>
        <v>[Description("операції з готівковою іноземною валютою (купівля, продаж, обмін), що здійснюються в пунктах обміну іноземної валюти, які працюють на підставі укладених банками агентських договорів з юридичними особами-резидентами")]GFX_CashAgentOps,</v>
      </c>
      <c r="N41" t="str">
        <f t="shared" si="15"/>
        <v>public static BankingLicensedActivityInfo GFX_CashAgentOps { get { return new BankingLicensedActivityInfo() { BankActivityOrService = LicensedOperationType.FXGLBkActivity, GFXActivityType = GeneralFXLicenseActivityType.GFX_CashAgentOps }; } }</v>
      </c>
    </row>
    <row r="42" spans="1:14" x14ac:dyDescent="0.25">
      <c r="A42" t="s">
        <v>415</v>
      </c>
      <c r="C42" t="s">
        <v>419</v>
      </c>
      <c r="D42" t="s">
        <v>400</v>
      </c>
      <c r="E42" t="str">
        <f t="shared" si="0"/>
        <v>GFX_AcctMgmt</v>
      </c>
      <c r="F42" t="str">
        <f t="shared" si="13"/>
        <v>[Description("ведення рахунків клієнтів (резидентів і нерезидентів) в іноземній валюті та клієнтів-нерезидентів у грошовій одиниці України")]</v>
      </c>
      <c r="G42" t="str">
        <f t="shared" si="14"/>
        <v>[Description("ведення рахунків клієнтів (резидентів і нерезидентів) в іноземній валюті та клієнтів-нерезидентів у грошовій одиниці України")]GFX_AcctMgmt,</v>
      </c>
      <c r="N42" t="str">
        <f t="shared" si="15"/>
        <v>public static BankingLicensedActivityInfo GFX_AcctMgmt { get { return new BankingLicensedActivityInfo() { BankActivityOrService = LicensedOperationType.FXGLBkActivity, GFXActivityType = GeneralFXLicenseActivityType.GFX_AcctMgmt }; } }</v>
      </c>
    </row>
    <row r="43" spans="1:14" x14ac:dyDescent="0.25">
      <c r="A43" t="s">
        <v>415</v>
      </c>
      <c r="C43" t="s">
        <v>420</v>
      </c>
      <c r="D43" t="s">
        <v>401</v>
      </c>
      <c r="E43" t="str">
        <f t="shared" si="0"/>
        <v>GFX_CorrBkAcctMgmtFCCY</v>
      </c>
      <c r="F43" t="str">
        <f t="shared" si="13"/>
        <v>[Description("ведення кореспондентських рахунків банків (резидентів і нерезидентів) в іноземній валюті")]</v>
      </c>
      <c r="G43" t="str">
        <f t="shared" si="14"/>
        <v>[Description("ведення кореспондентських рахунків банків (резидентів і нерезидентів) в іноземній валюті")]GFX_CorrBkAcctMgmtFCCY,</v>
      </c>
      <c r="N43" t="str">
        <f t="shared" si="15"/>
        <v>public static BankingLicensedActivityInfo GFX_CorrBkAcctMgmtFCCY { get { return new BankingLicensedActivityInfo() { BankActivityOrService = LicensedOperationType.FXGLBkActivity, GFXActivityType = GeneralFXLicenseActivityType.GFX_CorrBkAcctMgmtFCCY }; } }</v>
      </c>
    </row>
    <row r="44" spans="1:14" x14ac:dyDescent="0.25">
      <c r="A44" t="s">
        <v>415</v>
      </c>
      <c r="C44" t="s">
        <v>421</v>
      </c>
      <c r="D44" t="s">
        <v>402</v>
      </c>
      <c r="E44" t="str">
        <f t="shared" si="0"/>
        <v>GFX_CorrBkAcctMgmtLCCY</v>
      </c>
      <c r="F44" t="str">
        <f t="shared" si="13"/>
        <v>[Description("ведення кореспондентських рахунків банків (нерезидентів) у грошовій одиниці України")]</v>
      </c>
      <c r="G44" t="str">
        <f t="shared" si="14"/>
        <v>[Description("ведення кореспондентських рахунків банків (нерезидентів) у грошовій одиниці України")]GFX_CorrBkAcctMgmtLCCY,</v>
      </c>
      <c r="N44" t="str">
        <f t="shared" si="15"/>
        <v>public static BankingLicensedActivityInfo GFX_CorrBkAcctMgmtLCCY { get { return new BankingLicensedActivityInfo() { BankActivityOrService = LicensedOperationType.FXGLBkActivity, GFXActivityType = GeneralFXLicenseActivityType.GFX_CorrBkAcctMgmtLCCY }; } }</v>
      </c>
    </row>
    <row r="45" spans="1:14" x14ac:dyDescent="0.25">
      <c r="A45" t="s">
        <v>415</v>
      </c>
      <c r="C45" t="s">
        <v>422</v>
      </c>
      <c r="D45" t="s">
        <v>403</v>
      </c>
      <c r="E45" t="str">
        <f t="shared" si="0"/>
        <v>GFX_CorrAcctHaveInUABksFCCY</v>
      </c>
      <c r="F45" t="str">
        <f t="shared" si="13"/>
        <v>[Description("відкриття кореспондентських рахунків в уповноважених банках України в іноземній валюті та здійснення операцій за ними")]</v>
      </c>
      <c r="G45" t="str">
        <f t="shared" si="14"/>
        <v>[Description("відкриття кореспондентських рахунків в уповноважених банках України в іноземній валюті та здійснення операцій за ними")]GFX_CorrAcctHaveInUABksFCCY,</v>
      </c>
      <c r="N45" t="str">
        <f t="shared" si="15"/>
        <v>public static BankingLicensedActivityInfo GFX_CorrAcctHaveInUABksFCCY { get { return new BankingLicensedActivityInfo() { BankActivityOrService = LicensedOperationType.FXGLBkActivity, GFXActivityType = GeneralFXLicenseActivityType.GFX_CorrAcctHaveInUABksFCCY }; } }</v>
      </c>
    </row>
    <row r="46" spans="1:14" x14ac:dyDescent="0.25">
      <c r="A46" t="s">
        <v>415</v>
      </c>
      <c r="C46" t="s">
        <v>423</v>
      </c>
      <c r="D46" t="s">
        <v>404</v>
      </c>
      <c r="E46" t="str">
        <f t="shared" si="0"/>
        <v>GFX_CorrAcctHaveInNonUABksFCCY</v>
      </c>
      <c r="F46" t="str">
        <f t="shared" si="13"/>
        <v>[Description("відкриття кореспондентських рахунків у банках (нерезидентах) в іноземній валюті та здійснення операцій за ними")]</v>
      </c>
      <c r="G46" t="str">
        <f t="shared" si="14"/>
        <v>[Description("відкриття кореспондентських рахунків у банках (нерезидентах) в іноземній валюті та здійснення операцій за ними")]GFX_CorrAcctHaveInNonUABksFCCY,</v>
      </c>
      <c r="N46" t="str">
        <f t="shared" si="15"/>
        <v>public static BankingLicensedActivityInfo GFX_CorrAcctHaveInNonUABksFCCY { get { return new BankingLicensedActivityInfo() { BankActivityOrService = LicensedOperationType.FXGLBkActivity, GFXActivityType = GeneralFXLicenseActivityType.GFX_CorrAcctHaveInNonUABksFCCY }; } }</v>
      </c>
    </row>
    <row r="47" spans="1:14" x14ac:dyDescent="0.25">
      <c r="A47" t="s">
        <v>415</v>
      </c>
      <c r="C47" t="s">
        <v>424</v>
      </c>
      <c r="D47" t="s">
        <v>405</v>
      </c>
      <c r="E47" t="str">
        <f t="shared" si="0"/>
        <v>GFX_FCCYBorrNPlaceLocalMarket</v>
      </c>
      <c r="F47" t="str">
        <f t="shared" si="13"/>
        <v>[Description("залучення та розміщення іноземної валюти на валютному ринку України")]</v>
      </c>
      <c r="G47" t="str">
        <f t="shared" si="14"/>
        <v>[Description("залучення та розміщення іноземної валюти на валютному ринку України")]GFX_FCCYBorrNPlaceLocalMarket,</v>
      </c>
      <c r="N47" t="str">
        <f t="shared" si="15"/>
        <v>public static BankingLicensedActivityInfo GFX_FCCYBorrNPlaceLocalMarket { get { return new BankingLicensedActivityInfo() { BankActivityOrService = LicensedOperationType.FXGLBkActivity, GFXActivityType = GeneralFXLicenseActivityType.GFX_FCCYBorrNPlaceLocalMarket }; } }</v>
      </c>
    </row>
    <row r="48" spans="1:14" x14ac:dyDescent="0.25">
      <c r="A48" t="s">
        <v>415</v>
      </c>
      <c r="C48" t="s">
        <v>425</v>
      </c>
      <c r="D48" t="s">
        <v>406</v>
      </c>
      <c r="E48" t="str">
        <f t="shared" si="0"/>
        <v>GFX_FCCYBorrNPlaceWorldMarket</v>
      </c>
      <c r="F48" t="str">
        <f t="shared" si="13"/>
        <v>[Description("залучення та розміщення іноземної валюти на міжнародних ринках")]</v>
      </c>
      <c r="G48" t="str">
        <f t="shared" si="14"/>
        <v>[Description("залучення та розміщення іноземної валюти на міжнародних ринках")]GFX_FCCYBorrNPlaceWorldMarket,</v>
      </c>
      <c r="N48" t="str">
        <f t="shared" si="15"/>
        <v>public static BankingLicensedActivityInfo GFX_FCCYBorrNPlaceWorldMarket { get { return new BankingLicensedActivityInfo() { BankActivityOrService = LicensedOperationType.FXGLBkActivity, GFXActivityType = GeneralFXLicenseActivityType.GFX_FCCYBorrNPlaceWorldMarket }; } }</v>
      </c>
    </row>
    <row r="49" spans="1:14" x14ac:dyDescent="0.25">
      <c r="A49" t="s">
        <v>415</v>
      </c>
      <c r="C49" t="s">
        <v>426</v>
      </c>
      <c r="D49" t="s">
        <v>407</v>
      </c>
      <c r="E49" t="str">
        <f t="shared" si="0"/>
        <v>GFX_FCCYTradingNonCashLocalMarket</v>
      </c>
      <c r="F49" t="str">
        <f t="shared" si="13"/>
        <v>[Description("торгівля іноземною валютою на валютному ринку України [за винятком операцій з готівковою іноземною валютою та чеками (купівля, продаж, обмін), що здійснюється в касах і пунктах обміну іноземної валюти банків і агентів]")]</v>
      </c>
      <c r="G49" t="str">
        <f t="shared" si="14"/>
        <v>[Description("торгівля іноземною валютою на валютному ринку України [за винятком операцій з готівковою іноземною валютою та чеками (купівля, продаж, обмін), що здійснюється в касах і пунктах обміну іноземної валюти банків і агентів]")]GFX_FCCYTradingNonCashLocalMarket,</v>
      </c>
      <c r="N49" t="str">
        <f t="shared" si="15"/>
        <v>public static BankingLicensedActivityInfo GFX_FCCYTradingNonCashLocalMarket { get { return new BankingLicensedActivityInfo() { BankActivityOrService = LicensedOperationType.FXGLBkActivity, GFXActivityType = GeneralFXLicenseActivityType.GFX_FCCYTradingNonCashLocalMarket }; } }</v>
      </c>
    </row>
    <row r="50" spans="1:14" x14ac:dyDescent="0.25">
      <c r="A50" t="s">
        <v>415</v>
      </c>
      <c r="C50" t="s">
        <v>427</v>
      </c>
      <c r="D50" t="s">
        <v>408</v>
      </c>
      <c r="E50" t="str">
        <f t="shared" si="0"/>
        <v>GFX_FCCYTradingNonCashWorldMarket</v>
      </c>
      <c r="F50" t="str">
        <f t="shared" si="13"/>
        <v>[Description("торгівля іноземною валютою на міжнародних ринках")]</v>
      </c>
      <c r="G50" t="str">
        <f t="shared" si="14"/>
        <v>[Description("торгівля іноземною валютою на міжнародних ринках")]GFX_FCCYTradingNonCashWorldMarket,</v>
      </c>
      <c r="N50" t="str">
        <f t="shared" si="15"/>
        <v>public static BankingLicensedActivityInfo GFX_FCCYTradingNonCashWorldMarket { get { return new BankingLicensedActivityInfo() { BankActivityOrService = LicensedOperationType.FXGLBkActivity, GFXActivityType = GeneralFXLicenseActivityType.GFX_FCCYTradingNonCashWorldMarket }; } }</v>
      </c>
    </row>
    <row r="51" spans="1:14" x14ac:dyDescent="0.25">
      <c r="A51" t="s">
        <v>415</v>
      </c>
      <c r="C51" t="s">
        <v>428</v>
      </c>
      <c r="D51" t="s">
        <v>409</v>
      </c>
      <c r="E51" t="str">
        <f t="shared" si="0"/>
        <v>GFX_BkMetalBorrNPlaceLocalMarket</v>
      </c>
      <c r="F51" t="str">
        <f t="shared" si="13"/>
        <v>[Description("залучення та розміщення банківських металів на валютному ринку України")]</v>
      </c>
      <c r="G51" t="str">
        <f t="shared" si="14"/>
        <v>[Description("залучення та розміщення банківських металів на валютному ринку України")]GFX_BkMetalBorrNPlaceLocalMarket,</v>
      </c>
      <c r="N51" t="str">
        <f t="shared" si="15"/>
        <v>public static BankingLicensedActivityInfo GFX_BkMetalBorrNPlaceLocalMarket { get { return new BankingLicensedActivityInfo() { BankActivityOrService = LicensedOperationType.FXGLBkActivity, GFXActivityType = GeneralFXLicenseActivityType.GFX_BkMetalBorrNPlaceLocalMarket }; } }</v>
      </c>
    </row>
    <row r="52" spans="1:14" x14ac:dyDescent="0.25">
      <c r="A52" t="s">
        <v>415</v>
      </c>
      <c r="C52" t="s">
        <v>429</v>
      </c>
      <c r="D52" t="s">
        <v>410</v>
      </c>
      <c r="E52" t="str">
        <f t="shared" si="0"/>
        <v>GFX_BkMetalBorrNPlaceWorldMarket</v>
      </c>
      <c r="F52" t="str">
        <f t="shared" si="13"/>
        <v>[Description("залучення та розміщення банківських металів на міжнародних ринках")]</v>
      </c>
      <c r="G52" t="str">
        <f t="shared" si="14"/>
        <v>[Description("залучення та розміщення банківських металів на міжнародних ринках")]GFX_BkMetalBorrNPlaceWorldMarket,</v>
      </c>
      <c r="N52" t="str">
        <f t="shared" si="15"/>
        <v>public static BankingLicensedActivityInfo GFX_BkMetalBorrNPlaceWorldMarket { get { return new BankingLicensedActivityInfo() { BankActivityOrService = LicensedOperationType.FXGLBkActivity, GFXActivityType = GeneralFXLicenseActivityType.GFX_BkMetalBorrNPlaceWorldMarket }; } }</v>
      </c>
    </row>
    <row r="53" spans="1:14" x14ac:dyDescent="0.25">
      <c r="A53" t="s">
        <v>415</v>
      </c>
      <c r="C53" t="s">
        <v>430</v>
      </c>
      <c r="D53" t="s">
        <v>411</v>
      </c>
      <c r="E53" t="str">
        <f t="shared" si="0"/>
        <v>GFX_BkMetalTradingLocalMarket</v>
      </c>
      <c r="F53" t="str">
        <f t="shared" si="13"/>
        <v>[Description("торгівля банківськими металами на валютному ринку України")]</v>
      </c>
      <c r="G53" t="str">
        <f t="shared" si="14"/>
        <v>[Description("торгівля банківськими металами на валютному ринку України")]GFX_BkMetalTradingLocalMarket,</v>
      </c>
      <c r="N53" t="str">
        <f t="shared" si="15"/>
        <v>public static BankingLicensedActivityInfo GFX_BkMetalTradingLocalMarket { get { return new BankingLicensedActivityInfo() { BankActivityOrService = LicensedOperationType.FXGLBkActivity, GFXActivityType = GeneralFXLicenseActivityType.GFX_BkMetalTradingLocalMarket }; } }</v>
      </c>
    </row>
    <row r="54" spans="1:14" x14ac:dyDescent="0.25">
      <c r="A54" t="s">
        <v>415</v>
      </c>
      <c r="C54" t="s">
        <v>431</v>
      </c>
      <c r="D54" t="s">
        <v>412</v>
      </c>
      <c r="E54" t="str">
        <f t="shared" si="0"/>
        <v>GFX_BkMetalTradingWorldMarket</v>
      </c>
      <c r="F54" t="str">
        <f t="shared" si="13"/>
        <v>[Description("торгівля банківськими металами на міжнародних ринках")]</v>
      </c>
      <c r="G54" t="str">
        <f t="shared" si="14"/>
        <v>[Description("торгівля банківськими металами на міжнародних ринках")]GFX_BkMetalTradingWorldMarket,</v>
      </c>
      <c r="N54" t="str">
        <f t="shared" si="15"/>
        <v>public static BankingLicensedActivityInfo GFX_BkMetalTradingWorldMarket { get { return new BankingLicensedActivityInfo() { BankActivityOrService = LicensedOperationType.FXGLBkActivity, GFXActivityType = GeneralFXLicenseActivityType.GFX_BkMetalTradingWorldMarket }; } }</v>
      </c>
    </row>
    <row r="55" spans="1:14" x14ac:dyDescent="0.25">
      <c r="A55" t="s">
        <v>415</v>
      </c>
      <c r="C55" t="s">
        <v>432</v>
      </c>
      <c r="D55" t="s">
        <v>413</v>
      </c>
      <c r="E55" t="str">
        <f t="shared" si="0"/>
        <v>GFX_FinSvcLocalMarket</v>
      </c>
      <c r="F55" t="str">
        <f t="shared" si="13"/>
        <v>[Description("валютні операції на валютному ринку України,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</v>
      </c>
      <c r="G55" t="str">
        <f t="shared" si="14"/>
        <v>[Description("валютні операції на валютному ринку України,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281")]GFX_FinSvcLocalMarket,</v>
      </c>
      <c r="N55" t="str">
        <f t="shared" si="15"/>
        <v>public static BankingLicensedActivityInfo GFX_FinSvcLocalMarket { get { return new BankingLicensedActivityInfo() { BankActivityOrService = LicensedOperationType.FXGLBkActivity, GFXActivityType = GeneralFXLicenseActivityType.GFX_FinSvcLocalMarket }; } }</v>
      </c>
    </row>
    <row r="56" spans="1:14" x14ac:dyDescent="0.25">
      <c r="A56" t="s">
        <v>415</v>
      </c>
      <c r="C56" t="s">
        <v>433</v>
      </c>
      <c r="D56" t="s">
        <v>414</v>
      </c>
      <c r="E56" t="str">
        <f t="shared" si="0"/>
        <v>GFX_FinSvcWorldMarket</v>
      </c>
      <c r="F56" t="str">
        <f t="shared" si="13"/>
        <v>[Description("валютні операції на міжнародних ринках,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</v>
      </c>
      <c r="G56" t="str">
        <f t="shared" si="14"/>
        <v>[Description("валютні операції на міжнародних ринках, які належать до фінансових послуг згідно зі статтею 4 Закону України "Про фінансові послуги та державне регулювання ринків фінансових послуг" та не зазначені в абзацах 2-17 розділу 2 Положення про  порядок надання банкам і філіям іноземних банків генеральних ліцензій на здійснення валютних операцій, затвердженого постановою Правління Національного банку України від 15.08.2011 № 281")]GFX_FinSvcWorldMarket,</v>
      </c>
      <c r="N56" t="str">
        <f t="shared" si="15"/>
        <v>public static BankingLicensedActivityInfo GFX_FinSvcWorldMarket { get { return new BankingLicensedActivityInfo() { BankActivityOrService = LicensedOperationType.FXGLBkActivity, GFXActivityType = GeneralFXLicenseActivityType.GFX_FinSvcWorldMarket }; } }</v>
      </c>
    </row>
    <row r="57" spans="1:14" x14ac:dyDescent="0.25">
      <c r="A57" t="s">
        <v>434</v>
      </c>
      <c r="B57">
        <v>0</v>
      </c>
      <c r="C57" t="s">
        <v>189</v>
      </c>
      <c r="D57" s="2" t="s">
        <v>190</v>
      </c>
      <c r="E57" t="str">
        <f t="shared" si="0"/>
        <v>None = 0</v>
      </c>
      <c r="F57" t="str">
        <f t="shared" si="13"/>
        <v>[Description("Не вказано")]</v>
      </c>
      <c r="G57" t="str">
        <f t="shared" si="14"/>
        <v>[Description("Не вказано")]None = 0,</v>
      </c>
    </row>
    <row r="58" spans="1:14" x14ac:dyDescent="0.25">
      <c r="A58" t="s">
        <v>434</v>
      </c>
      <c r="C58" t="s">
        <v>440</v>
      </c>
      <c r="D58" t="s">
        <v>435</v>
      </c>
      <c r="E58" t="str">
        <f t="shared" si="0"/>
        <v>SMSecuritiesTrading</v>
      </c>
      <c r="F58" t="str">
        <f t="shared" si="13"/>
        <v>[Description("діяльність з торгівлі цінними паперами (пп.1 ч.2 ст.16 ЗпЦПіФР)")]</v>
      </c>
      <c r="G58" t="str">
        <f t="shared" si="14"/>
        <v>[Description("діяльність з торгівлі цінними паперами (пп.1 ч.2 ст.16 ЗпЦПіФР)")]SMSecuritiesTrading,</v>
      </c>
      <c r="N58" t="str">
        <f t="shared" ref="N58:N62" si="16">"public static BankingLicensedActivityInfo " &amp;C58 &amp; " { get { return new BankingLicensedActivityInfo() { BankActivityOrService = LicensedOperationType." &amp; IF( A58 = "BankingActivityType", "BankingActivity, ActivityType = " &amp; A58 &amp; "." &amp; C58 &amp; "", IF(A58="FinancialServicesType", "FinancialService, ServiceType = " &amp; A58 &amp; "." &amp; C58 &amp; "",IF(A58="GeneralFXLicenseActivityType", "FXGLBkActivity, GFXActivityType = " &amp; A58 &amp; "." &amp; C58 &amp; "", IF(A58="ProfessionalStockMarketActivityType","SMActivityType, SMActivityType = " &amp; A58 &amp; "." &amp; C58 &amp; "", "")))) &amp;" }; } }"</f>
        <v>public static BankingLicensedActivityInfo SMSecuritiesTrading { get { return new BankingLicensedActivityInfo() { BankActivityOrService = LicensedOperationType.SMActivityType, SMActivityType = ProfessionalStockMarketActivityType.SMSecuritiesTrading }; } }</v>
      </c>
    </row>
    <row r="59" spans="1:14" x14ac:dyDescent="0.25">
      <c r="A59" t="s">
        <v>434</v>
      </c>
      <c r="C59" t="s">
        <v>441</v>
      </c>
      <c r="D59" t="s">
        <v>436</v>
      </c>
      <c r="E59" t="str">
        <f t="shared" si="0"/>
        <v>SMInstInvAssetsMgmt</v>
      </c>
      <c r="F59" t="str">
        <f t="shared" si="13"/>
        <v>[Description("діяльність з управління активами інституційних інвесторів (пп.2 ч.2 ст.16 ЗпЦПіФР)")]</v>
      </c>
      <c r="G59" t="str">
        <f t="shared" si="14"/>
        <v>[Description("діяльність з управління активами інституційних інвесторів (пп.2 ч.2 ст.16 ЗпЦПіФР)")]SMInstInvAssetsMgmt,</v>
      </c>
      <c r="N59" t="str">
        <f t="shared" si="16"/>
        <v>public static BankingLicensedActivityInfo SMInstInvAssetsMgmt { get { return new BankingLicensedActivityInfo() { BankActivityOrService = LicensedOperationType.SMActivityType, SMActivityType = ProfessionalStockMarketActivityType.SMInstInvAssetsMgmt }; } }</v>
      </c>
    </row>
    <row r="60" spans="1:14" x14ac:dyDescent="0.25">
      <c r="A60" t="s">
        <v>434</v>
      </c>
      <c r="C60" t="s">
        <v>442</v>
      </c>
      <c r="D60" t="s">
        <v>437</v>
      </c>
      <c r="E60" t="str">
        <f t="shared" si="0"/>
        <v>SMDepositoryActivities</v>
      </c>
      <c r="F60" t="str">
        <f t="shared" si="13"/>
        <v>[Description("депозитарна діяльність (пп.3 ч.2 ст.16 ЗпЦПіФР)")]</v>
      </c>
      <c r="G60" t="str">
        <f t="shared" si="14"/>
        <v>[Description("депозитарна діяльність (пп.3 ч.2 ст.16 ЗпЦПіФР)")]SMDepositoryActivities,</v>
      </c>
      <c r="N60" t="str">
        <f t="shared" si="16"/>
        <v>public static BankingLicensedActivityInfo SMDepositoryActivities { get { return new BankingLicensedActivityInfo() { BankActivityOrService = LicensedOperationType.SMActivityType, SMActivityType = ProfessionalStockMarketActivityType.SMDepositoryActivities }; } }</v>
      </c>
    </row>
    <row r="61" spans="1:14" x14ac:dyDescent="0.25">
      <c r="A61" t="s">
        <v>434</v>
      </c>
      <c r="C61" t="s">
        <v>443</v>
      </c>
      <c r="D61" t="s">
        <v>438</v>
      </c>
      <c r="E61" t="str">
        <f t="shared" si="0"/>
        <v>SMTradeOrganization</v>
      </c>
      <c r="F61" t="str">
        <f t="shared" si="13"/>
        <v>[Description("діяльність з організації торгівлі на фондовому ринку (пп.4 ч.2 ст.16 ЗпЦПіФР)")]</v>
      </c>
      <c r="G61" t="str">
        <f t="shared" si="14"/>
        <v>[Description("діяльність з організації торгівлі на фондовому ринку (пп.4 ч.2 ст.16 ЗпЦПіФР)")]SMTradeOrganization,</v>
      </c>
      <c r="N61" t="str">
        <f t="shared" si="16"/>
        <v>public static BankingLicensedActivityInfo SMTradeOrganization { get { return new BankingLicensedActivityInfo() { BankActivityOrService = LicensedOperationType.SMActivityType, SMActivityType = ProfessionalStockMarketActivityType.SMTradeOrganization }; } }</v>
      </c>
    </row>
    <row r="62" spans="1:14" x14ac:dyDescent="0.25">
      <c r="A62" t="s">
        <v>434</v>
      </c>
      <c r="C62" t="s">
        <v>444</v>
      </c>
      <c r="D62" t="s">
        <v>439</v>
      </c>
      <c r="E62" t="str">
        <f t="shared" si="0"/>
        <v>SMClearing</v>
      </c>
      <c r="F62" t="str">
        <f t="shared" si="13"/>
        <v>[Description("клірингова діяльність (пп.5 ч.2 ст.16 ЗпЦПіФР)")]</v>
      </c>
      <c r="G62" t="str">
        <f t="shared" si="14"/>
        <v>[Description("клірингова діяльність (пп.5 ч.2 ст.16 ЗпЦПіФР)")]SMClearing,</v>
      </c>
      <c r="N62" t="str">
        <f t="shared" si="16"/>
        <v>public static BankingLicensedActivityInfo SMClearing { get { return new BankingLicensedActivityInfo() { BankActivityOrService = LicensedOperationType.SMActivityType, SMActivityType = ProfessionalStockMarketActivityType.SMClearing }; } }</v>
      </c>
    </row>
    <row r="63" spans="1:14" x14ac:dyDescent="0.25">
      <c r="A63" t="s">
        <v>445</v>
      </c>
      <c r="B63">
        <v>0</v>
      </c>
      <c r="C63" t="s">
        <v>189</v>
      </c>
      <c r="D63" s="2" t="s">
        <v>190</v>
      </c>
      <c r="E63" t="str">
        <f t="shared" si="0"/>
        <v>None = 0</v>
      </c>
      <c r="F63" t="str">
        <f t="shared" si="13"/>
        <v>[Description("Не вказано")]</v>
      </c>
      <c r="G63" t="str">
        <f t="shared" si="14"/>
        <v>[Description("Не вказано")]None = 0,</v>
      </c>
    </row>
    <row r="64" spans="1:14" x14ac:dyDescent="0.25">
      <c r="A64" t="s">
        <v>445</v>
      </c>
      <c r="C64" t="s">
        <v>450</v>
      </c>
      <c r="D64" t="s">
        <v>446</v>
      </c>
      <c r="E64" t="str">
        <f t="shared" si="0"/>
        <v>SMTBrokerage</v>
      </c>
      <c r="F64" t="str">
        <f t="shared" si="13"/>
        <v>[Description("брокерська діяльність (пп.1 ч.2, п.1, ст.17 ЗпЦПіФР)")]</v>
      </c>
      <c r="G64" t="str">
        <f t="shared" si="14"/>
        <v>[Description("брокерська діяльність (пп.1 ч.2, п.1, ст.17 ЗпЦПіФР)")]SMTBrokerage,</v>
      </c>
    </row>
    <row r="65" spans="1:7" x14ac:dyDescent="0.25">
      <c r="A65" t="s">
        <v>445</v>
      </c>
      <c r="C65" t="s">
        <v>451</v>
      </c>
      <c r="D65" t="s">
        <v>447</v>
      </c>
      <c r="E65" t="str">
        <f t="shared" si="0"/>
        <v>SMTDealership</v>
      </c>
      <c r="F65" t="str">
        <f t="shared" si="13"/>
        <v>[Description("дилерська діяльність (пп.2 ч.2, п.1, ст.17 ЗпЦПіФР)")]</v>
      </c>
      <c r="G65" t="str">
        <f t="shared" si="14"/>
        <v>[Description("дилерська діяльність (пп.2 ч.2, п.1, ст.17 ЗпЦПіФР)")]SMTDealership,</v>
      </c>
    </row>
    <row r="66" spans="1:7" x14ac:dyDescent="0.25">
      <c r="A66" t="s">
        <v>445</v>
      </c>
      <c r="C66" t="s">
        <v>452</v>
      </c>
      <c r="D66" t="s">
        <v>448</v>
      </c>
      <c r="E66" t="str">
        <f t="shared" si="0"/>
        <v>SMTUnderwriting</v>
      </c>
      <c r="F66" t="str">
        <f t="shared" si="13"/>
        <v>[Description("андеррайтинг (пп.3 ч.2, п.1, ст.17 ЗпЦПіФР)")]</v>
      </c>
      <c r="G66" t="str">
        <f t="shared" si="14"/>
        <v>[Description("андеррайтинг (пп.3 ч.2, п.1, ст.17 ЗпЦПіФР)")]SMTUnderwriting,</v>
      </c>
    </row>
    <row r="67" spans="1:7" x14ac:dyDescent="0.25">
      <c r="A67" t="s">
        <v>445</v>
      </c>
      <c r="C67" t="s">
        <v>453</v>
      </c>
      <c r="D67" t="s">
        <v>449</v>
      </c>
      <c r="E67" t="str">
        <f t="shared" ref="E67" si="17">C67&amp; IF(LEN(B67)&gt;0," = " &amp;B67, "")</f>
        <v>SMTSecuritiesMgmt</v>
      </c>
      <c r="F67" t="str">
        <f t="shared" si="13"/>
        <v>[Description("діяльність з управління цінними паперами (пп.4 ч.2, п.1, ст.17 ЗпЦПіФР)")]</v>
      </c>
      <c r="G67" t="str">
        <f t="shared" si="14"/>
        <v>[Description("діяльність з управління цінними паперами (пп.4 ч.2, п.1, ст.17 ЗпЦПіФР)")]SMTSecuritiesMgmt,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43"/>
  <sheetViews>
    <sheetView topLeftCell="A4" workbookViewId="0">
      <selection activeCell="E42" sqref="E42:E43"/>
    </sheetView>
  </sheetViews>
  <sheetFormatPr defaultRowHeight="15" x14ac:dyDescent="0.25"/>
  <cols>
    <col min="1" max="1" width="15.7109375" bestFit="1" customWidth="1"/>
  </cols>
  <sheetData>
    <row r="1" spans="1:5" x14ac:dyDescent="0.25">
      <c r="A1" s="1" t="s">
        <v>168</v>
      </c>
      <c r="B1" s="1" t="s">
        <v>249</v>
      </c>
      <c r="C1" s="1" t="s">
        <v>248</v>
      </c>
      <c r="D1" s="1" t="s">
        <v>275</v>
      </c>
      <c r="E1" s="1" t="s">
        <v>276</v>
      </c>
    </row>
    <row r="2" spans="1:5" x14ac:dyDescent="0.25">
      <c r="A2" t="s">
        <v>247</v>
      </c>
      <c r="B2" t="str">
        <f>"List"&amp;TRIM(A2)</f>
        <v>ListEntityType</v>
      </c>
      <c r="C2" t="str">
        <f>"public List&lt;EnumType&gt; "&amp;B2 &amp;"() { return EnumType.GetEnumList(typeof("&amp;A2&amp;")); }"</f>
        <v>public List&lt;EnumType&gt; ListEntityType() { return EnumType.GetEnumList(typeof(EntityType)); }</v>
      </c>
      <c r="D2" t="str">
        <f>A2&amp;"List"</f>
        <v>EntityTypeList</v>
      </c>
      <c r="E2" t="str">
        <f>"public static List&lt;EnumType&gt; "&amp;D2 &amp;" { get { return EnumType.GetEnumList(typeof("&amp;A2&amp;")); }}"</f>
        <v>public static List&lt;EnumType&gt; EntityTypeList { get { return EnumType.GetEnumList(typeof(EntityType)); }}</v>
      </c>
    </row>
    <row r="3" spans="1:5" x14ac:dyDescent="0.25">
      <c r="A3" t="s">
        <v>250</v>
      </c>
      <c r="B3" t="str">
        <f t="shared" ref="B3:B32" si="0">"List"&amp;TRIM(A3)</f>
        <v>ListOwnershipType</v>
      </c>
      <c r="C3" t="str">
        <f t="shared" ref="C3:C26" si="1">"public List&lt;EnumType&gt; "&amp;B3 &amp;"() { return EnumType.GetEnumList(typeof("&amp;A3&amp;")); }"</f>
        <v>public List&lt;EnumType&gt; ListOwnershipType() { return EnumType.GetEnumList(typeof(OwnershipType)); }</v>
      </c>
      <c r="D3" t="str">
        <f t="shared" ref="D3:D32" si="2">A3&amp;"List"</f>
        <v>OwnershipTypeList</v>
      </c>
      <c r="E3" t="str">
        <f t="shared" ref="E3:E32" si="3">"public static List&lt;EnumType&gt; "&amp;D3 &amp;" { get { return EnumType.GetEnumList(typeof("&amp;A3&amp;")); }}"</f>
        <v>public static List&lt;EnumType&gt; OwnershipTypeList { get { return EnumType.GetEnumList(typeof(OwnershipType)); }}</v>
      </c>
    </row>
    <row r="4" spans="1:5" x14ac:dyDescent="0.25">
      <c r="A4" t="s">
        <v>251</v>
      </c>
      <c r="B4" t="str">
        <f t="shared" si="0"/>
        <v>ListSexType</v>
      </c>
      <c r="C4" t="str">
        <f t="shared" si="1"/>
        <v>public List&lt;EnumType&gt; ListSexType() { return EnumType.GetEnumList(typeof(SexType)); }</v>
      </c>
      <c r="D4" t="str">
        <f t="shared" si="2"/>
        <v>SexTypeList</v>
      </c>
      <c r="E4" t="str">
        <f t="shared" si="3"/>
        <v>public static List&lt;EnumType&gt; SexTypeList { get { return EnumType.GetEnumList(typeof(SexType)); }}</v>
      </c>
    </row>
    <row r="5" spans="1:5" x14ac:dyDescent="0.25">
      <c r="A5" t="s">
        <v>252</v>
      </c>
      <c r="B5" t="str">
        <f t="shared" si="0"/>
        <v>ListEmploymentState</v>
      </c>
      <c r="C5" t="str">
        <f t="shared" si="1"/>
        <v>public List&lt;EnumType&gt; ListEmploymentState() { return EnumType.GetEnumList(typeof(EmploymentState)); }</v>
      </c>
      <c r="D5" t="str">
        <f t="shared" si="2"/>
        <v>EmploymentStateList</v>
      </c>
      <c r="E5" t="str">
        <f t="shared" si="3"/>
        <v>public static List&lt;EnumType&gt; EmploymentStateList { get { return EnumType.GetEnumList(typeof(EmploymentState)); }}</v>
      </c>
    </row>
    <row r="6" spans="1:5" x14ac:dyDescent="0.25">
      <c r="A6" t="s">
        <v>253</v>
      </c>
      <c r="B6" t="str">
        <f t="shared" si="0"/>
        <v>ListEmploymentTerminationType</v>
      </c>
      <c r="C6" t="str">
        <f t="shared" si="1"/>
        <v>public List&lt;EnumType&gt; ListEmploymentTerminationType() { return EnumType.GetEnumList(typeof(EmploymentTerminationType)); }</v>
      </c>
      <c r="D6" t="str">
        <f t="shared" si="2"/>
        <v>EmploymentTerminationTypeList</v>
      </c>
      <c r="E6" t="str">
        <f t="shared" si="3"/>
        <v>public static List&lt;EnumType&gt; EmploymentTerminationTypeList { get { return EnumType.GetEnumList(typeof(EmploymentTerminationType)); }}</v>
      </c>
    </row>
    <row r="7" spans="1:5" x14ac:dyDescent="0.25">
      <c r="A7" t="s">
        <v>254</v>
      </c>
      <c r="B7" t="str">
        <f t="shared" si="0"/>
        <v>ListHigherEducationDegreeType</v>
      </c>
      <c r="C7" t="str">
        <f t="shared" si="1"/>
        <v>public List&lt;EnumType&gt; ListHigherEducationDegreeType() { return EnumType.GetEnumList(typeof(HigherEducationDegreeType)); }</v>
      </c>
      <c r="D7" t="str">
        <f t="shared" si="2"/>
        <v>HigherEducationDegreeTypeList</v>
      </c>
      <c r="E7" t="str">
        <f t="shared" si="3"/>
        <v>public static List&lt;EnumType&gt; HigherEducationDegreeTypeList { get { return EnumType.GetEnumList(typeof(HigherEducationDegreeType)); }}</v>
      </c>
    </row>
    <row r="8" spans="1:5" x14ac:dyDescent="0.25">
      <c r="A8" t="s">
        <v>255</v>
      </c>
      <c r="B8" t="str">
        <f t="shared" si="0"/>
        <v>ListDegreeHonourType</v>
      </c>
      <c r="C8" t="str">
        <f t="shared" si="1"/>
        <v>public List&lt;EnumType&gt; ListDegreeHonourType() { return EnumType.GetEnumList(typeof(DegreeHonourType)); }</v>
      </c>
      <c r="D8" t="str">
        <f t="shared" si="2"/>
        <v>DegreeHonourTypeList</v>
      </c>
      <c r="E8" t="str">
        <f t="shared" si="3"/>
        <v>public static List&lt;EnumType&gt; DegreeHonourTypeList { get { return EnumType.GetEnumList(typeof(DegreeHonourType)); }}</v>
      </c>
    </row>
    <row r="9" spans="1:5" x14ac:dyDescent="0.25">
      <c r="A9" t="s">
        <v>256</v>
      </c>
      <c r="B9" t="str">
        <f t="shared" si="0"/>
        <v>ListFundsOriginType</v>
      </c>
      <c r="C9" t="str">
        <f t="shared" si="1"/>
        <v>public List&lt;EnumType&gt; ListFundsOriginType() { return EnumType.GetEnumList(typeof(FundsOriginType)); }</v>
      </c>
      <c r="D9" t="str">
        <f t="shared" si="2"/>
        <v>FundsOriginTypeList</v>
      </c>
      <c r="E9" t="str">
        <f t="shared" si="3"/>
        <v>public static List&lt;EnumType&gt; FundsOriginTypeList { get { return EnumType.GetEnumList(typeof(FundsOriginType)); }}</v>
      </c>
    </row>
    <row r="10" spans="1:5" x14ac:dyDescent="0.25">
      <c r="A10" t="s">
        <v>257</v>
      </c>
      <c r="B10" t="str">
        <f t="shared" si="0"/>
        <v>ListPaymentType</v>
      </c>
      <c r="C10" t="str">
        <f t="shared" si="1"/>
        <v>public List&lt;EnumType&gt; ListPaymentType() { return EnumType.GetEnumList(typeof(PaymentType)); }</v>
      </c>
      <c r="D10" t="str">
        <f t="shared" si="2"/>
        <v>PaymentTypeList</v>
      </c>
      <c r="E10" t="str">
        <f t="shared" si="3"/>
        <v>public static List&lt;EnumType&gt; PaymentTypeList { get { return EnumType.GetEnumList(typeof(PaymentType)); }}</v>
      </c>
    </row>
    <row r="11" spans="1:5" x14ac:dyDescent="0.25">
      <c r="A11" t="s">
        <v>258</v>
      </c>
      <c r="B11" t="str">
        <f t="shared" si="0"/>
        <v>ListFinancialGuarantorRoleType</v>
      </c>
      <c r="C11" t="str">
        <f t="shared" si="1"/>
        <v>public List&lt;EnumType&gt; ListFinancialGuarantorRoleType() { return EnumType.GetEnumList(typeof(FinancialGuarantorRoleType)); }</v>
      </c>
      <c r="D11" t="str">
        <f t="shared" si="2"/>
        <v>FinancialGuarantorRoleTypeList</v>
      </c>
      <c r="E11" t="str">
        <f t="shared" si="3"/>
        <v>public static List&lt;EnumType&gt; FinancialGuarantorRoleTypeList { get { return EnumType.GetEnumList(typeof(FinancialGuarantorRoleType)); }}</v>
      </c>
    </row>
    <row r="12" spans="1:5" x14ac:dyDescent="0.25">
      <c r="A12" t="s">
        <v>259</v>
      </c>
      <c r="B12" t="str">
        <f t="shared" si="0"/>
        <v>ListBreachOfLawType</v>
      </c>
      <c r="C12" t="str">
        <f t="shared" si="1"/>
        <v>public List&lt;EnumType&gt; ListBreachOfLawType() { return EnumType.GetEnumList(typeof(BreachOfLawType)); }</v>
      </c>
      <c r="D12" t="str">
        <f t="shared" si="2"/>
        <v>BreachOfLawTypeList</v>
      </c>
      <c r="E12" t="str">
        <f t="shared" si="3"/>
        <v>public static List&lt;EnumType&gt; BreachOfLawTypeList { get { return EnumType.GetEnumList(typeof(BreachOfLawType)); }}</v>
      </c>
    </row>
    <row r="13" spans="1:5" x14ac:dyDescent="0.25">
      <c r="A13" t="s">
        <v>260</v>
      </c>
      <c r="B13" t="str">
        <f t="shared" si="0"/>
        <v>ListSentenceType</v>
      </c>
      <c r="C13" t="str">
        <f t="shared" si="1"/>
        <v>public List&lt;EnumType&gt; ListSentenceType() { return EnumType.GetEnumList(typeof(SentenceType)); }</v>
      </c>
      <c r="D13" t="str">
        <f t="shared" si="2"/>
        <v>SentenceTypeList</v>
      </c>
      <c r="E13" t="str">
        <f t="shared" si="3"/>
        <v>public static List&lt;EnumType&gt; SentenceTypeList { get { return EnumType.GetEnumList(typeof(SentenceType)); }}</v>
      </c>
    </row>
    <row r="14" spans="1:5" x14ac:dyDescent="0.25">
      <c r="A14" t="s">
        <v>261</v>
      </c>
      <c r="B14" t="str">
        <f t="shared" si="0"/>
        <v>ListTypicalApplicationAttachement</v>
      </c>
      <c r="C14" t="str">
        <f t="shared" si="1"/>
        <v>public List&lt;EnumType&gt; ListTypicalApplicationAttachement() { return EnumType.GetEnumList(typeof(TypicalApplicationAttachement)); }</v>
      </c>
      <c r="D14" t="str">
        <f t="shared" si="2"/>
        <v>TypicalApplicationAttachementList</v>
      </c>
      <c r="E14" t="str">
        <f t="shared" si="3"/>
        <v>public static List&lt;EnumType&gt; TypicalApplicationAttachementList { get { return EnumType.GetEnumList(typeof(TypicalApplicationAttachement)); }}</v>
      </c>
    </row>
    <row r="15" spans="1:5" x14ac:dyDescent="0.25">
      <c r="A15" t="s">
        <v>169</v>
      </c>
      <c r="B15" t="str">
        <f t="shared" si="0"/>
        <v>ListFinancialServicesType</v>
      </c>
      <c r="C15" t="str">
        <f t="shared" si="1"/>
        <v>public List&lt;EnumType&gt; ListFinancialServicesType() { return EnumType.GetEnumList(typeof(FinancialServicesType)); }</v>
      </c>
      <c r="D15" t="str">
        <f t="shared" si="2"/>
        <v>FinancialServicesTypeList</v>
      </c>
      <c r="E15" t="str">
        <f t="shared" si="3"/>
        <v>public static List&lt;EnumType&gt; FinancialServicesTypeList { get { return EnumType.GetEnumList(typeof(FinancialServicesType)); }}</v>
      </c>
    </row>
    <row r="16" spans="1:5" x14ac:dyDescent="0.25">
      <c r="A16" t="s">
        <v>170</v>
      </c>
      <c r="B16" t="str">
        <f t="shared" si="0"/>
        <v>ListBankingActivityType</v>
      </c>
      <c r="C16" t="str">
        <f t="shared" si="1"/>
        <v>public List&lt;EnumType&gt; ListBankingActivityType() { return EnumType.GetEnumList(typeof(BankingActivityType)); }</v>
      </c>
      <c r="D16" t="str">
        <f t="shared" si="2"/>
        <v>BankingActivityTypeList</v>
      </c>
      <c r="E16" t="str">
        <f t="shared" si="3"/>
        <v>public static List&lt;EnumType&gt; BankingActivityTypeList { get { return EnumType.GetEnumList(typeof(BankingActivityType)); }}</v>
      </c>
    </row>
    <row r="17" spans="1:5" x14ac:dyDescent="0.25">
      <c r="A17" t="s">
        <v>262</v>
      </c>
      <c r="B17" t="str">
        <f t="shared" si="0"/>
        <v>ListAssociatedPersonRole</v>
      </c>
      <c r="C17" t="str">
        <f t="shared" si="1"/>
        <v>public List&lt;EnumType&gt; ListAssociatedPersonRole() { return EnumType.GetEnumList(typeof(AssociatedPersonRole)); }</v>
      </c>
      <c r="D17" t="str">
        <f t="shared" si="2"/>
        <v>AssociatedPersonRoleList</v>
      </c>
      <c r="E17" t="str">
        <f t="shared" si="3"/>
        <v>public static List&lt;EnumType&gt; AssociatedPersonRoleList { get { return EnumType.GetEnumList(typeof(AssociatedPersonRole)); }}</v>
      </c>
    </row>
    <row r="18" spans="1:5" x14ac:dyDescent="0.25">
      <c r="A18" t="s">
        <v>263</v>
      </c>
      <c r="B18" t="str">
        <f t="shared" si="0"/>
        <v>ListManagementPosition</v>
      </c>
      <c r="C18" t="str">
        <f t="shared" si="1"/>
        <v>public List&lt;EnumType&gt; ListManagementPosition() { return EnumType.GetEnumList(typeof(ManagementPosition)); }</v>
      </c>
      <c r="D18" t="str">
        <f t="shared" si="2"/>
        <v>ManagementPositionList</v>
      </c>
      <c r="E18" t="str">
        <f t="shared" si="3"/>
        <v>public static List&lt;EnumType&gt; ManagementPositionList { get { return EnumType.GetEnumList(typeof(ManagementPosition)); }}</v>
      </c>
    </row>
    <row r="19" spans="1:5" x14ac:dyDescent="0.25">
      <c r="A19" t="s">
        <v>264</v>
      </c>
      <c r="B19" t="str">
        <f t="shared" si="0"/>
        <v>ListInsolvencyStatus</v>
      </c>
      <c r="C19" t="str">
        <f t="shared" si="1"/>
        <v>public List&lt;EnumType&gt; ListInsolvencyStatus() { return EnumType.GetEnumList(typeof(InsolvencyStatus)); }</v>
      </c>
      <c r="D19" t="str">
        <f t="shared" si="2"/>
        <v>InsolvencyStatusList</v>
      </c>
      <c r="E19" t="str">
        <f t="shared" si="3"/>
        <v>public static List&lt;EnumType&gt; InsolvencyStatusList { get { return EnumType.GetEnumList(typeof(InsolvencyStatus)); }}</v>
      </c>
    </row>
    <row r="20" spans="1:5" x14ac:dyDescent="0.25">
      <c r="A20" t="s">
        <v>265</v>
      </c>
      <c r="B20" t="str">
        <f t="shared" si="0"/>
        <v>ListWellKnownCreditRatingAgencyType</v>
      </c>
      <c r="C20" t="str">
        <f t="shared" si="1"/>
        <v>public List&lt;EnumType&gt; ListWellKnownCreditRatingAgencyType() { return EnumType.GetEnumList(typeof(WellKnownCreditRatingAgencyType)); }</v>
      </c>
      <c r="D20" t="str">
        <f t="shared" si="2"/>
        <v>WellKnownCreditRatingAgencyTypeList</v>
      </c>
      <c r="E20" t="str">
        <f t="shared" si="3"/>
        <v>public static List&lt;EnumType&gt; WellKnownCreditRatingAgencyTypeList { get { return EnumType.GetEnumList(typeof(WellKnownCreditRatingAgencyType)); }}</v>
      </c>
    </row>
    <row r="21" spans="1:5" x14ac:dyDescent="0.25">
      <c r="A21" t="s">
        <v>266</v>
      </c>
      <c r="B21" t="str">
        <f t="shared" si="0"/>
        <v>ListLongTermCreditRatingType</v>
      </c>
      <c r="C21" t="str">
        <f t="shared" si="1"/>
        <v>public List&lt;EnumType&gt; ListLongTermCreditRatingType() { return EnumType.GetEnumList(typeof(LongTermCreditRatingType)); }</v>
      </c>
      <c r="D21" t="str">
        <f t="shared" si="2"/>
        <v>LongTermCreditRatingTypeList</v>
      </c>
      <c r="E21" t="str">
        <f t="shared" si="3"/>
        <v>public static List&lt;EnumType&gt; LongTermCreditRatingTypeList { get { return EnumType.GetEnumList(typeof(LongTermCreditRatingType)); }}</v>
      </c>
    </row>
    <row r="22" spans="1:5" x14ac:dyDescent="0.25">
      <c r="A22" t="s">
        <v>268</v>
      </c>
      <c r="B22" t="str">
        <f t="shared" si="0"/>
        <v>ListShortTermCreditRatingType</v>
      </c>
      <c r="C22" t="str">
        <f t="shared" si="1"/>
        <v>public List&lt;EnumType&gt; ListShortTermCreditRatingType() { return EnumType.GetEnumList(typeof(ShortTermCreditRatingType)); }</v>
      </c>
      <c r="D22" t="str">
        <f t="shared" si="2"/>
        <v>ShortTermCreditRatingTypeList</v>
      </c>
      <c r="E22" t="str">
        <f t="shared" si="3"/>
        <v>public static List&lt;EnumType&gt; ShortTermCreditRatingTypeList { get { return EnumType.GetEnumList(typeof(ShortTermCreditRatingType)); }}</v>
      </c>
    </row>
    <row r="23" spans="1:5" x14ac:dyDescent="0.25">
      <c r="A23" t="s">
        <v>267</v>
      </c>
      <c r="B23" t="str">
        <f t="shared" si="0"/>
        <v>ListBankruptcyCaseResolutionType</v>
      </c>
      <c r="C23" t="str">
        <f t="shared" si="1"/>
        <v>public List&lt;EnumType&gt; ListBankruptcyCaseResolutionType() { return EnumType.GetEnumList(typeof(BankruptcyCaseResolutionType)); }</v>
      </c>
      <c r="D23" t="str">
        <f t="shared" si="2"/>
        <v>BankruptcyCaseResolutionTypeList</v>
      </c>
      <c r="E23" t="str">
        <f t="shared" si="3"/>
        <v>public static List&lt;EnumType&gt; BankruptcyCaseResolutionTypeList { get { return EnumType.GetEnumList(typeof(BankruptcyCaseResolutionType)); }}</v>
      </c>
    </row>
    <row r="24" spans="1:5" x14ac:dyDescent="0.25">
      <c r="A24" t="s">
        <v>269</v>
      </c>
      <c r="B24" t="str">
        <f t="shared" si="0"/>
        <v>ListCourtInstanceType</v>
      </c>
      <c r="C24" t="str">
        <f t="shared" si="1"/>
        <v>public List&lt;EnumType&gt; ListCourtInstanceType() { return EnumType.GetEnumList(typeof(CourtInstanceType)); }</v>
      </c>
      <c r="D24" t="str">
        <f t="shared" si="2"/>
        <v>CourtInstanceTypeList</v>
      </c>
      <c r="E24" t="str">
        <f t="shared" si="3"/>
        <v>public static List&lt;EnumType&gt; CourtInstanceTypeList { get { return EnumType.GetEnumList(typeof(CourtInstanceType)); }}</v>
      </c>
    </row>
    <row r="25" spans="1:5" x14ac:dyDescent="0.25">
      <c r="A25" t="s">
        <v>270</v>
      </c>
      <c r="B25" t="str">
        <f t="shared" si="0"/>
        <v>ListCourtDecisionType</v>
      </c>
      <c r="C25" t="str">
        <f t="shared" si="1"/>
        <v>public List&lt;EnumType&gt; ListCourtDecisionType() { return EnumType.GetEnumList(typeof(CourtDecisionType)); }</v>
      </c>
      <c r="D25" t="str">
        <f t="shared" si="2"/>
        <v>CourtDecisionTypeList</v>
      </c>
      <c r="E25" t="str">
        <f t="shared" si="3"/>
        <v>public static List&lt;EnumType&gt; CourtDecisionTypeList { get { return EnumType.GetEnumList(typeof(CourtDecisionType)); }}</v>
      </c>
    </row>
    <row r="26" spans="1:5" x14ac:dyDescent="0.25">
      <c r="A26" t="s">
        <v>237</v>
      </c>
      <c r="B26" t="str">
        <f t="shared" si="0"/>
        <v>ListBankAssociatedPeronsCode315p</v>
      </c>
      <c r="C26" t="str">
        <f t="shared" si="1"/>
        <v>public List&lt;EnumType&gt; ListBankAssociatedPeronsCode315p() { return EnumType.GetEnumList(typeof(BankAssociatedPeronsCode315p)); }</v>
      </c>
      <c r="D26" t="str">
        <f t="shared" si="2"/>
        <v>BankAssociatedPeronsCode315pList</v>
      </c>
      <c r="E26" t="str">
        <f t="shared" si="3"/>
        <v>public static List&lt;EnumType&gt; BankAssociatedPeronsCode315pList { get { return EnumType.GetEnumList(typeof(BankAssociatedPeronsCode315p)); }}</v>
      </c>
    </row>
    <row r="27" spans="1:5" x14ac:dyDescent="0.25">
      <c r="A27" t="s">
        <v>271</v>
      </c>
      <c r="B27" t="str">
        <f t="shared" si="0"/>
        <v>ListFinancialInstitutionType</v>
      </c>
      <c r="C27" t="str">
        <f t="shared" ref="C27:C32" si="4">"public List&lt;EnumType&gt; "&amp;B27 &amp;"() { return EnumType.GetEnumList(typeof("&amp;A27&amp;")); }"</f>
        <v>public List&lt;EnumType&gt; ListFinancialInstitutionType() { return EnumType.GetEnumList(typeof(FinancialInstitutionType)); }</v>
      </c>
      <c r="D27" t="str">
        <f t="shared" si="2"/>
        <v>FinancialInstitutionTypeList</v>
      </c>
      <c r="E27" t="str">
        <f t="shared" si="3"/>
        <v>public static List&lt;EnumType&gt; FinancialInstitutionTypeList { get { return EnumType.GetEnumList(typeof(FinancialInstitutionType)); }}</v>
      </c>
    </row>
    <row r="28" spans="1:5" x14ac:dyDescent="0.25">
      <c r="A28" t="s">
        <v>272</v>
      </c>
      <c r="B28" t="str">
        <f t="shared" si="0"/>
        <v>ListFinancialInstitutionStatus</v>
      </c>
      <c r="C28" t="str">
        <f t="shared" si="4"/>
        <v>public List&lt;EnumType&gt; ListFinancialInstitutionStatus() { return EnumType.GetEnumList(typeof(FinancialInstitutionStatus)); }</v>
      </c>
      <c r="D28" t="str">
        <f t="shared" si="2"/>
        <v>FinancialInstitutionStatusList</v>
      </c>
      <c r="E28" t="str">
        <f t="shared" si="3"/>
        <v>public static List&lt;EnumType&gt; FinancialInstitutionStatusList { get { return EnumType.GetEnumList(typeof(FinancialInstitutionStatus)); }}</v>
      </c>
    </row>
    <row r="29" spans="1:5" x14ac:dyDescent="0.25">
      <c r="A29" t="s">
        <v>273</v>
      </c>
      <c r="B29" t="str">
        <f t="shared" si="0"/>
        <v>ListCompanyOwnershipType</v>
      </c>
      <c r="C29" t="str">
        <f t="shared" si="4"/>
        <v>public List&lt;EnumType&gt; ListCompanyOwnershipType() { return EnumType.GetEnumList(typeof(CompanyOwnershipType)); }</v>
      </c>
      <c r="D29" t="str">
        <f t="shared" si="2"/>
        <v>CompanyOwnershipTypeList</v>
      </c>
      <c r="E29" t="str">
        <f t="shared" si="3"/>
        <v>public static List&lt;EnumType&gt; CompanyOwnershipTypeList { get { return EnumType.GetEnumList(typeof(CompanyOwnershipType)); }}</v>
      </c>
    </row>
    <row r="30" spans="1:5" x14ac:dyDescent="0.25">
      <c r="A30" t="s">
        <v>274</v>
      </c>
      <c r="B30" t="str">
        <f t="shared" si="0"/>
        <v>ListInstitutionLevel</v>
      </c>
      <c r="C30" t="str">
        <f t="shared" si="4"/>
        <v>public List&lt;EnumType&gt; ListInstitutionLevel() { return EnumType.GetEnumList(typeof(InstitutionLevel)); }</v>
      </c>
      <c r="D30" t="str">
        <f t="shared" si="2"/>
        <v>InstitutionLevelList</v>
      </c>
      <c r="E30" t="str">
        <f t="shared" si="3"/>
        <v>public static List&lt;EnumType&gt; InstitutionLevelList { get { return EnumType.GetEnumList(typeof(InstitutionLevel)); }}</v>
      </c>
    </row>
    <row r="31" spans="1:5" x14ac:dyDescent="0.25">
      <c r="A31" t="s">
        <v>283</v>
      </c>
      <c r="B31" t="str">
        <f t="shared" si="0"/>
        <v>ListLegalTransactionType</v>
      </c>
      <c r="C31" t="str">
        <f t="shared" si="4"/>
        <v>public List&lt;EnumType&gt; ListLegalTransactionType() { return EnumType.GetEnumList(typeof(LegalTransactionType)); }</v>
      </c>
      <c r="D31" t="str">
        <f t="shared" si="2"/>
        <v>LegalTransactionTypeList</v>
      </c>
      <c r="E31" t="str">
        <f t="shared" si="3"/>
        <v>public static List&lt;EnumType&gt; LegalTransactionTypeList { get { return EnumType.GetEnumList(typeof(LegalTransactionType)); }}</v>
      </c>
    </row>
    <row r="32" spans="1:5" x14ac:dyDescent="0.25">
      <c r="A32" t="s">
        <v>284</v>
      </c>
      <c r="B32" t="str">
        <f t="shared" si="0"/>
        <v>ListInfluenceType</v>
      </c>
      <c r="C32" t="str">
        <f t="shared" si="4"/>
        <v>public List&lt;EnumType&gt; ListInfluenceType() { return EnumType.GetEnumList(typeof(InfluenceType)); }</v>
      </c>
      <c r="D32" t="str">
        <f t="shared" si="2"/>
        <v>InfluenceTypeList</v>
      </c>
      <c r="E32" t="str">
        <f t="shared" si="3"/>
        <v>public static List&lt;EnumType&gt; InfluenceTypeList { get { return EnumType.GetEnumList(typeof(InfluenceType)); }}</v>
      </c>
    </row>
    <row r="33" spans="1:5" x14ac:dyDescent="0.25">
      <c r="A33" t="s">
        <v>312</v>
      </c>
      <c r="B33" t="str">
        <f t="shared" ref="B33:B35" si="5">"List"&amp;TRIM(A33)</f>
        <v>ListBankOperationLimitType</v>
      </c>
      <c r="C33" t="str">
        <f t="shared" ref="C33:C35" si="6">"public List&lt;EnumType&gt; "&amp;B33 &amp;"() { return EnumType.GetEnumList(typeof("&amp;A33&amp;")); }"</f>
        <v>public List&lt;EnumType&gt; ListBankOperationLimitType() { return EnumType.GetEnumList(typeof(BankOperationLimitType)); }</v>
      </c>
      <c r="D33" t="str">
        <f t="shared" ref="D33:D35" si="7">A33&amp;"List"</f>
        <v>BankOperationLimitTypeList</v>
      </c>
      <c r="E33" t="str">
        <f t="shared" ref="E33:E35" si="8">"public static List&lt;EnumType&gt; "&amp;D33 &amp;" { get { return EnumType.GetEnumList(typeof("&amp;A33&amp;")); }}"</f>
        <v>public static List&lt;EnumType&gt; BankOperationLimitTypeList { get { return EnumType.GetEnumList(typeof(BankOperationLimitType)); }}</v>
      </c>
    </row>
    <row r="34" spans="1:5" x14ac:dyDescent="0.25">
      <c r="A34" t="s">
        <v>313</v>
      </c>
      <c r="B34" t="str">
        <f t="shared" si="5"/>
        <v>ListBankBranchStatusType</v>
      </c>
      <c r="C34" t="str">
        <f t="shared" si="6"/>
        <v>public List&lt;EnumType&gt; ListBankBranchStatusType() { return EnumType.GetEnumList(typeof(BankBranchStatusType)); }</v>
      </c>
      <c r="D34" t="str">
        <f t="shared" si="7"/>
        <v>BankBranchStatusTypeList</v>
      </c>
      <c r="E34" t="str">
        <f t="shared" si="8"/>
        <v>public static List&lt;EnumType&gt; BankBranchStatusTypeList { get { return EnumType.GetEnumList(typeof(BankBranchStatusType)); }}</v>
      </c>
    </row>
    <row r="35" spans="1:5" x14ac:dyDescent="0.25">
      <c r="A35" t="s">
        <v>314</v>
      </c>
      <c r="B35" t="str">
        <f t="shared" si="5"/>
        <v>ListWorkingHoursDayType</v>
      </c>
      <c r="C35" t="str">
        <f t="shared" si="6"/>
        <v>public List&lt;EnumType&gt; ListWorkingHoursDayType() { return EnumType.GetEnumList(typeof(WorkingHoursDayType)); }</v>
      </c>
      <c r="D35" t="str">
        <f t="shared" si="7"/>
        <v>WorkingHoursDayTypeList</v>
      </c>
      <c r="E35" t="str">
        <f t="shared" si="8"/>
        <v>public static List&lt;EnumType&gt; WorkingHoursDayTypeList { get { return EnumType.GetEnumList(typeof(WorkingHoursDayType)); }}</v>
      </c>
    </row>
    <row r="36" spans="1:5" x14ac:dyDescent="0.25">
      <c r="A36" t="s">
        <v>395</v>
      </c>
      <c r="B36" t="str">
        <f t="shared" ref="B36" si="9">"List"&amp;TRIM(A36)</f>
        <v>ListEducationKindGros</v>
      </c>
      <c r="C36" t="str">
        <f t="shared" ref="C36" si="10">"public List&lt;EnumType&gt; "&amp;B36 &amp;"() { return EnumType.GetEnumList(typeof("&amp;A36&amp;")); }"</f>
        <v>public List&lt;EnumType&gt; ListEducationKindGros() { return EnumType.GetEnumList(typeof(EducationKindGros)); }</v>
      </c>
      <c r="D36" t="str">
        <f t="shared" ref="D36" si="11">A36&amp;"List"</f>
        <v>EducationKindGrosList</v>
      </c>
      <c r="E36" t="str">
        <f t="shared" ref="E36" si="12">"public static List&lt;EnumType&gt; "&amp;D36 &amp;" { get { return EnumType.GetEnumList(typeof("&amp;A36&amp;")); }}"</f>
        <v>public static List&lt;EnumType&gt; EducationKindGrosList { get { return EnumType.GetEnumList(typeof(EducationKindGros)); }}</v>
      </c>
    </row>
    <row r="37" spans="1:5" x14ac:dyDescent="0.25">
      <c r="A37" t="s">
        <v>396</v>
      </c>
      <c r="B37" t="str">
        <f t="shared" ref="B37:B41" si="13">"List"&amp;TRIM(A37)</f>
        <v>ListBankAssociatedPersonsCode315p</v>
      </c>
      <c r="C37" t="str">
        <f t="shared" ref="C37:C41" si="14">"public List&lt;EnumType&gt; "&amp;B37 &amp;"() { return EnumType.GetEnumList(typeof("&amp;A37&amp;")); }"</f>
        <v>public List&lt;EnumType&gt; ListBankAssociatedPersonsCode315p() { return EnumType.GetEnumList(typeof(BankAssociatedPersonsCode315p)); }</v>
      </c>
      <c r="D37" t="str">
        <f t="shared" ref="D37:D41" si="15">A37&amp;"List"</f>
        <v>BankAssociatedPersonsCode315pList</v>
      </c>
      <c r="E37" t="str">
        <f t="shared" ref="E37:E41" si="16">"public static List&lt;EnumType&gt; "&amp;D37 &amp;" { get { return EnumType.GetEnumList(typeof("&amp;A37&amp;")); }}"</f>
        <v>public static List&lt;EnumType&gt; BankAssociatedPersonsCode315pList { get { return EnumType.GetEnumList(typeof(BankAssociatedPersonsCode315p)); }}</v>
      </c>
    </row>
    <row r="38" spans="1:5" x14ac:dyDescent="0.25">
      <c r="A38" t="s">
        <v>415</v>
      </c>
      <c r="B38" t="str">
        <f t="shared" si="13"/>
        <v>ListGeneralFXLicenseActivityType</v>
      </c>
      <c r="C38" t="str">
        <f t="shared" si="14"/>
        <v>public List&lt;EnumType&gt; ListGeneralFXLicenseActivityType() { return EnumType.GetEnumList(typeof(GeneralFXLicenseActivityType)); }</v>
      </c>
      <c r="D38" t="str">
        <f t="shared" si="15"/>
        <v>GeneralFXLicenseActivityTypeList</v>
      </c>
      <c r="E38" t="str">
        <f t="shared" si="16"/>
        <v>public static List&lt;EnumType&gt; GeneralFXLicenseActivityTypeList { get { return EnumType.GetEnumList(typeof(GeneralFXLicenseActivityType)); }}</v>
      </c>
    </row>
    <row r="39" spans="1:5" x14ac:dyDescent="0.25">
      <c r="A39" t="s">
        <v>434</v>
      </c>
      <c r="B39" t="str">
        <f t="shared" si="13"/>
        <v>ListProfessionalStockMarketActivityType</v>
      </c>
      <c r="C39" t="str">
        <f t="shared" si="14"/>
        <v>public List&lt;EnumType&gt; ListProfessionalStockMarketActivityType() { return EnumType.GetEnumList(typeof(ProfessionalStockMarketActivityType)); }</v>
      </c>
      <c r="D39" t="str">
        <f t="shared" si="15"/>
        <v>ProfessionalStockMarketActivityTypeList</v>
      </c>
      <c r="E39" t="str">
        <f t="shared" si="16"/>
        <v>public static List&lt;EnumType&gt; ProfessionalStockMarketActivityTypeList { get { return EnumType.GetEnumList(typeof(ProfessionalStockMarketActivityType)); }}</v>
      </c>
    </row>
    <row r="40" spans="1:5" x14ac:dyDescent="0.25">
      <c r="A40" t="s">
        <v>594</v>
      </c>
      <c r="B40" t="str">
        <f t="shared" si="13"/>
        <v>ListFinActivitySvcInstrumentActionType</v>
      </c>
      <c r="C40" t="str">
        <f t="shared" si="14"/>
        <v>public List&lt;EnumType&gt; ListFinActivitySvcInstrumentActionType() { return EnumType.GetEnumList(typeof(FinActivitySvcInstrumentActionType)); }</v>
      </c>
      <c r="D40" t="str">
        <f t="shared" si="15"/>
        <v>FinActivitySvcInstrumentActionTypeList</v>
      </c>
      <c r="E40" t="str">
        <f t="shared" si="16"/>
        <v>public static List&lt;EnumType&gt; FinActivitySvcInstrumentActionTypeList { get { return EnumType.GetEnumList(typeof(FinActivitySvcInstrumentActionType)); }}</v>
      </c>
    </row>
    <row r="41" spans="1:5" x14ac:dyDescent="0.25">
      <c r="A41" t="s">
        <v>595</v>
      </c>
      <c r="B41" t="str">
        <f t="shared" si="13"/>
        <v>ListFinActivitySvcInstrumentType</v>
      </c>
      <c r="C41" t="str">
        <f t="shared" si="14"/>
        <v>public List&lt;EnumType&gt; ListFinActivitySvcInstrumentType() { return EnumType.GetEnumList(typeof(FinActivitySvcInstrumentType)); }</v>
      </c>
      <c r="D41" t="str">
        <f t="shared" si="15"/>
        <v>FinActivitySvcInstrumentTypeList</v>
      </c>
      <c r="E41" t="str">
        <f t="shared" si="16"/>
        <v>public static List&lt;EnumType&gt; FinActivitySvcInstrumentTypeList { get { return EnumType.GetEnumList(typeof(FinActivitySvcInstrumentType)); }}</v>
      </c>
    </row>
    <row r="42" spans="1:5" x14ac:dyDescent="0.25">
      <c r="A42" t="s">
        <v>613</v>
      </c>
      <c r="B42" t="str">
        <f t="shared" ref="B42:B43" si="17">"List"&amp;TRIM(A42)</f>
        <v>ListBankBranchChangeType</v>
      </c>
      <c r="C42" t="str">
        <f t="shared" ref="C42:C43" si="18">"public List&lt;EnumType&gt; "&amp;B42 &amp;"() { return EnumType.GetEnumList(typeof("&amp;A42&amp;")); }"</f>
        <v>public List&lt;EnumType&gt; ListBankBranchChangeType() { return EnumType.GetEnumList(typeof(BankBranchChangeType)); }</v>
      </c>
      <c r="D42" t="str">
        <f t="shared" ref="D42:D43" si="19">A42&amp;"List"</f>
        <v>BankBranchChangeTypeList</v>
      </c>
      <c r="E42" t="str">
        <f t="shared" ref="E42:E43" si="20">"public static List&lt;EnumType&gt; "&amp;D42 &amp;" { get { return EnumType.GetEnumList(typeof("&amp;A42&amp;")); }}"</f>
        <v>public static List&lt;EnumType&gt; BankBranchChangeTypeList { get { return EnumType.GetEnumList(typeof(BankBranchChangeType)); }}</v>
      </c>
    </row>
    <row r="43" spans="1:5" x14ac:dyDescent="0.25">
      <c r="A43" t="s">
        <v>608</v>
      </c>
      <c r="B43" t="str">
        <f t="shared" si="17"/>
        <v>ListBankBranchType</v>
      </c>
      <c r="C43" t="str">
        <f t="shared" si="18"/>
        <v>public List&lt;EnumType&gt; ListBankBranchType() { return EnumType.GetEnumList(typeof(BankBranchType)); }</v>
      </c>
      <c r="D43" t="str">
        <f t="shared" si="19"/>
        <v>BankBranchTypeList</v>
      </c>
      <c r="E43" t="str">
        <f t="shared" si="20"/>
        <v>public static List&lt;EnumType&gt; BankBranchTypeList { get { return EnumType.GetEnumList(typeof(BankBranchType)); }}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44"/>
  <sheetViews>
    <sheetView topLeftCell="XEB2" workbookViewId="0">
      <selection activeCell="XFD2" sqref="XFD2"/>
    </sheetView>
  </sheetViews>
  <sheetFormatPr defaultRowHeight="15" x14ac:dyDescent="0.25"/>
  <sheetData>
    <row r="1" spans="1:3" x14ac:dyDescent="0.25">
      <c r="A1" t="s">
        <v>303</v>
      </c>
      <c r="B1" t="s">
        <v>304</v>
      </c>
      <c r="C1" t="s">
        <v>305</v>
      </c>
    </row>
    <row r="2" spans="1:3" x14ac:dyDescent="0.25">
      <c r="A2" t="s">
        <v>16</v>
      </c>
      <c r="B2" t="str">
        <f>$B$1&amp;A2&amp;$C$1</f>
        <v>quCtrl.Content = new BankInfo(); MessageBox.Show("Press OK to continue...");</v>
      </c>
    </row>
    <row r="3" spans="1:3" x14ac:dyDescent="0.25">
      <c r="A3" t="s">
        <v>281</v>
      </c>
      <c r="B3" t="str">
        <f t="shared" ref="B3:B44" si="0">$B$1&amp;A3&amp;$C$1</f>
        <v>quCtrl.Content = new BankruptcyInvestigationInfo(); MessageBox.Show("Press OK to continue...");</v>
      </c>
    </row>
    <row r="4" spans="1:3" x14ac:dyDescent="0.25">
      <c r="A4" t="s">
        <v>49</v>
      </c>
      <c r="B4" t="str">
        <f t="shared" si="0"/>
        <v>quCtrl.Content = new BreachOfLawRecordInfo(); MessageBox.Show("Press OK to continue...");</v>
      </c>
    </row>
    <row r="5" spans="1:3" x14ac:dyDescent="0.25">
      <c r="A5" t="s">
        <v>39</v>
      </c>
      <c r="B5" t="str">
        <f t="shared" si="0"/>
        <v>quCtrl.Content = new ContactInfo(); MessageBox.Show("Press OK to continue...");</v>
      </c>
    </row>
    <row r="6" spans="1:3" x14ac:dyDescent="0.25">
      <c r="A6" t="s">
        <v>17</v>
      </c>
      <c r="B6" t="str">
        <f t="shared" si="0"/>
        <v>quCtrl.Content = new CountryInfo(); MessageBox.Show("Press OK to continue...");</v>
      </c>
    </row>
    <row r="7" spans="1:3" x14ac:dyDescent="0.25">
      <c r="A7" t="s">
        <v>291</v>
      </c>
      <c r="B7" t="str">
        <f t="shared" si="0"/>
        <v>quCtrl.Content = new CourtDecisionInfo(); MessageBox.Show("Press OK to continue...");</v>
      </c>
    </row>
    <row r="8" spans="1:3" x14ac:dyDescent="0.25">
      <c r="A8" t="s">
        <v>277</v>
      </c>
      <c r="B8" t="str">
        <f t="shared" si="0"/>
        <v>quCtrl.Content = new CourtInfo(); MessageBox.Show("Press OK to continue...");</v>
      </c>
    </row>
    <row r="9" spans="1:3" x14ac:dyDescent="0.25">
      <c r="A9" t="s">
        <v>280</v>
      </c>
      <c r="B9" t="str">
        <f t="shared" si="0"/>
        <v>quCtrl.Content = new CreditRatingInfo(); MessageBox.Show("Press OK to continue...");</v>
      </c>
    </row>
    <row r="10" spans="1:3" x14ac:dyDescent="0.25">
      <c r="A10" t="s">
        <v>41</v>
      </c>
      <c r="B10" t="str">
        <f t="shared" si="0"/>
        <v>quCtrl.Content = new CurrencyAmount(); MessageBox.Show("Press OK to continue...");</v>
      </c>
    </row>
    <row r="11" spans="1:3" x14ac:dyDescent="0.25">
      <c r="A11" t="s">
        <v>289</v>
      </c>
      <c r="B11" t="str">
        <f t="shared" si="0"/>
        <v>quCtrl.Content = new EconomicActivityType(); MessageBox.Show("Press OK to continue...");</v>
      </c>
    </row>
    <row r="12" spans="1:3" x14ac:dyDescent="0.25">
      <c r="A12" t="s">
        <v>279</v>
      </c>
      <c r="B12" t="str">
        <f t="shared" si="0"/>
        <v>quCtrl.Content = new EmailInfo(); MessageBox.Show("Press OK to continue...");</v>
      </c>
    </row>
    <row r="13" spans="1:3" x14ac:dyDescent="0.25">
      <c r="A13" t="s">
        <v>67</v>
      </c>
      <c r="B13" t="str">
        <f t="shared" si="0"/>
        <v>quCtrl.Content = new FinancialOversightAuthorityInfo(); MessageBox.Show("Press OK to continue...");</v>
      </c>
    </row>
    <row r="14" spans="1:3" x14ac:dyDescent="0.25">
      <c r="A14" t="s">
        <v>42</v>
      </c>
      <c r="B14" t="str">
        <f t="shared" si="0"/>
        <v>quCtrl.Content = new GenericPersonID(); MessageBox.Show("Press OK to continue...");</v>
      </c>
    </row>
    <row r="15" spans="1:3" x14ac:dyDescent="0.25">
      <c r="A15" t="s">
        <v>44</v>
      </c>
      <c r="B15" t="str">
        <f t="shared" si="0"/>
        <v>quCtrl.Content = new GenericPersonInfo(); MessageBox.Show("Press OK to continue...");</v>
      </c>
    </row>
    <row r="16" spans="1:3" x14ac:dyDescent="0.25">
      <c r="A16" t="s">
        <v>300</v>
      </c>
      <c r="B16" t="str">
        <f t="shared" si="0"/>
        <v>quCtrl.Content = new ImperfectBusinessReputationInfo(); MessageBox.Show("Press OK to continue...");</v>
      </c>
    </row>
    <row r="17" spans="1:2" x14ac:dyDescent="0.25">
      <c r="A17" t="s">
        <v>53</v>
      </c>
      <c r="B17" t="str">
        <f t="shared" si="0"/>
        <v>quCtrl.Content = new IncomeOriginInfo(); MessageBox.Show("Press OK to continue...");</v>
      </c>
    </row>
    <row r="18" spans="1:2" x14ac:dyDescent="0.25">
      <c r="A18" t="s">
        <v>54</v>
      </c>
      <c r="B18" t="str">
        <f t="shared" si="0"/>
        <v>quCtrl.Content = new IndebtnessInfo(); MessageBox.Show("Press OK to continue...");</v>
      </c>
    </row>
    <row r="19" spans="1:2" x14ac:dyDescent="0.25">
      <c r="A19" t="s">
        <v>293</v>
      </c>
      <c r="B19" t="str">
        <f t="shared" si="0"/>
        <v>quCtrl.Content = new IPOSharesPurchaseInfo(); MessageBox.Show("Press OK to continue...");</v>
      </c>
    </row>
    <row r="20" spans="1:2" x14ac:dyDescent="0.25">
      <c r="A20" t="s">
        <v>18</v>
      </c>
      <c r="B20" t="str">
        <f t="shared" si="0"/>
        <v>quCtrl.Content = new LegalPersonInfo(); MessageBox.Show("Press OK to continue...");</v>
      </c>
    </row>
    <row r="21" spans="1:2" x14ac:dyDescent="0.25">
      <c r="A21" t="s">
        <v>295</v>
      </c>
      <c r="B21" t="str">
        <f t="shared" si="0"/>
        <v>quCtrl.Content = new LegalTransactionInfo(); MessageBox.Show("Press OK to continue...");</v>
      </c>
    </row>
    <row r="22" spans="1:2" x14ac:dyDescent="0.25">
      <c r="A22" t="s">
        <v>56</v>
      </c>
      <c r="B22" t="str">
        <f t="shared" si="0"/>
        <v>quCtrl.Content = new LiquidatedEntityOwnershipInfo(); MessageBox.Show("Press OK to continue...");</v>
      </c>
    </row>
    <row r="23" spans="1:2" x14ac:dyDescent="0.25">
      <c r="A23" t="s">
        <v>57</v>
      </c>
      <c r="B23" t="str">
        <f t="shared" si="0"/>
        <v>quCtrl.Content = new LoanInfo(); MessageBox.Show("Press OK to continue...");</v>
      </c>
    </row>
    <row r="24" spans="1:2" x14ac:dyDescent="0.25">
      <c r="A24" t="s">
        <v>19</v>
      </c>
      <c r="B24" t="str">
        <f t="shared" si="0"/>
        <v>quCtrl.Content = new LocationInfo(); MessageBox.Show("Press OK to continue...");</v>
      </c>
    </row>
    <row r="25" spans="1:2" x14ac:dyDescent="0.25">
      <c r="A25" t="s">
        <v>278</v>
      </c>
      <c r="B25" t="str">
        <f t="shared" si="0"/>
        <v>quCtrl.Content = new LPRegisteredDateRecordId(); MessageBox.Show("Press OK to continue...");</v>
      </c>
    </row>
    <row r="26" spans="1:2" x14ac:dyDescent="0.25">
      <c r="A26" t="s">
        <v>302</v>
      </c>
      <c r="B26" t="str">
        <f t="shared" si="0"/>
        <v>quCtrl.Content = new MissingInformationResonInfo(); MessageBox.Show("Press OK to continue...");</v>
      </c>
    </row>
    <row r="27" spans="1:2" x14ac:dyDescent="0.25">
      <c r="A27" t="s">
        <v>45</v>
      </c>
      <c r="B27" t="str">
        <f t="shared" si="0"/>
        <v>quCtrl.Content = new OwnershipStructure(); MessageBox.Show("Press OK to continue...");</v>
      </c>
    </row>
    <row r="28" spans="1:2" x14ac:dyDescent="0.25">
      <c r="A28" t="s">
        <v>11</v>
      </c>
      <c r="B28" t="str">
        <f t="shared" si="0"/>
        <v>quCtrl.Content = new OwnershipSummaryInfo(); MessageBox.Show("Press OK to continue...");</v>
      </c>
    </row>
    <row r="29" spans="1:2" x14ac:dyDescent="0.25">
      <c r="A29" t="s">
        <v>12</v>
      </c>
      <c r="B29" t="str">
        <f t="shared" si="0"/>
        <v>quCtrl.Content = new OwnershipVotesInfo(); MessageBox.Show("Press OK to continue...");</v>
      </c>
    </row>
    <row r="30" spans="1:2" x14ac:dyDescent="0.25">
      <c r="A30" t="s">
        <v>58</v>
      </c>
      <c r="B30" t="str">
        <f t="shared" si="0"/>
        <v>quCtrl.Content = new PaymentDeadlineInfo(); MessageBox.Show("Press OK to continue...");</v>
      </c>
    </row>
    <row r="31" spans="1:2" x14ac:dyDescent="0.25">
      <c r="A31" t="s">
        <v>46</v>
      </c>
      <c r="B31" t="str">
        <f t="shared" si="0"/>
        <v>quCtrl.Content = new PersonsAssociation(); MessageBox.Show("Press OK to continue...");</v>
      </c>
    </row>
    <row r="32" spans="1:2" x14ac:dyDescent="0.25">
      <c r="A32" t="s">
        <v>47</v>
      </c>
      <c r="B32" t="str">
        <f t="shared" si="0"/>
        <v>quCtrl.Content = new PhoneInfo(); MessageBox.Show("Press OK to continue...");</v>
      </c>
    </row>
    <row r="33" spans="1:2" x14ac:dyDescent="0.25">
      <c r="A33" t="s">
        <v>21</v>
      </c>
      <c r="B33" t="str">
        <f t="shared" si="0"/>
        <v>quCtrl.Content = new PhysicalPersonInfo(); MessageBox.Show("Press OK to continue...");</v>
      </c>
    </row>
    <row r="34" spans="1:2" x14ac:dyDescent="0.25">
      <c r="A34" t="s">
        <v>301</v>
      </c>
      <c r="B34" t="str">
        <f t="shared" si="0"/>
        <v>quCtrl.Content = new PowerOfAttorneyInfo(); MessageBox.Show("Press OK to continue...");</v>
      </c>
    </row>
    <row r="35" spans="1:2" x14ac:dyDescent="0.25">
      <c r="A35" t="s">
        <v>296</v>
      </c>
      <c r="B35" t="str">
        <f t="shared" si="0"/>
        <v>quCtrl.Content = new PowerOfAttorneySharesPurchaseInfo(); MessageBox.Show("Press OK to continue...");</v>
      </c>
    </row>
    <row r="36" spans="1:2" x14ac:dyDescent="0.25">
      <c r="A36" t="s">
        <v>288</v>
      </c>
      <c r="B36" t="str">
        <f t="shared" si="0"/>
        <v>quCtrl.Content = new RatingAgencyInfo(); MessageBox.Show("Press OK to continue...");</v>
      </c>
    </row>
    <row r="37" spans="1:2" x14ac:dyDescent="0.25">
      <c r="A37" t="s">
        <v>22</v>
      </c>
      <c r="B37" t="str">
        <f t="shared" si="0"/>
        <v>quCtrl.Content = new RegistrarAuthority(); MessageBox.Show("Press OK to continue...");</v>
      </c>
    </row>
    <row r="38" spans="1:2" x14ac:dyDescent="0.25">
      <c r="A38" t="s">
        <v>72</v>
      </c>
      <c r="B38" t="str">
        <f t="shared" si="0"/>
        <v>quCtrl.Content = new RegLicAppx2OwnershipAcqRequestLP(); MessageBox.Show("Press OK to continue...");</v>
      </c>
    </row>
    <row r="39" spans="1:2" x14ac:dyDescent="0.25">
      <c r="A39" t="s">
        <v>294</v>
      </c>
      <c r="B39" t="str">
        <f t="shared" si="0"/>
        <v>quCtrl.Content = new SecondaryMarketSharesPurchaseInfo(); MessageBox.Show("Press OK to continue...");</v>
      </c>
    </row>
    <row r="40" spans="1:2" x14ac:dyDescent="0.25">
      <c r="A40" t="s">
        <v>14</v>
      </c>
      <c r="B40" t="str">
        <f t="shared" si="0"/>
        <v>quCtrl.Content = new SignatoryInfo(); MessageBox.Show("Press OK to continue...");</v>
      </c>
    </row>
    <row r="41" spans="1:2" x14ac:dyDescent="0.25">
      <c r="A41" t="s">
        <v>297</v>
      </c>
      <c r="B41" t="str">
        <f t="shared" si="0"/>
        <v>quCtrl.Content = new SignificantOrDecisiveInfulenceInfo(); MessageBox.Show("Press OK to continue...");</v>
      </c>
    </row>
    <row r="42" spans="1:2" x14ac:dyDescent="0.25">
      <c r="A42" t="s">
        <v>298</v>
      </c>
      <c r="B42" t="str">
        <f t="shared" si="0"/>
        <v>quCtrl.Content = new SignificantOwnershipAcquisitionWaysInfo(); MessageBox.Show("Press OK to continue...");</v>
      </c>
    </row>
    <row r="43" spans="1:2" x14ac:dyDescent="0.25">
      <c r="A43" t="s">
        <v>15</v>
      </c>
      <c r="B43" t="str">
        <f t="shared" si="0"/>
        <v>quCtrl.Content = new TotalOwnershipDetailsInfo(); MessageBox.Show("Press OK to continue...");</v>
      </c>
    </row>
    <row r="44" spans="1:2" x14ac:dyDescent="0.25">
      <c r="A44" t="s">
        <v>299</v>
      </c>
      <c r="B44" t="str">
        <f t="shared" si="0"/>
        <v>quCtrl.Content = new TotalOwnershipSummaryInfo(); MessageBox.Show("Press OK to continue...");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abSelected="1" workbookViewId="0">
      <selection activeCell="L2" sqref="L2"/>
    </sheetView>
  </sheetViews>
  <sheetFormatPr defaultRowHeight="15" x14ac:dyDescent="0.25"/>
  <cols>
    <col min="1" max="1" width="13.28515625" customWidth="1"/>
    <col min="2" max="10" width="9.140625" customWidth="1"/>
  </cols>
  <sheetData>
    <row r="1" spans="1:13" x14ac:dyDescent="0.25">
      <c r="G1" s="1" t="s">
        <v>307</v>
      </c>
      <c r="H1" s="1" t="s">
        <v>306</v>
      </c>
      <c r="I1" s="1" t="s">
        <v>308</v>
      </c>
      <c r="J1" s="1" t="s">
        <v>309</v>
      </c>
      <c r="K1" s="1" t="s">
        <v>310</v>
      </c>
      <c r="L1" s="1" t="s">
        <v>311</v>
      </c>
      <c r="M1" s="1"/>
    </row>
    <row r="2" spans="1:13" x14ac:dyDescent="0.25">
      <c r="A2" t="s">
        <v>619</v>
      </c>
      <c r="B2" t="str">
        <f t="shared" ref="B2:B7" si="0">TRIM(A2)</f>
        <v>public ContactInfoSimple CheckedBy { get; set; }</v>
      </c>
      <c r="C2">
        <v>1</v>
      </c>
      <c r="D2">
        <f t="shared" ref="D2:D17" si="1">FIND(" ",$B2)</f>
        <v>7</v>
      </c>
      <c r="E2">
        <f>FIND(" ",$B2,D2+1)</f>
        <v>25</v>
      </c>
      <c r="F2">
        <f>FIND(" ",$B2,E2+1)</f>
        <v>35</v>
      </c>
      <c r="G2" t="str">
        <f t="shared" ref="G2:I7" si="2">TRIM(MID($B2,C2,D2-C2))</f>
        <v>public</v>
      </c>
      <c r="H2" t="str">
        <f t="shared" si="2"/>
        <v>ContactInfoSimple</v>
      </c>
      <c r="I2" t="str">
        <f>TRIM(MID($B2,E2,F2-E2))</f>
        <v>CheckedBy</v>
      </c>
      <c r="J2" t="str">
        <f>"_"&amp;I2</f>
        <v>_CheckedBy</v>
      </c>
      <c r="K2" t="str">
        <f t="shared" ref="K2:K7" si="3">"private " &amp; H2 &amp; " " &amp; J2 &amp; ";"</f>
        <v>private ContactInfoSimple _CheckedBy;</v>
      </c>
      <c r="L2" t="str">
        <f t="shared" ref="L2:L15" si="4">G2&amp; " " &amp;H2&amp; " " &amp;I2 &amp; " { get { return " &amp; J2 &amp; "; } set { " &amp;J2 &amp; " = value; OnPropertyChanged(" &amp; CHAR(34) &amp; I2 &amp; CHAR(34) &amp; "); } }"</f>
        <v>public ContactInfoSimple CheckedBy { get { return _CheckedBy; } set { _CheckedBy = value; OnPropertyChanged("CheckedBy"); } }</v>
      </c>
    </row>
    <row r="3" spans="1:13" x14ac:dyDescent="0.25">
      <c r="A3" t="s">
        <v>614</v>
      </c>
      <c r="B3" t="str">
        <f t="shared" si="0"/>
        <v>public DateTime MessageDate { get; set; }</v>
      </c>
      <c r="C3">
        <v>1</v>
      </c>
      <c r="D3">
        <f t="shared" si="1"/>
        <v>7</v>
      </c>
      <c r="E3">
        <f t="shared" ref="E3:F7" si="5">FIND(" ",$B3,D3+1)</f>
        <v>16</v>
      </c>
      <c r="F3">
        <f t="shared" si="5"/>
        <v>28</v>
      </c>
      <c r="G3" t="str">
        <f t="shared" si="2"/>
        <v>public</v>
      </c>
      <c r="H3" t="str">
        <f t="shared" si="2"/>
        <v>DateTime</v>
      </c>
      <c r="I3" t="str">
        <f t="shared" si="2"/>
        <v>MessageDate</v>
      </c>
      <c r="J3" t="str">
        <f t="shared" ref="J3:J7" si="6">"_"&amp;I3</f>
        <v>_MessageDate</v>
      </c>
      <c r="K3" t="str">
        <f t="shared" si="3"/>
        <v>private DateTime _MessageDate;</v>
      </c>
      <c r="L3" t="str">
        <f t="shared" si="4"/>
        <v>public DateTime MessageDate { get { return _MessageDate; } set { _MessageDate = value; OnPropertyChanged("MessageDate"); } }</v>
      </c>
    </row>
    <row r="4" spans="1:13" x14ac:dyDescent="0.25">
      <c r="A4" t="s">
        <v>615</v>
      </c>
      <c r="B4" t="str">
        <f t="shared" si="0"/>
        <v>public string RelRef { get; set; }</v>
      </c>
      <c r="C4">
        <v>1</v>
      </c>
      <c r="D4">
        <f t="shared" si="1"/>
        <v>7</v>
      </c>
      <c r="E4">
        <f t="shared" si="5"/>
        <v>14</v>
      </c>
      <c r="F4">
        <f t="shared" si="5"/>
        <v>21</v>
      </c>
      <c r="G4" t="str">
        <f t="shared" si="2"/>
        <v>public</v>
      </c>
      <c r="H4" t="str">
        <f t="shared" si="2"/>
        <v>string</v>
      </c>
      <c r="I4" t="str">
        <f t="shared" si="2"/>
        <v>RelRef</v>
      </c>
      <c r="J4" t="str">
        <f t="shared" si="6"/>
        <v>_RelRef</v>
      </c>
      <c r="K4" t="str">
        <f t="shared" si="3"/>
        <v>private string _RelRef;</v>
      </c>
      <c r="L4" t="str">
        <f t="shared" si="4"/>
        <v>public string RelRef { get { return _RelRef; } set { _RelRef = value; OnPropertyChanged("RelRef"); } }</v>
      </c>
    </row>
    <row r="5" spans="1:13" x14ac:dyDescent="0.25">
      <c r="A5" t="s">
        <v>616</v>
      </c>
      <c r="B5" t="str">
        <f t="shared" si="0"/>
        <v>public DateTime RelDate { get; set; }</v>
      </c>
      <c r="C5">
        <v>1</v>
      </c>
      <c r="D5">
        <f t="shared" si="1"/>
        <v>7</v>
      </c>
      <c r="E5">
        <f t="shared" si="5"/>
        <v>16</v>
      </c>
      <c r="F5">
        <f t="shared" si="5"/>
        <v>24</v>
      </c>
      <c r="G5" t="str">
        <f t="shared" si="2"/>
        <v>public</v>
      </c>
      <c r="H5" t="str">
        <f t="shared" si="2"/>
        <v>DateTime</v>
      </c>
      <c r="I5" t="str">
        <f t="shared" si="2"/>
        <v>RelDate</v>
      </c>
      <c r="J5" t="str">
        <f t="shared" si="6"/>
        <v>_RelDate</v>
      </c>
      <c r="K5" t="str">
        <f t="shared" si="3"/>
        <v>private DateTime _RelDate;</v>
      </c>
      <c r="L5" t="str">
        <f t="shared" si="4"/>
        <v>public DateTime RelDate { get { return _RelDate; } set { _RelDate = value; OnPropertyChanged("RelDate"); } }</v>
      </c>
    </row>
    <row r="6" spans="1:13" x14ac:dyDescent="0.25">
      <c r="A6" t="s">
        <v>617</v>
      </c>
      <c r="B6" t="str">
        <f t="shared" si="0"/>
        <v>public EKDRBUChangePackageResponseStatus ResponseStatus { get; set; }</v>
      </c>
      <c r="C6">
        <v>1</v>
      </c>
      <c r="D6">
        <f t="shared" si="1"/>
        <v>7</v>
      </c>
      <c r="E6">
        <f t="shared" si="5"/>
        <v>41</v>
      </c>
      <c r="F6">
        <f t="shared" si="5"/>
        <v>56</v>
      </c>
      <c r="G6" t="str">
        <f t="shared" si="2"/>
        <v>public</v>
      </c>
      <c r="H6" t="str">
        <f t="shared" si="2"/>
        <v>EKDRBUChangePackageResponseStatus</v>
      </c>
      <c r="I6" t="str">
        <f t="shared" si="2"/>
        <v>ResponseStatus</v>
      </c>
      <c r="J6" t="str">
        <f t="shared" si="6"/>
        <v>_ResponseStatus</v>
      </c>
      <c r="K6" t="str">
        <f t="shared" si="3"/>
        <v>private EKDRBUChangePackageResponseStatus _ResponseStatus;</v>
      </c>
      <c r="L6" t="str">
        <f t="shared" si="4"/>
        <v>public EKDRBUChangePackageResponseStatus ResponseStatus { get { return _ResponseStatus; } set { _ResponseStatus = value; OnPropertyChanged("ResponseStatus"); } }</v>
      </c>
    </row>
    <row r="7" spans="1:13" x14ac:dyDescent="0.25">
      <c r="A7" t="s">
        <v>618</v>
      </c>
      <c r="B7" t="str">
        <f t="shared" si="0"/>
        <v>public List&lt;StateBankRegistryProcessingErrorInfo&gt; Errors { get; set; }</v>
      </c>
      <c r="C7">
        <v>1</v>
      </c>
      <c r="D7">
        <f t="shared" si="1"/>
        <v>7</v>
      </c>
      <c r="E7">
        <f t="shared" si="5"/>
        <v>50</v>
      </c>
      <c r="F7">
        <f t="shared" si="5"/>
        <v>57</v>
      </c>
      <c r="G7" t="str">
        <f t="shared" si="2"/>
        <v>public</v>
      </c>
      <c r="H7" t="str">
        <f t="shared" si="2"/>
        <v>List&lt;StateBankRegistryProcessingErrorInfo&gt;</v>
      </c>
      <c r="I7" t="str">
        <f t="shared" si="2"/>
        <v>Errors</v>
      </c>
      <c r="J7" t="str">
        <f t="shared" si="6"/>
        <v>_Errors</v>
      </c>
      <c r="K7" t="str">
        <f t="shared" si="3"/>
        <v>private List&lt;StateBankRegistryProcessingErrorInfo&gt; _Errors;</v>
      </c>
      <c r="L7" t="str">
        <f t="shared" si="4"/>
        <v>public List&lt;StateBankRegistryProcessingErrorInfo&gt; Errors { get { return _Errors; } set { _Errors = value; OnPropertyChanged("Errors"); } }</v>
      </c>
    </row>
    <row r="8" spans="1:13" x14ac:dyDescent="0.25">
      <c r="A8" t="s">
        <v>315</v>
      </c>
      <c r="B8" t="str">
        <f t="shared" ref="B8:B15" si="7">TRIM(A8)</f>
        <v>public DateTime? D_CLOSE { get; set; }</v>
      </c>
      <c r="C8">
        <v>1</v>
      </c>
      <c r="D8">
        <f t="shared" si="1"/>
        <v>7</v>
      </c>
      <c r="E8">
        <f t="shared" ref="E8:E15" si="8">FIND(" ",$B8,D8+1)</f>
        <v>17</v>
      </c>
      <c r="F8">
        <f t="shared" ref="F8:F15" si="9">FIND(" ",$B8,E8+1)</f>
        <v>25</v>
      </c>
      <c r="G8" t="str">
        <f t="shared" ref="G8:G15" si="10">TRIM(MID($B8,C8,D8-C8))</f>
        <v>public</v>
      </c>
      <c r="H8" t="str">
        <f t="shared" ref="H8:H15" si="11">TRIM(MID($B8,D8,E8-D8))</f>
        <v>DateTime?</v>
      </c>
      <c r="I8" t="str">
        <f t="shared" ref="I8:I15" si="12">TRIM(MID($B8,E8,F8-E8))</f>
        <v>D_CLOSE</v>
      </c>
      <c r="J8" t="str">
        <f t="shared" ref="J8:J15" si="13">"_"&amp;I8</f>
        <v>_D_CLOSE</v>
      </c>
      <c r="K8" t="str">
        <f t="shared" ref="K8:K15" si="14">"private " &amp; H8 &amp; " " &amp; J8 &amp; ";"</f>
        <v>private DateTime? _D_CLOSE;</v>
      </c>
      <c r="L8" t="str">
        <f t="shared" si="4"/>
        <v>public DateTime? D_CLOSE { get { return _D_CLOSE; } set { _D_CLOSE = value; OnPropertyChanged("D_CLOSE"); } }</v>
      </c>
    </row>
    <row r="9" spans="1:13" x14ac:dyDescent="0.25">
      <c r="A9" t="s">
        <v>316</v>
      </c>
      <c r="B9" t="str">
        <f t="shared" si="7"/>
        <v>public string NKB { get; set; }</v>
      </c>
      <c r="C9">
        <v>1</v>
      </c>
      <c r="D9">
        <f t="shared" si="1"/>
        <v>7</v>
      </c>
      <c r="E9">
        <f t="shared" si="8"/>
        <v>14</v>
      </c>
      <c r="F9">
        <f t="shared" si="9"/>
        <v>18</v>
      </c>
      <c r="G9" t="str">
        <f t="shared" si="10"/>
        <v>public</v>
      </c>
      <c r="H9" t="str">
        <f t="shared" si="11"/>
        <v>string</v>
      </c>
      <c r="I9" t="str">
        <f t="shared" si="12"/>
        <v>NKB</v>
      </c>
      <c r="J9" t="str">
        <f t="shared" si="13"/>
        <v>_NKB</v>
      </c>
      <c r="K9" t="str">
        <f t="shared" si="14"/>
        <v>private string _NKB;</v>
      </c>
      <c r="L9" t="str">
        <f t="shared" si="4"/>
        <v>public string NKB { get { return _NKB; } set { _NKB = value; OnPropertyChanged("NKB"); } }</v>
      </c>
    </row>
    <row r="10" spans="1:13" x14ac:dyDescent="0.25">
      <c r="A10" t="s">
        <v>317</v>
      </c>
      <c r="B10" t="str">
        <f t="shared" si="7"/>
        <v>public string KOB { get; set; }</v>
      </c>
      <c r="C10">
        <v>1</v>
      </c>
      <c r="D10">
        <f t="shared" si="1"/>
        <v>7</v>
      </c>
      <c r="E10">
        <f t="shared" si="8"/>
        <v>14</v>
      </c>
      <c r="F10">
        <f t="shared" si="9"/>
        <v>18</v>
      </c>
      <c r="G10" t="str">
        <f t="shared" si="10"/>
        <v>public</v>
      </c>
      <c r="H10" t="str">
        <f t="shared" si="11"/>
        <v>string</v>
      </c>
      <c r="I10" t="str">
        <f t="shared" si="12"/>
        <v>KOB</v>
      </c>
      <c r="J10" t="str">
        <f t="shared" si="13"/>
        <v>_KOB</v>
      </c>
      <c r="K10" t="str">
        <f t="shared" si="14"/>
        <v>private string _KOB;</v>
      </c>
      <c r="L10" t="str">
        <f t="shared" si="4"/>
        <v>public string KOB { get { return _KOB; } set { _KOB = value; OnPropertyChanged("KOB"); } }</v>
      </c>
    </row>
    <row r="11" spans="1:13" x14ac:dyDescent="0.25">
      <c r="A11" t="s">
        <v>318</v>
      </c>
      <c r="B11" t="str">
        <f t="shared" si="7"/>
        <v>public string KK { get; set; }</v>
      </c>
      <c r="C11">
        <v>1</v>
      </c>
      <c r="D11">
        <f t="shared" si="1"/>
        <v>7</v>
      </c>
      <c r="E11">
        <f t="shared" si="8"/>
        <v>14</v>
      </c>
      <c r="F11">
        <f t="shared" si="9"/>
        <v>17</v>
      </c>
      <c r="G11" t="str">
        <f t="shared" si="10"/>
        <v>public</v>
      </c>
      <c r="H11" t="str">
        <f t="shared" si="11"/>
        <v>string</v>
      </c>
      <c r="I11" t="str">
        <f t="shared" si="12"/>
        <v>KK</v>
      </c>
      <c r="J11" t="str">
        <f t="shared" si="13"/>
        <v>_KK</v>
      </c>
      <c r="K11" t="str">
        <f t="shared" si="14"/>
        <v>private string _KK;</v>
      </c>
      <c r="L11" t="str">
        <f t="shared" si="4"/>
        <v>public string KK { get { return _KK; } set { _KK = value; OnPropertyChanged("KK"); } }</v>
      </c>
    </row>
    <row r="12" spans="1:13" x14ac:dyDescent="0.25">
      <c r="A12" t="s">
        <v>319</v>
      </c>
      <c r="B12" t="str">
        <f t="shared" si="7"/>
        <v>public string TP { get; set; }</v>
      </c>
      <c r="C12">
        <v>1</v>
      </c>
      <c r="D12">
        <f t="shared" si="1"/>
        <v>7</v>
      </c>
      <c r="E12">
        <f t="shared" si="8"/>
        <v>14</v>
      </c>
      <c r="F12">
        <f t="shared" si="9"/>
        <v>17</v>
      </c>
      <c r="G12" t="str">
        <f t="shared" si="10"/>
        <v>public</v>
      </c>
      <c r="H12" t="str">
        <f t="shared" si="11"/>
        <v>string</v>
      </c>
      <c r="I12" t="str">
        <f t="shared" si="12"/>
        <v>TP</v>
      </c>
      <c r="J12" t="str">
        <f t="shared" si="13"/>
        <v>_TP</v>
      </c>
      <c r="K12" t="str">
        <f t="shared" si="14"/>
        <v>private string _TP;</v>
      </c>
      <c r="L12" t="str">
        <f t="shared" si="4"/>
        <v>public string TP { get { return _TP; } set { _TP = value; OnPropertyChanged("TP"); } }</v>
      </c>
    </row>
    <row r="13" spans="1:13" x14ac:dyDescent="0.25">
      <c r="A13" t="s">
        <v>320</v>
      </c>
      <c r="B13" t="str">
        <f t="shared" si="7"/>
        <v>public string KOF { get; set; }</v>
      </c>
      <c r="C13">
        <v>1</v>
      </c>
      <c r="D13">
        <f t="shared" si="1"/>
        <v>7</v>
      </c>
      <c r="E13">
        <f t="shared" si="8"/>
        <v>14</v>
      </c>
      <c r="F13">
        <f t="shared" si="9"/>
        <v>18</v>
      </c>
      <c r="G13" t="str">
        <f t="shared" si="10"/>
        <v>public</v>
      </c>
      <c r="H13" t="str">
        <f t="shared" si="11"/>
        <v>string</v>
      </c>
      <c r="I13" t="str">
        <f t="shared" si="12"/>
        <v>KOF</v>
      </c>
      <c r="J13" t="str">
        <f t="shared" si="13"/>
        <v>_KOF</v>
      </c>
      <c r="K13" t="str">
        <f t="shared" si="14"/>
        <v>private string _KOF;</v>
      </c>
      <c r="L13" t="str">
        <f t="shared" si="4"/>
        <v>public string KOF { get { return _KOF; } set { _KOF = value; OnPropertyChanged("KOF"); } }</v>
      </c>
    </row>
    <row r="14" spans="1:13" x14ac:dyDescent="0.25">
      <c r="A14" t="s">
        <v>321</v>
      </c>
      <c r="B14" t="str">
        <f t="shared" si="7"/>
        <v>public string NF { get; set; }</v>
      </c>
      <c r="C14">
        <v>1</v>
      </c>
      <c r="D14">
        <f t="shared" si="1"/>
        <v>7</v>
      </c>
      <c r="E14">
        <f t="shared" si="8"/>
        <v>14</v>
      </c>
      <c r="F14">
        <f t="shared" si="9"/>
        <v>17</v>
      </c>
      <c r="G14" t="str">
        <f t="shared" si="10"/>
        <v>public</v>
      </c>
      <c r="H14" t="str">
        <f t="shared" si="11"/>
        <v>string</v>
      </c>
      <c r="I14" t="str">
        <f t="shared" si="12"/>
        <v>NF</v>
      </c>
      <c r="J14" t="str">
        <f t="shared" si="13"/>
        <v>_NF</v>
      </c>
      <c r="K14" t="str">
        <f t="shared" si="14"/>
        <v>private string _NF;</v>
      </c>
      <c r="L14" t="str">
        <f t="shared" si="4"/>
        <v>public string NF { get { return _NF; } set { _NF = value; OnPropertyChanged("NF"); } }</v>
      </c>
    </row>
    <row r="15" spans="1:13" x14ac:dyDescent="0.25">
      <c r="A15" t="s">
        <v>322</v>
      </c>
      <c r="B15" t="str">
        <f t="shared" si="7"/>
        <v>public string KOP { get; set; }</v>
      </c>
      <c r="C15">
        <v>1</v>
      </c>
      <c r="D15">
        <f t="shared" si="1"/>
        <v>7</v>
      </c>
      <c r="E15">
        <f t="shared" si="8"/>
        <v>14</v>
      </c>
      <c r="F15">
        <f t="shared" si="9"/>
        <v>18</v>
      </c>
      <c r="G15" t="str">
        <f t="shared" si="10"/>
        <v>public</v>
      </c>
      <c r="H15" t="str">
        <f t="shared" si="11"/>
        <v>string</v>
      </c>
      <c r="I15" t="str">
        <f t="shared" si="12"/>
        <v>KOP</v>
      </c>
      <c r="J15" t="str">
        <f t="shared" si="13"/>
        <v>_KOP</v>
      </c>
      <c r="K15" t="str">
        <f t="shared" si="14"/>
        <v>private string _KOP;</v>
      </c>
      <c r="L15" t="str">
        <f t="shared" si="4"/>
        <v>public string KOP { get { return _KOP; } set { _KOP = value; OnPropertyChanged("KOP"); } }</v>
      </c>
    </row>
    <row r="16" spans="1:13" x14ac:dyDescent="0.25">
      <c r="A16" t="s">
        <v>323</v>
      </c>
      <c r="B16" t="str">
        <f t="shared" ref="B16:B17" si="15">TRIM(A16)</f>
        <v>public string NP { get; set; }</v>
      </c>
      <c r="C16">
        <v>1</v>
      </c>
      <c r="D16">
        <f t="shared" si="1"/>
        <v>7</v>
      </c>
      <c r="E16">
        <f t="shared" ref="E16:E17" si="16">FIND(" ",$B16,D16+1)</f>
        <v>14</v>
      </c>
      <c r="F16">
        <f t="shared" ref="F16:F17" si="17">FIND(" ",$B16,E16+1)</f>
        <v>17</v>
      </c>
      <c r="G16" t="str">
        <f t="shared" ref="G16:G17" si="18">TRIM(MID($B16,C16,D16-C16))</f>
        <v>public</v>
      </c>
      <c r="H16" t="str">
        <f t="shared" ref="H16:H17" si="19">TRIM(MID($B16,D16,E16-D16))</f>
        <v>string</v>
      </c>
      <c r="I16" t="str">
        <f t="shared" ref="I16:I17" si="20">TRIM(MID($B16,E16,F16-E16))</f>
        <v>NP</v>
      </c>
      <c r="J16" t="str">
        <f t="shared" ref="J16:J17" si="21">"_"&amp;I16</f>
        <v>_NP</v>
      </c>
      <c r="K16" t="str">
        <f t="shared" ref="K16:K17" si="22">"private " &amp; H16 &amp; " " &amp; J16 &amp; ";"</f>
        <v>private string _NP;</v>
      </c>
      <c r="L16" t="str">
        <f t="shared" ref="L16:L17" si="23">G16&amp; " " &amp;H16&amp; " " &amp;I16 &amp; " { get { return " &amp; J16 &amp; "; } set { " &amp;J16 &amp; " = value; OnPropertyChanged(" &amp; CHAR(34) &amp; I16 &amp; CHAR(34) &amp; "); } }"</f>
        <v>public string NP { get { return _NP; } set { _NP = value; OnPropertyChanged("NP"); } }</v>
      </c>
    </row>
    <row r="17" spans="1:12" x14ac:dyDescent="0.25">
      <c r="A17" t="s">
        <v>340</v>
      </c>
      <c r="B17" t="str">
        <f t="shared" si="15"/>
        <v>public bool IsChecked { get; set; }</v>
      </c>
      <c r="C17">
        <v>1</v>
      </c>
      <c r="D17">
        <f t="shared" si="1"/>
        <v>7</v>
      </c>
      <c r="E17">
        <f t="shared" si="16"/>
        <v>12</v>
      </c>
      <c r="F17">
        <f t="shared" si="17"/>
        <v>22</v>
      </c>
      <c r="G17" t="str">
        <f t="shared" si="18"/>
        <v>public</v>
      </c>
      <c r="H17" t="str">
        <f t="shared" si="19"/>
        <v>bool</v>
      </c>
      <c r="I17" t="str">
        <f t="shared" si="20"/>
        <v>IsChecked</v>
      </c>
      <c r="J17" t="str">
        <f t="shared" si="21"/>
        <v>_IsChecked</v>
      </c>
      <c r="K17" t="str">
        <f t="shared" si="22"/>
        <v>private bool _IsChecked;</v>
      </c>
      <c r="L17" t="str">
        <f t="shared" si="23"/>
        <v>public bool IsChecked { get { return _IsChecked; } set { _IsChecked = value; OnPropertyChanged("IsChecked"); } }</v>
      </c>
    </row>
    <row r="19" spans="1:12" x14ac:dyDescent="0.25">
      <c r="G19" t="s">
        <v>561</v>
      </c>
      <c r="H19" t="s">
        <v>560</v>
      </c>
      <c r="I19" t="s">
        <v>482</v>
      </c>
      <c r="J19" t="str">
        <f t="shared" ref="J19:J106" si="24">"_"&amp;I19</f>
        <v>_IsParentIDChanged</v>
      </c>
      <c r="K19" t="str">
        <f t="shared" ref="K19:K106" si="25">"private " &amp; H19 &amp; " " &amp; J19 &amp; ";"</f>
        <v>private bool _IsParentIDChanged;</v>
      </c>
      <c r="L19" t="str">
        <f t="shared" ref="L19:L106" si="26">G19&amp; " " &amp;H19&amp; " " &amp;I19 &amp; " { get { return " &amp; J19 &amp; "; } set { " &amp;J19 &amp; " = value; OnPropertyChanged(" &amp; CHAR(34) &amp; I19 &amp; CHAR(34) &amp; "); } }"</f>
        <v>public bool IsParentIDChanged { get { return _IsParentIDChanged; } set { _IsParentIDChanged = value; OnPropertyChanged("IsParentIDChanged"); } }</v>
      </c>
    </row>
    <row r="20" spans="1:12" x14ac:dyDescent="0.25">
      <c r="G20" t="s">
        <v>561</v>
      </c>
      <c r="H20" t="s">
        <v>454</v>
      </c>
      <c r="I20" t="s">
        <v>534</v>
      </c>
      <c r="J20" t="str">
        <f t="shared" si="24"/>
        <v>_ParentIDNew</v>
      </c>
      <c r="K20" t="str">
        <f t="shared" si="25"/>
        <v>private string _ParentIDNew;</v>
      </c>
      <c r="L20" t="str">
        <f t="shared" si="26"/>
        <v>public string ParentIDNew { get { return _ParentIDNew; } set { _ParentIDNew = value; OnPropertyChanged("ParentIDNew"); } }</v>
      </c>
    </row>
    <row r="21" spans="1:12" x14ac:dyDescent="0.25">
      <c r="G21" t="s">
        <v>561</v>
      </c>
      <c r="H21" t="s">
        <v>454</v>
      </c>
      <c r="I21" t="s">
        <v>483</v>
      </c>
      <c r="J21" t="str">
        <f t="shared" si="24"/>
        <v>_ParentIDOld</v>
      </c>
      <c r="K21" t="str">
        <f t="shared" si="25"/>
        <v>private string _ParentIDOld;</v>
      </c>
      <c r="L21" t="str">
        <f t="shared" si="26"/>
        <v>public string ParentIDOld { get { return _ParentIDOld; } set { _ParentIDOld = value; OnPropertyChanged("ParentIDOld"); } }</v>
      </c>
    </row>
    <row r="22" spans="1:12" x14ac:dyDescent="0.25">
      <c r="G22" t="s">
        <v>561</v>
      </c>
      <c r="H22" t="s">
        <v>560</v>
      </c>
      <c r="I22" t="s">
        <v>484</v>
      </c>
      <c r="J22" t="str">
        <f t="shared" si="24"/>
        <v>_IsNameFullChanged</v>
      </c>
      <c r="K22" t="str">
        <f t="shared" si="25"/>
        <v>private bool _IsNameFullChanged;</v>
      </c>
      <c r="L22" t="str">
        <f t="shared" si="26"/>
        <v>public bool IsNameFullChanged { get { return _IsNameFullChanged; } set { _IsNameFullChanged = value; OnPropertyChanged("IsNameFullChanged"); } }</v>
      </c>
    </row>
    <row r="23" spans="1:12" x14ac:dyDescent="0.25">
      <c r="G23" t="s">
        <v>561</v>
      </c>
      <c r="H23" t="s">
        <v>454</v>
      </c>
      <c r="I23" t="s">
        <v>535</v>
      </c>
      <c r="J23" t="str">
        <f t="shared" si="24"/>
        <v>_NameFullNew</v>
      </c>
      <c r="K23" t="str">
        <f t="shared" si="25"/>
        <v>private string _NameFullNew;</v>
      </c>
      <c r="L23" t="str">
        <f t="shared" si="26"/>
        <v>public string NameFullNew { get { return _NameFullNew; } set { _NameFullNew = value; OnPropertyChanged("NameFullNew"); } }</v>
      </c>
    </row>
    <row r="24" spans="1:12" x14ac:dyDescent="0.25">
      <c r="G24" t="s">
        <v>561</v>
      </c>
      <c r="H24" t="s">
        <v>454</v>
      </c>
      <c r="I24" t="s">
        <v>485</v>
      </c>
      <c r="J24" t="str">
        <f t="shared" si="24"/>
        <v>_NameFullOld</v>
      </c>
      <c r="K24" t="str">
        <f t="shared" si="25"/>
        <v>private string _NameFullOld;</v>
      </c>
      <c r="L24" t="str">
        <f t="shared" si="26"/>
        <v>public string NameFullOld { get { return _NameFullOld; } set { _NameFullOld = value; OnPropertyChanged("NameFullOld"); } }</v>
      </c>
    </row>
    <row r="25" spans="1:12" x14ac:dyDescent="0.25">
      <c r="G25" t="s">
        <v>561</v>
      </c>
      <c r="H25" t="s">
        <v>560</v>
      </c>
      <c r="I25" t="s">
        <v>486</v>
      </c>
      <c r="J25" t="str">
        <f t="shared" si="24"/>
        <v>_IsNameShortChanged</v>
      </c>
      <c r="K25" t="str">
        <f t="shared" si="25"/>
        <v>private bool _IsNameShortChanged;</v>
      </c>
      <c r="L25" t="str">
        <f t="shared" si="26"/>
        <v>public bool IsNameShortChanged { get { return _IsNameShortChanged; } set { _IsNameShortChanged = value; OnPropertyChanged("IsNameShortChanged"); } }</v>
      </c>
    </row>
    <row r="26" spans="1:12" x14ac:dyDescent="0.25">
      <c r="G26" t="s">
        <v>561</v>
      </c>
      <c r="H26" t="s">
        <v>454</v>
      </c>
      <c r="I26" t="s">
        <v>536</v>
      </c>
      <c r="J26" t="str">
        <f t="shared" si="24"/>
        <v>_NameShortNew</v>
      </c>
      <c r="K26" t="str">
        <f t="shared" si="25"/>
        <v>private string _NameShortNew;</v>
      </c>
      <c r="L26" t="str">
        <f t="shared" si="26"/>
        <v>public string NameShortNew { get { return _NameShortNew; } set { _NameShortNew = value; OnPropertyChanged("NameShortNew"); } }</v>
      </c>
    </row>
    <row r="27" spans="1:12" x14ac:dyDescent="0.25">
      <c r="G27" t="s">
        <v>561</v>
      </c>
      <c r="H27" t="s">
        <v>454</v>
      </c>
      <c r="I27" t="s">
        <v>487</v>
      </c>
      <c r="J27" t="str">
        <f t="shared" si="24"/>
        <v>_NameShortOld</v>
      </c>
      <c r="K27" t="str">
        <f t="shared" si="25"/>
        <v>private string _NameShortOld;</v>
      </c>
      <c r="L27" t="str">
        <f t="shared" si="26"/>
        <v>public string NameShortOld { get { return _NameShortOld; } set { _NameShortOld = value; OnPropertyChanged("NameShortOld"); } }</v>
      </c>
    </row>
    <row r="28" spans="1:12" x14ac:dyDescent="0.25">
      <c r="G28" t="s">
        <v>561</v>
      </c>
      <c r="H28" t="s">
        <v>560</v>
      </c>
      <c r="I28" t="s">
        <v>488</v>
      </c>
      <c r="J28" t="str">
        <f t="shared" si="24"/>
        <v>_IsNamePrintChanged</v>
      </c>
      <c r="K28" t="str">
        <f t="shared" si="25"/>
        <v>private bool _IsNamePrintChanged;</v>
      </c>
      <c r="L28" t="str">
        <f t="shared" si="26"/>
        <v>public bool IsNamePrintChanged { get { return _IsNamePrintChanged; } set { _IsNamePrintChanged = value; OnPropertyChanged("IsNamePrintChanged"); } }</v>
      </c>
    </row>
    <row r="29" spans="1:12" x14ac:dyDescent="0.25">
      <c r="G29" t="s">
        <v>561</v>
      </c>
      <c r="H29" t="s">
        <v>454</v>
      </c>
      <c r="I29" t="s">
        <v>537</v>
      </c>
      <c r="J29" t="str">
        <f t="shared" si="24"/>
        <v>_NamePrintNew</v>
      </c>
      <c r="K29" t="str">
        <f t="shared" si="25"/>
        <v>private string _NamePrintNew;</v>
      </c>
      <c r="L29" t="str">
        <f t="shared" si="26"/>
        <v>public string NamePrintNew { get { return _NamePrintNew; } set { _NamePrintNew = value; OnPropertyChanged("NamePrintNew"); } }</v>
      </c>
    </row>
    <row r="30" spans="1:12" x14ac:dyDescent="0.25">
      <c r="G30" t="s">
        <v>561</v>
      </c>
      <c r="H30" t="s">
        <v>454</v>
      </c>
      <c r="I30" t="s">
        <v>489</v>
      </c>
      <c r="J30" t="str">
        <f t="shared" si="24"/>
        <v>_NamePrintOld</v>
      </c>
      <c r="K30" t="str">
        <f t="shared" si="25"/>
        <v>private string _NamePrintOld;</v>
      </c>
      <c r="L30" t="str">
        <f t="shared" si="26"/>
        <v>public string NamePrintOld { get { return _NamePrintOld; } set { _NamePrintOld = value; OnPropertyChanged("NamePrintOld"); } }</v>
      </c>
    </row>
    <row r="31" spans="1:12" x14ac:dyDescent="0.25">
      <c r="G31" t="s">
        <v>561</v>
      </c>
      <c r="H31" t="s">
        <v>560</v>
      </c>
      <c r="I31" t="s">
        <v>490</v>
      </c>
      <c r="J31" t="str">
        <f t="shared" si="24"/>
        <v>_IsNameSEPChanged</v>
      </c>
      <c r="K31" t="str">
        <f t="shared" si="25"/>
        <v>private bool _IsNameSEPChanged;</v>
      </c>
      <c r="L31" t="str">
        <f t="shared" si="26"/>
        <v>public bool IsNameSEPChanged { get { return _IsNameSEPChanged; } set { _IsNameSEPChanged = value; OnPropertyChanged("IsNameSEPChanged"); } }</v>
      </c>
    </row>
    <row r="32" spans="1:12" x14ac:dyDescent="0.25">
      <c r="G32" t="s">
        <v>561</v>
      </c>
      <c r="H32" t="s">
        <v>454</v>
      </c>
      <c r="I32" t="s">
        <v>538</v>
      </c>
      <c r="J32" t="str">
        <f t="shared" si="24"/>
        <v>_NameSEPNew</v>
      </c>
      <c r="K32" t="str">
        <f t="shared" si="25"/>
        <v>private string _NameSEPNew;</v>
      </c>
      <c r="L32" t="str">
        <f t="shared" si="26"/>
        <v>public string NameSEPNew { get { return _NameSEPNew; } set { _NameSEPNew = value; OnPropertyChanged("NameSEPNew"); } }</v>
      </c>
    </row>
    <row r="33" spans="7:12" x14ac:dyDescent="0.25">
      <c r="G33" t="s">
        <v>561</v>
      </c>
      <c r="H33" t="s">
        <v>454</v>
      </c>
      <c r="I33" t="s">
        <v>491</v>
      </c>
      <c r="J33" t="str">
        <f t="shared" si="24"/>
        <v>_NameSEPOld</v>
      </c>
      <c r="K33" t="str">
        <f t="shared" si="25"/>
        <v>private string _NameSEPOld;</v>
      </c>
      <c r="L33" t="str">
        <f t="shared" si="26"/>
        <v>public string NameSEPOld { get { return _NameSEPOld; } set { _NameSEPOld = value; OnPropertyChanged("NameSEPOld"); } }</v>
      </c>
    </row>
    <row r="34" spans="7:12" x14ac:dyDescent="0.25">
      <c r="G34" t="s">
        <v>561</v>
      </c>
      <c r="H34" t="s">
        <v>560</v>
      </c>
      <c r="I34" t="s">
        <v>492</v>
      </c>
      <c r="J34" t="str">
        <f t="shared" si="24"/>
        <v>_IsNameStatsChanged</v>
      </c>
      <c r="K34" t="str">
        <f t="shared" si="25"/>
        <v>private bool _IsNameStatsChanged;</v>
      </c>
      <c r="L34" t="str">
        <f t="shared" si="26"/>
        <v>public bool IsNameStatsChanged { get { return _IsNameStatsChanged; } set { _IsNameStatsChanged = value; OnPropertyChanged("IsNameStatsChanged"); } }</v>
      </c>
    </row>
    <row r="35" spans="7:12" x14ac:dyDescent="0.25">
      <c r="G35" t="s">
        <v>561</v>
      </c>
      <c r="H35" t="s">
        <v>454</v>
      </c>
      <c r="I35" t="s">
        <v>539</v>
      </c>
      <c r="J35" t="str">
        <f t="shared" si="24"/>
        <v>_NameStatsNew</v>
      </c>
      <c r="K35" t="str">
        <f t="shared" si="25"/>
        <v>private string _NameStatsNew;</v>
      </c>
      <c r="L35" t="str">
        <f t="shared" si="26"/>
        <v>public string NameStatsNew { get { return _NameStatsNew; } set { _NameStatsNew = value; OnPropertyChanged("NameStatsNew"); } }</v>
      </c>
    </row>
    <row r="36" spans="7:12" x14ac:dyDescent="0.25">
      <c r="G36" t="s">
        <v>561</v>
      </c>
      <c r="H36" t="s">
        <v>454</v>
      </c>
      <c r="I36" t="s">
        <v>493</v>
      </c>
      <c r="J36" t="str">
        <f t="shared" si="24"/>
        <v>_NameStatsOld</v>
      </c>
      <c r="K36" t="str">
        <f t="shared" si="25"/>
        <v>private string _NameStatsOld;</v>
      </c>
      <c r="L36" t="str">
        <f t="shared" si="26"/>
        <v>public string NameStatsOld { get { return _NameStatsOld; } set { _NameStatsOld = value; OnPropertyChanged("NameStatsOld"); } }</v>
      </c>
    </row>
    <row r="37" spans="7:12" x14ac:dyDescent="0.25">
      <c r="G37" t="s">
        <v>561</v>
      </c>
      <c r="H37" t="s">
        <v>560</v>
      </c>
      <c r="I37" t="s">
        <v>494</v>
      </c>
      <c r="J37" t="str">
        <f t="shared" si="24"/>
        <v>_IsMFOChanged</v>
      </c>
      <c r="K37" t="str">
        <f t="shared" si="25"/>
        <v>private bool _IsMFOChanged;</v>
      </c>
      <c r="L37" t="str">
        <f t="shared" si="26"/>
        <v>public bool IsMFOChanged { get { return _IsMFOChanged; } set { _IsMFOChanged = value; OnPropertyChanged("IsMFOChanged"); } }</v>
      </c>
    </row>
    <row r="38" spans="7:12" x14ac:dyDescent="0.25">
      <c r="G38" t="s">
        <v>561</v>
      </c>
      <c r="H38" t="s">
        <v>454</v>
      </c>
      <c r="I38" t="s">
        <v>540</v>
      </c>
      <c r="J38" t="str">
        <f t="shared" si="24"/>
        <v>_MFONew</v>
      </c>
      <c r="K38" t="str">
        <f t="shared" si="25"/>
        <v>private string _MFONew;</v>
      </c>
      <c r="L38" t="str">
        <f t="shared" si="26"/>
        <v>public string MFONew { get { return _MFONew; } set { _MFONew = value; OnPropertyChanged("MFONew"); } }</v>
      </c>
    </row>
    <row r="39" spans="7:12" x14ac:dyDescent="0.25">
      <c r="G39" t="s">
        <v>561</v>
      </c>
      <c r="H39" t="s">
        <v>454</v>
      </c>
      <c r="I39" t="s">
        <v>495</v>
      </c>
      <c r="J39" t="str">
        <f t="shared" si="24"/>
        <v>_MFOOld</v>
      </c>
      <c r="K39" t="str">
        <f t="shared" si="25"/>
        <v>private string _MFOOld;</v>
      </c>
      <c r="L39" t="str">
        <f t="shared" si="26"/>
        <v>public string MFOOld { get { return _MFOOld; } set { _MFOOld = value; OnPropertyChanged("MFOOld"); } }</v>
      </c>
    </row>
    <row r="40" spans="7:12" x14ac:dyDescent="0.25">
      <c r="G40" t="s">
        <v>561</v>
      </c>
      <c r="H40" t="s">
        <v>560</v>
      </c>
      <c r="I40" t="s">
        <v>496</v>
      </c>
      <c r="J40" t="str">
        <f t="shared" si="24"/>
        <v>_IsYeDRPOUChanged</v>
      </c>
      <c r="K40" t="str">
        <f t="shared" si="25"/>
        <v>private bool _IsYeDRPOUChanged;</v>
      </c>
      <c r="L40" t="str">
        <f t="shared" si="26"/>
        <v>public bool IsYeDRPOUChanged { get { return _IsYeDRPOUChanged; } set { _IsYeDRPOUChanged = value; OnPropertyChanged("IsYeDRPOUChanged"); } }</v>
      </c>
    </row>
    <row r="41" spans="7:12" x14ac:dyDescent="0.25">
      <c r="G41" t="s">
        <v>561</v>
      </c>
      <c r="H41" t="s">
        <v>454</v>
      </c>
      <c r="I41" t="s">
        <v>541</v>
      </c>
      <c r="J41" t="str">
        <f t="shared" si="24"/>
        <v>_YeDRPOUNew</v>
      </c>
      <c r="K41" t="str">
        <f t="shared" si="25"/>
        <v>private string _YeDRPOUNew;</v>
      </c>
      <c r="L41" t="str">
        <f t="shared" si="26"/>
        <v>public string YeDRPOUNew { get { return _YeDRPOUNew; } set { _YeDRPOUNew = value; OnPropertyChanged("YeDRPOUNew"); } }</v>
      </c>
    </row>
    <row r="42" spans="7:12" x14ac:dyDescent="0.25">
      <c r="G42" t="s">
        <v>561</v>
      </c>
      <c r="H42" t="s">
        <v>454</v>
      </c>
      <c r="I42" t="s">
        <v>497</v>
      </c>
      <c r="J42" t="str">
        <f t="shared" si="24"/>
        <v>_YeDRPOUOld</v>
      </c>
      <c r="K42" t="str">
        <f t="shared" si="25"/>
        <v>private string _YeDRPOUOld;</v>
      </c>
      <c r="L42" t="str">
        <f t="shared" si="26"/>
        <v>public string YeDRPOUOld { get { return _YeDRPOUOld; } set { _YeDRPOUOld = value; OnPropertyChanged("YeDRPOUOld"); } }</v>
      </c>
    </row>
    <row r="43" spans="7:12" x14ac:dyDescent="0.25">
      <c r="G43" t="s">
        <v>561</v>
      </c>
      <c r="H43" t="s">
        <v>560</v>
      </c>
      <c r="I43" t="s">
        <v>498</v>
      </c>
      <c r="J43" t="str">
        <f t="shared" si="24"/>
        <v>_IsRegNrChanged</v>
      </c>
      <c r="K43" t="str">
        <f t="shared" si="25"/>
        <v>private bool _IsRegNrChanged;</v>
      </c>
      <c r="L43" t="str">
        <f t="shared" si="26"/>
        <v>public bool IsRegNrChanged { get { return _IsRegNrChanged; } set { _IsRegNrChanged = value; OnPropertyChanged("IsRegNrChanged"); } }</v>
      </c>
    </row>
    <row r="44" spans="7:12" x14ac:dyDescent="0.25">
      <c r="G44" t="s">
        <v>561</v>
      </c>
      <c r="H44" t="s">
        <v>454</v>
      </c>
      <c r="I44" t="s">
        <v>542</v>
      </c>
      <c r="J44" t="str">
        <f t="shared" si="24"/>
        <v>_RegNrNew</v>
      </c>
      <c r="K44" t="str">
        <f t="shared" si="25"/>
        <v>private string _RegNrNew;</v>
      </c>
      <c r="L44" t="str">
        <f t="shared" si="26"/>
        <v>public string RegNrNew { get { return _RegNrNew; } set { _RegNrNew = value; OnPropertyChanged("RegNrNew"); } }</v>
      </c>
    </row>
    <row r="45" spans="7:12" x14ac:dyDescent="0.25">
      <c r="G45" t="s">
        <v>561</v>
      </c>
      <c r="H45" t="s">
        <v>454</v>
      </c>
      <c r="I45" t="s">
        <v>499</v>
      </c>
      <c r="J45" t="str">
        <f t="shared" si="24"/>
        <v>_RegNrOld</v>
      </c>
      <c r="K45" t="str">
        <f t="shared" si="25"/>
        <v>private string _RegNrOld;</v>
      </c>
      <c r="L45" t="str">
        <f t="shared" si="26"/>
        <v>public string RegNrOld { get { return _RegNrOld; } set { _RegNrOld = value; OnPropertyChanged("RegNrOld"); } }</v>
      </c>
    </row>
    <row r="46" spans="7:12" x14ac:dyDescent="0.25">
      <c r="G46" t="s">
        <v>561</v>
      </c>
      <c r="H46" t="s">
        <v>560</v>
      </c>
      <c r="I46" t="s">
        <v>500</v>
      </c>
      <c r="J46" t="str">
        <f t="shared" si="24"/>
        <v>_IsInternalNrChanged</v>
      </c>
      <c r="K46" t="str">
        <f t="shared" si="25"/>
        <v>private bool _IsInternalNrChanged;</v>
      </c>
      <c r="L46" t="str">
        <f t="shared" si="26"/>
        <v>public bool IsInternalNrChanged { get { return _IsInternalNrChanged; } set { _IsInternalNrChanged = value; OnPropertyChanged("IsInternalNrChanged"); } }</v>
      </c>
    </row>
    <row r="47" spans="7:12" x14ac:dyDescent="0.25">
      <c r="G47" t="s">
        <v>561</v>
      </c>
      <c r="H47" t="s">
        <v>454</v>
      </c>
      <c r="I47" t="s">
        <v>543</v>
      </c>
      <c r="J47" t="str">
        <f t="shared" si="24"/>
        <v>_InternalNrNew</v>
      </c>
      <c r="K47" t="str">
        <f t="shared" si="25"/>
        <v>private string _InternalNrNew;</v>
      </c>
      <c r="L47" t="str">
        <f t="shared" si="26"/>
        <v>public string InternalNrNew { get { return _InternalNrNew; } set { _InternalNrNew = value; OnPropertyChanged("InternalNrNew"); } }</v>
      </c>
    </row>
    <row r="48" spans="7:12" x14ac:dyDescent="0.25">
      <c r="G48" t="s">
        <v>561</v>
      </c>
      <c r="H48" t="s">
        <v>454</v>
      </c>
      <c r="I48" t="s">
        <v>501</v>
      </c>
      <c r="J48" t="str">
        <f t="shared" si="24"/>
        <v>_InternalNrOld</v>
      </c>
      <c r="K48" t="str">
        <f t="shared" si="25"/>
        <v>private string _InternalNrOld;</v>
      </c>
      <c r="L48" t="str">
        <f t="shared" si="26"/>
        <v>public string InternalNrOld { get { return _InternalNrOld; } set { _InternalNrOld = value; OnPropertyChanged("InternalNrOld"); } }</v>
      </c>
    </row>
    <row r="49" spans="7:12" x14ac:dyDescent="0.25">
      <c r="G49" t="s">
        <v>561</v>
      </c>
      <c r="H49" t="s">
        <v>560</v>
      </c>
      <c r="I49" t="s">
        <v>502</v>
      </c>
      <c r="J49" t="str">
        <f t="shared" si="24"/>
        <v>_IsBranchNrInternalChanged</v>
      </c>
      <c r="K49" t="str">
        <f t="shared" si="25"/>
        <v>private bool _IsBranchNrInternalChanged;</v>
      </c>
      <c r="L49" t="str">
        <f t="shared" si="26"/>
        <v>public bool IsBranchNrInternalChanged { get { return _IsBranchNrInternalChanged; } set { _IsBranchNrInternalChanged = value; OnPropertyChanged("IsBranchNrInternalChanged"); } }</v>
      </c>
    </row>
    <row r="50" spans="7:12" x14ac:dyDescent="0.25">
      <c r="G50" t="s">
        <v>561</v>
      </c>
      <c r="H50" t="s">
        <v>454</v>
      </c>
      <c r="I50" t="s">
        <v>544</v>
      </c>
      <c r="J50" t="str">
        <f t="shared" si="24"/>
        <v>_BranchNrInternalNew</v>
      </c>
      <c r="K50" t="str">
        <f t="shared" si="25"/>
        <v>private string _BranchNrInternalNew;</v>
      </c>
      <c r="L50" t="str">
        <f t="shared" si="26"/>
        <v>public string BranchNrInternalNew { get { return _BranchNrInternalNew; } set { _BranchNrInternalNew = value; OnPropertyChanged("BranchNrInternalNew"); } }</v>
      </c>
    </row>
    <row r="51" spans="7:12" x14ac:dyDescent="0.25">
      <c r="G51" t="s">
        <v>561</v>
      </c>
      <c r="H51" t="s">
        <v>454</v>
      </c>
      <c r="I51" t="s">
        <v>503</v>
      </c>
      <c r="J51" t="str">
        <f t="shared" si="24"/>
        <v>_BranchNrInternalOld</v>
      </c>
      <c r="K51" t="str">
        <f t="shared" si="25"/>
        <v>private string _BranchNrInternalOld;</v>
      </c>
      <c r="L51" t="str">
        <f t="shared" si="26"/>
        <v>public string BranchNrInternalOld { get { return _BranchNrInternalOld; } set { _BranchNrInternalOld = value; OnPropertyChanged("BranchNrInternalOld"); } }</v>
      </c>
    </row>
    <row r="52" spans="7:12" x14ac:dyDescent="0.25">
      <c r="G52" t="s">
        <v>561</v>
      </c>
      <c r="H52" t="s">
        <v>560</v>
      </c>
      <c r="I52" t="s">
        <v>504</v>
      </c>
      <c r="J52" t="str">
        <f t="shared" si="24"/>
        <v>_IsKOATUUChanged</v>
      </c>
      <c r="K52" t="str">
        <f t="shared" si="25"/>
        <v>private bool _IsKOATUUChanged;</v>
      </c>
      <c r="L52" t="str">
        <f t="shared" si="26"/>
        <v>public bool IsKOATUUChanged { get { return _IsKOATUUChanged; } set { _IsKOATUUChanged = value; OnPropertyChanged("IsKOATUUChanged"); } }</v>
      </c>
    </row>
    <row r="53" spans="7:12" x14ac:dyDescent="0.25">
      <c r="G53" t="s">
        <v>561</v>
      </c>
      <c r="H53" t="s">
        <v>454</v>
      </c>
      <c r="I53" t="s">
        <v>545</v>
      </c>
      <c r="J53" t="str">
        <f t="shared" si="24"/>
        <v>_KOATUUNew</v>
      </c>
      <c r="K53" t="str">
        <f t="shared" si="25"/>
        <v>private string _KOATUUNew;</v>
      </c>
      <c r="L53" t="str">
        <f t="shared" si="26"/>
        <v>public string KOATUUNew { get { return _KOATUUNew; } set { _KOATUUNew = value; OnPropertyChanged("KOATUUNew"); } }</v>
      </c>
    </row>
    <row r="54" spans="7:12" x14ac:dyDescent="0.25">
      <c r="G54" t="s">
        <v>561</v>
      </c>
      <c r="H54" t="s">
        <v>454</v>
      </c>
      <c r="I54" t="s">
        <v>505</v>
      </c>
      <c r="J54" t="str">
        <f t="shared" si="24"/>
        <v>_KOATUUOld</v>
      </c>
      <c r="K54" t="str">
        <f t="shared" si="25"/>
        <v>private string _KOATUUOld;</v>
      </c>
      <c r="L54" t="str">
        <f t="shared" si="26"/>
        <v>public string KOATUUOld { get { return _KOATUUOld; } set { _KOATUUOld = value; OnPropertyChanged("KOATUUOld"); } }</v>
      </c>
    </row>
    <row r="55" spans="7:12" x14ac:dyDescent="0.25">
      <c r="G55" t="s">
        <v>561</v>
      </c>
      <c r="H55" t="s">
        <v>454</v>
      </c>
      <c r="I55" t="s">
        <v>587</v>
      </c>
      <c r="J55" t="str">
        <f t="shared" ref="J55:J57" si="27">"_"&amp;I55</f>
        <v>_IsOblastChanged</v>
      </c>
      <c r="K55" t="str">
        <f t="shared" ref="K55:K57" si="28">"private " &amp; H55 &amp; " " &amp; J55 &amp; ";"</f>
        <v>private string _IsOblastChanged;</v>
      </c>
      <c r="L55" t="str">
        <f t="shared" ref="L55:L57" si="29">G55&amp; " " &amp;H55&amp; " " &amp;I55 &amp; " { get { return " &amp; J55 &amp; "; } set { " &amp;J55 &amp; " = value; OnPropertyChanged(" &amp; CHAR(34) &amp; I55 &amp; CHAR(34) &amp; "); } }"</f>
        <v>public string IsOblastChanged { get { return _IsOblastChanged; } set { _IsOblastChanged = value; OnPropertyChanged("IsOblastChanged"); } }</v>
      </c>
    </row>
    <row r="56" spans="7:12" x14ac:dyDescent="0.25">
      <c r="G56" t="s">
        <v>561</v>
      </c>
      <c r="H56" t="s">
        <v>454</v>
      </c>
      <c r="I56" t="s">
        <v>588</v>
      </c>
      <c r="J56" t="str">
        <f t="shared" si="27"/>
        <v>_OblastNew</v>
      </c>
      <c r="K56" t="str">
        <f t="shared" si="28"/>
        <v>private string _OblastNew;</v>
      </c>
      <c r="L56" t="str">
        <f t="shared" si="29"/>
        <v>public string OblastNew { get { return _OblastNew; } set { _OblastNew = value; OnPropertyChanged("OblastNew"); } }</v>
      </c>
    </row>
    <row r="57" spans="7:12" x14ac:dyDescent="0.25">
      <c r="G57" t="s">
        <v>561</v>
      </c>
      <c r="H57" t="s">
        <v>454</v>
      </c>
      <c r="I57" t="s">
        <v>589</v>
      </c>
      <c r="J57" t="str">
        <f t="shared" si="27"/>
        <v>_OblastOld</v>
      </c>
      <c r="K57" t="str">
        <f t="shared" si="28"/>
        <v>private string _OblastOld;</v>
      </c>
      <c r="L57" t="str">
        <f t="shared" si="29"/>
        <v>public string OblastOld { get { return _OblastOld; } set { _OblastOld = value; OnPropertyChanged("OblastOld"); } }</v>
      </c>
    </row>
    <row r="58" spans="7:12" x14ac:dyDescent="0.25">
      <c r="G58" t="s">
        <v>561</v>
      </c>
      <c r="H58" t="s">
        <v>560</v>
      </c>
      <c r="I58" t="s">
        <v>568</v>
      </c>
      <c r="J58" t="str">
        <f t="shared" ref="J58:J75" si="30">"_"&amp;I58</f>
        <v>_IsRaionChanged</v>
      </c>
      <c r="K58" t="str">
        <f t="shared" ref="K58:K75" si="31">"private " &amp; H58 &amp; " " &amp; J58 &amp; ";"</f>
        <v>private bool _IsRaionChanged;</v>
      </c>
      <c r="L58" t="str">
        <f t="shared" ref="L58:L75" si="32">G58&amp; " " &amp;H58&amp; " " &amp;I58 &amp; " { get { return " &amp; J58 &amp; "; } set { " &amp;J58 &amp; " = value; OnPropertyChanged(" &amp; CHAR(34) &amp; I58 &amp; CHAR(34) &amp; "); } }"</f>
        <v>public bool IsRaionChanged { get { return _IsRaionChanged; } set { _IsRaionChanged = value; OnPropertyChanged("IsRaionChanged"); } }</v>
      </c>
    </row>
    <row r="59" spans="7:12" x14ac:dyDescent="0.25">
      <c r="G59" t="s">
        <v>561</v>
      </c>
      <c r="H59" t="s">
        <v>454</v>
      </c>
      <c r="I59" t="s">
        <v>569</v>
      </c>
      <c r="J59" t="str">
        <f t="shared" si="30"/>
        <v>_RaionNew</v>
      </c>
      <c r="K59" t="str">
        <f t="shared" si="31"/>
        <v>private string _RaionNew;</v>
      </c>
      <c r="L59" t="str">
        <f t="shared" si="32"/>
        <v>public string RaionNew { get { return _RaionNew; } set { _RaionNew = value; OnPropertyChanged("RaionNew"); } }</v>
      </c>
    </row>
    <row r="60" spans="7:12" x14ac:dyDescent="0.25">
      <c r="G60" t="s">
        <v>561</v>
      </c>
      <c r="H60" t="s">
        <v>454</v>
      </c>
      <c r="I60" t="s">
        <v>570</v>
      </c>
      <c r="J60" t="str">
        <f t="shared" si="30"/>
        <v>_RaionOld</v>
      </c>
      <c r="K60" t="str">
        <f t="shared" si="31"/>
        <v>private string _RaionOld;</v>
      </c>
      <c r="L60" t="str">
        <f t="shared" si="32"/>
        <v>public string RaionOld { get { return _RaionOld; } set { _RaionOld = value; OnPropertyChanged("RaionOld"); } }</v>
      </c>
    </row>
    <row r="61" spans="7:12" x14ac:dyDescent="0.25">
      <c r="G61" t="s">
        <v>561</v>
      </c>
      <c r="H61" t="s">
        <v>560</v>
      </c>
      <c r="I61" t="s">
        <v>571</v>
      </c>
      <c r="J61" t="str">
        <f t="shared" si="30"/>
        <v>_IsZipCodeChanged</v>
      </c>
      <c r="K61" t="str">
        <f t="shared" si="31"/>
        <v>private bool _IsZipCodeChanged;</v>
      </c>
      <c r="L61" t="str">
        <f t="shared" si="32"/>
        <v>public bool IsZipCodeChanged { get { return _IsZipCodeChanged; } set { _IsZipCodeChanged = value; OnPropertyChanged("IsZipCodeChanged"); } }</v>
      </c>
    </row>
    <row r="62" spans="7:12" x14ac:dyDescent="0.25">
      <c r="G62" t="s">
        <v>561</v>
      </c>
      <c r="H62" t="s">
        <v>454</v>
      </c>
      <c r="I62" t="s">
        <v>572</v>
      </c>
      <c r="J62" t="str">
        <f t="shared" si="30"/>
        <v>_ZipCodeNew</v>
      </c>
      <c r="K62" t="str">
        <f t="shared" si="31"/>
        <v>private string _ZipCodeNew;</v>
      </c>
      <c r="L62" t="str">
        <f t="shared" si="32"/>
        <v>public string ZipCodeNew { get { return _ZipCodeNew; } set { _ZipCodeNew = value; OnPropertyChanged("ZipCodeNew"); } }</v>
      </c>
    </row>
    <row r="63" spans="7:12" x14ac:dyDescent="0.25">
      <c r="G63" t="s">
        <v>561</v>
      </c>
      <c r="H63" t="s">
        <v>454</v>
      </c>
      <c r="I63" t="s">
        <v>573</v>
      </c>
      <c r="J63" t="str">
        <f t="shared" si="30"/>
        <v>_ZipCodeOld</v>
      </c>
      <c r="K63" t="str">
        <f t="shared" si="31"/>
        <v>private string _ZipCodeOld;</v>
      </c>
      <c r="L63" t="str">
        <f t="shared" si="32"/>
        <v>public string ZipCodeOld { get { return _ZipCodeOld; } set { _ZipCodeOld = value; OnPropertyChanged("ZipCodeOld"); } }</v>
      </c>
    </row>
    <row r="64" spans="7:12" x14ac:dyDescent="0.25">
      <c r="G64" t="s">
        <v>561</v>
      </c>
      <c r="H64" t="s">
        <v>560</v>
      </c>
      <c r="I64" t="s">
        <v>574</v>
      </c>
      <c r="J64" t="str">
        <f t="shared" si="30"/>
        <v>_IsCityChanged</v>
      </c>
      <c r="K64" t="str">
        <f t="shared" si="31"/>
        <v>private bool _IsCityChanged;</v>
      </c>
      <c r="L64" t="str">
        <f t="shared" si="32"/>
        <v>public bool IsCityChanged { get { return _IsCityChanged; } set { _IsCityChanged = value; OnPropertyChanged("IsCityChanged"); } }</v>
      </c>
    </row>
    <row r="65" spans="7:12" x14ac:dyDescent="0.25">
      <c r="G65" t="s">
        <v>561</v>
      </c>
      <c r="H65" t="s">
        <v>454</v>
      </c>
      <c r="I65" t="s">
        <v>575</v>
      </c>
      <c r="J65" t="str">
        <f t="shared" si="30"/>
        <v>_CityNew</v>
      </c>
      <c r="K65" t="str">
        <f t="shared" si="31"/>
        <v>private string _CityNew;</v>
      </c>
      <c r="L65" t="str">
        <f t="shared" si="32"/>
        <v>public string CityNew { get { return _CityNew; } set { _CityNew = value; OnPropertyChanged("CityNew"); } }</v>
      </c>
    </row>
    <row r="66" spans="7:12" x14ac:dyDescent="0.25">
      <c r="G66" t="s">
        <v>561</v>
      </c>
      <c r="H66" t="s">
        <v>454</v>
      </c>
      <c r="I66" t="s">
        <v>576</v>
      </c>
      <c r="J66" t="str">
        <f t="shared" si="30"/>
        <v>_CityOld</v>
      </c>
      <c r="K66" t="str">
        <f t="shared" si="31"/>
        <v>private string _CityOld;</v>
      </c>
      <c r="L66" t="str">
        <f t="shared" si="32"/>
        <v>public string CityOld { get { return _CityOld; } set { _CityOld = value; OnPropertyChanged("CityOld"); } }</v>
      </c>
    </row>
    <row r="67" spans="7:12" x14ac:dyDescent="0.25">
      <c r="G67" t="s">
        <v>561</v>
      </c>
      <c r="H67" t="s">
        <v>560</v>
      </c>
      <c r="I67" t="s">
        <v>577</v>
      </c>
      <c r="J67" t="str">
        <f t="shared" si="30"/>
        <v>_IsStreetChanged</v>
      </c>
      <c r="K67" t="str">
        <f t="shared" si="31"/>
        <v>private bool _IsStreetChanged;</v>
      </c>
      <c r="L67" t="str">
        <f t="shared" si="32"/>
        <v>public bool IsStreetChanged { get { return _IsStreetChanged; } set { _IsStreetChanged = value; OnPropertyChanged("IsStreetChanged"); } }</v>
      </c>
    </row>
    <row r="68" spans="7:12" x14ac:dyDescent="0.25">
      <c r="G68" t="s">
        <v>561</v>
      </c>
      <c r="H68" t="s">
        <v>454</v>
      </c>
      <c r="I68" t="s">
        <v>578</v>
      </c>
      <c r="J68" t="str">
        <f t="shared" si="30"/>
        <v>_StreetNew</v>
      </c>
      <c r="K68" t="str">
        <f t="shared" si="31"/>
        <v>private string _StreetNew;</v>
      </c>
      <c r="L68" t="str">
        <f t="shared" si="32"/>
        <v>public string StreetNew { get { return _StreetNew; } set { _StreetNew = value; OnPropertyChanged("StreetNew"); } }</v>
      </c>
    </row>
    <row r="69" spans="7:12" x14ac:dyDescent="0.25">
      <c r="G69" t="s">
        <v>561</v>
      </c>
      <c r="H69" t="s">
        <v>454</v>
      </c>
      <c r="I69" t="s">
        <v>579</v>
      </c>
      <c r="J69" t="str">
        <f t="shared" si="30"/>
        <v>_StreetOld</v>
      </c>
      <c r="K69" t="str">
        <f t="shared" si="31"/>
        <v>private string _StreetOld;</v>
      </c>
      <c r="L69" t="str">
        <f t="shared" si="32"/>
        <v>public string StreetOld { get { return _StreetOld; } set { _StreetOld = value; OnPropertyChanged("StreetOld"); } }</v>
      </c>
    </row>
    <row r="70" spans="7:12" x14ac:dyDescent="0.25">
      <c r="G70" t="s">
        <v>561</v>
      </c>
      <c r="H70" t="s">
        <v>560</v>
      </c>
      <c r="I70" t="s">
        <v>580</v>
      </c>
      <c r="J70" t="str">
        <f t="shared" si="30"/>
        <v>_IsHouseNrChanged</v>
      </c>
      <c r="K70" t="str">
        <f t="shared" si="31"/>
        <v>private bool _IsHouseNrChanged;</v>
      </c>
      <c r="L70" t="str">
        <f t="shared" si="32"/>
        <v>public bool IsHouseNrChanged { get { return _IsHouseNrChanged; } set { _IsHouseNrChanged = value; OnPropertyChanged("IsHouseNrChanged"); } }</v>
      </c>
    </row>
    <row r="71" spans="7:12" x14ac:dyDescent="0.25">
      <c r="G71" t="s">
        <v>561</v>
      </c>
      <c r="H71" t="s">
        <v>454</v>
      </c>
      <c r="I71" t="s">
        <v>581</v>
      </c>
      <c r="J71" t="str">
        <f t="shared" si="30"/>
        <v>_HouseNrNew</v>
      </c>
      <c r="K71" t="str">
        <f t="shared" si="31"/>
        <v>private string _HouseNrNew;</v>
      </c>
      <c r="L71" t="str">
        <f t="shared" si="32"/>
        <v>public string HouseNrNew { get { return _HouseNrNew; } set { _HouseNrNew = value; OnPropertyChanged("HouseNrNew"); } }</v>
      </c>
    </row>
    <row r="72" spans="7:12" x14ac:dyDescent="0.25">
      <c r="G72" t="s">
        <v>561</v>
      </c>
      <c r="H72" t="s">
        <v>454</v>
      </c>
      <c r="I72" t="s">
        <v>582</v>
      </c>
      <c r="J72" t="str">
        <f t="shared" si="30"/>
        <v>_HouseNrOld</v>
      </c>
      <c r="K72" t="str">
        <f t="shared" si="31"/>
        <v>private string _HouseNrOld;</v>
      </c>
      <c r="L72" t="str">
        <f t="shared" si="32"/>
        <v>public string HouseNrOld { get { return _HouseNrOld; } set { _HouseNrOld = value; OnPropertyChanged("HouseNrOld"); } }</v>
      </c>
    </row>
    <row r="73" spans="7:12" x14ac:dyDescent="0.25">
      <c r="G73" t="s">
        <v>561</v>
      </c>
      <c r="H73" t="s">
        <v>560</v>
      </c>
      <c r="I73" t="s">
        <v>583</v>
      </c>
      <c r="J73" t="str">
        <f t="shared" si="30"/>
        <v>_IsApptOfficeNrChanged</v>
      </c>
      <c r="K73" t="str">
        <f t="shared" si="31"/>
        <v>private bool _IsApptOfficeNrChanged;</v>
      </c>
      <c r="L73" t="str">
        <f t="shared" si="32"/>
        <v>public bool IsApptOfficeNrChanged { get { return _IsApptOfficeNrChanged; } set { _IsApptOfficeNrChanged = value; OnPropertyChanged("IsApptOfficeNrChanged"); } }</v>
      </c>
    </row>
    <row r="74" spans="7:12" x14ac:dyDescent="0.25">
      <c r="G74" t="s">
        <v>561</v>
      </c>
      <c r="H74" t="s">
        <v>454</v>
      </c>
      <c r="I74" t="s">
        <v>584</v>
      </c>
      <c r="J74" t="str">
        <f t="shared" si="30"/>
        <v>_ApptOfficeNrNew</v>
      </c>
      <c r="K74" t="str">
        <f t="shared" si="31"/>
        <v>private string _ApptOfficeNrNew;</v>
      </c>
      <c r="L74" t="str">
        <f t="shared" si="32"/>
        <v>public string ApptOfficeNrNew { get { return _ApptOfficeNrNew; } set { _ApptOfficeNrNew = value; OnPropertyChanged("ApptOfficeNrNew"); } }</v>
      </c>
    </row>
    <row r="75" spans="7:12" x14ac:dyDescent="0.25">
      <c r="G75" t="s">
        <v>561</v>
      </c>
      <c r="H75" t="s">
        <v>454</v>
      </c>
      <c r="I75" t="s">
        <v>585</v>
      </c>
      <c r="J75" t="str">
        <f t="shared" si="30"/>
        <v>_ApptOfficeNrOld</v>
      </c>
      <c r="K75" t="str">
        <f t="shared" si="31"/>
        <v>private string _ApptOfficeNrOld;</v>
      </c>
      <c r="L75" t="str">
        <f t="shared" si="32"/>
        <v>public string ApptOfficeNrOld { get { return _ApptOfficeNrOld; } set { _ApptOfficeNrOld = value; OnPropertyChanged("ApptOfficeNrOld"); } }</v>
      </c>
    </row>
    <row r="76" spans="7:12" x14ac:dyDescent="0.25">
      <c r="G76" t="s">
        <v>561</v>
      </c>
      <c r="H76" t="s">
        <v>560</v>
      </c>
      <c r="I76" t="s">
        <v>506</v>
      </c>
      <c r="J76" t="str">
        <f t="shared" si="24"/>
        <v>_IsDialCodeChanged</v>
      </c>
      <c r="K76" t="str">
        <f t="shared" si="25"/>
        <v>private bool _IsDialCodeChanged;</v>
      </c>
      <c r="L76" t="str">
        <f t="shared" si="26"/>
        <v>public bool IsDialCodeChanged { get { return _IsDialCodeChanged; } set { _IsDialCodeChanged = value; OnPropertyChanged("IsDialCodeChanged"); } }</v>
      </c>
    </row>
    <row r="77" spans="7:12" x14ac:dyDescent="0.25">
      <c r="G77" t="s">
        <v>561</v>
      </c>
      <c r="H77" t="s">
        <v>454</v>
      </c>
      <c r="I77" t="s">
        <v>546</v>
      </c>
      <c r="J77" t="str">
        <f t="shared" si="24"/>
        <v>_DialCodeNew</v>
      </c>
      <c r="K77" t="str">
        <f t="shared" si="25"/>
        <v>private string _DialCodeNew;</v>
      </c>
      <c r="L77" t="str">
        <f t="shared" si="26"/>
        <v>public string DialCodeNew { get { return _DialCodeNew; } set { _DialCodeNew = value; OnPropertyChanged("DialCodeNew"); } }</v>
      </c>
    </row>
    <row r="78" spans="7:12" x14ac:dyDescent="0.25">
      <c r="G78" t="s">
        <v>561</v>
      </c>
      <c r="H78" t="s">
        <v>454</v>
      </c>
      <c r="I78" t="s">
        <v>507</v>
      </c>
      <c r="J78" t="str">
        <f t="shared" si="24"/>
        <v>_DialCodeOld</v>
      </c>
      <c r="K78" t="str">
        <f t="shared" si="25"/>
        <v>private string _DialCodeOld;</v>
      </c>
      <c r="L78" t="str">
        <f t="shared" si="26"/>
        <v>public string DialCodeOld { get { return _DialCodeOld; } set { _DialCodeOld = value; OnPropertyChanged("DialCodeOld"); } }</v>
      </c>
    </row>
    <row r="79" spans="7:12" x14ac:dyDescent="0.25">
      <c r="G79" t="s">
        <v>561</v>
      </c>
      <c r="H79" t="s">
        <v>560</v>
      </c>
      <c r="I79" t="s">
        <v>591</v>
      </c>
      <c r="J79" t="str">
        <f t="shared" ref="J79:J81" si="33">"_"&amp;I79</f>
        <v>_IsPhoneChanged</v>
      </c>
      <c r="K79" t="str">
        <f t="shared" ref="K79:K81" si="34">"private " &amp; H79 &amp; " " &amp; J79 &amp; ";"</f>
        <v>private bool _IsPhoneChanged;</v>
      </c>
      <c r="L79" t="str">
        <f t="shared" ref="L79:L81" si="35">G79&amp; " " &amp;H79&amp; " " &amp;I79 &amp; " { get { return " &amp; J79 &amp; "; } set { " &amp;J79 &amp; " = value; OnPropertyChanged(" &amp; CHAR(34) &amp; I79 &amp; CHAR(34) &amp; "); } }"</f>
        <v>public bool IsPhoneChanged { get { return _IsPhoneChanged; } set { _IsPhoneChanged = value; OnPropertyChanged("IsPhoneChanged"); } }</v>
      </c>
    </row>
    <row r="80" spans="7:12" x14ac:dyDescent="0.25">
      <c r="G80" t="s">
        <v>561</v>
      </c>
      <c r="H80" t="s">
        <v>454</v>
      </c>
      <c r="I80" t="s">
        <v>592</v>
      </c>
      <c r="J80" t="str">
        <f t="shared" si="33"/>
        <v>_PhoneNew</v>
      </c>
      <c r="K80" t="str">
        <f t="shared" si="34"/>
        <v>private string _PhoneNew;</v>
      </c>
      <c r="L80" t="str">
        <f t="shared" si="35"/>
        <v>public string PhoneNew { get { return _PhoneNew; } set { _PhoneNew = value; OnPropertyChanged("PhoneNew"); } }</v>
      </c>
    </row>
    <row r="81" spans="7:12" x14ac:dyDescent="0.25">
      <c r="G81" t="s">
        <v>561</v>
      </c>
      <c r="H81" t="s">
        <v>454</v>
      </c>
      <c r="I81" t="s">
        <v>593</v>
      </c>
      <c r="J81" t="str">
        <f t="shared" si="33"/>
        <v>_PhoneOld</v>
      </c>
      <c r="K81" t="str">
        <f t="shared" si="34"/>
        <v>private string _PhoneOld;</v>
      </c>
      <c r="L81" t="str">
        <f t="shared" si="35"/>
        <v>public string PhoneOld { get { return _PhoneOld; } set { _PhoneOld = value; OnPropertyChanged("PhoneOld"); } }</v>
      </c>
    </row>
    <row r="82" spans="7:12" x14ac:dyDescent="0.25">
      <c r="G82" t="s">
        <v>561</v>
      </c>
      <c r="H82" t="s">
        <v>560</v>
      </c>
      <c r="I82" t="s">
        <v>508</v>
      </c>
      <c r="J82" t="str">
        <f t="shared" si="24"/>
        <v>_IsFaxChanged</v>
      </c>
      <c r="K82" t="str">
        <f t="shared" si="25"/>
        <v>private bool _IsFaxChanged;</v>
      </c>
      <c r="L82" t="str">
        <f t="shared" si="26"/>
        <v>public bool IsFaxChanged { get { return _IsFaxChanged; } set { _IsFaxChanged = value; OnPropertyChanged("IsFaxChanged"); } }</v>
      </c>
    </row>
    <row r="83" spans="7:12" x14ac:dyDescent="0.25">
      <c r="G83" t="s">
        <v>561</v>
      </c>
      <c r="H83" t="s">
        <v>454</v>
      </c>
      <c r="I83" t="s">
        <v>547</v>
      </c>
      <c r="J83" t="str">
        <f t="shared" si="24"/>
        <v>_FaxNew</v>
      </c>
      <c r="K83" t="str">
        <f t="shared" si="25"/>
        <v>private string _FaxNew;</v>
      </c>
      <c r="L83" t="str">
        <f t="shared" si="26"/>
        <v>public string FaxNew { get { return _FaxNew; } set { _FaxNew = value; OnPropertyChanged("FaxNew"); } }</v>
      </c>
    </row>
    <row r="84" spans="7:12" x14ac:dyDescent="0.25">
      <c r="G84" t="s">
        <v>561</v>
      </c>
      <c r="H84" t="s">
        <v>454</v>
      </c>
      <c r="I84" t="s">
        <v>509</v>
      </c>
      <c r="J84" t="str">
        <f t="shared" si="24"/>
        <v>_FaxOld</v>
      </c>
      <c r="K84" t="str">
        <f t="shared" si="25"/>
        <v>private string _FaxOld;</v>
      </c>
      <c r="L84" t="str">
        <f t="shared" si="26"/>
        <v>public string FaxOld { get { return _FaxOld; } set { _FaxOld = value; OnPropertyChanged("FaxOld"); } }</v>
      </c>
    </row>
    <row r="85" spans="7:12" x14ac:dyDescent="0.25">
      <c r="G85" t="s">
        <v>561</v>
      </c>
      <c r="H85" t="s">
        <v>560</v>
      </c>
      <c r="I85" t="s">
        <v>510</v>
      </c>
      <c r="J85" t="str">
        <f t="shared" si="24"/>
        <v>_IsEmailChanged</v>
      </c>
      <c r="K85" t="str">
        <f t="shared" si="25"/>
        <v>private bool _IsEmailChanged;</v>
      </c>
      <c r="L85" t="str">
        <f t="shared" si="26"/>
        <v>public bool IsEmailChanged { get { return _IsEmailChanged; } set { _IsEmailChanged = value; OnPropertyChanged("IsEmailChanged"); } }</v>
      </c>
    </row>
    <row r="86" spans="7:12" x14ac:dyDescent="0.25">
      <c r="G86" t="s">
        <v>561</v>
      </c>
      <c r="H86" t="s">
        <v>454</v>
      </c>
      <c r="I86" t="s">
        <v>548</v>
      </c>
      <c r="J86" t="str">
        <f t="shared" si="24"/>
        <v>_EmailNew</v>
      </c>
      <c r="K86" t="str">
        <f t="shared" si="25"/>
        <v>private string _EmailNew;</v>
      </c>
      <c r="L86" t="str">
        <f t="shared" si="26"/>
        <v>public string EmailNew { get { return _EmailNew; } set { _EmailNew = value; OnPropertyChanged("EmailNew"); } }</v>
      </c>
    </row>
    <row r="87" spans="7:12" x14ac:dyDescent="0.25">
      <c r="G87" t="s">
        <v>561</v>
      </c>
      <c r="H87" t="s">
        <v>454</v>
      </c>
      <c r="I87" t="s">
        <v>511</v>
      </c>
      <c r="J87" t="str">
        <f t="shared" si="24"/>
        <v>_EmailOld</v>
      </c>
      <c r="K87" t="str">
        <f t="shared" si="25"/>
        <v>private string _EmailOld;</v>
      </c>
      <c r="L87" t="str">
        <f t="shared" si="26"/>
        <v>public string EmailOld { get { return _EmailOld; } set { _EmailOld = value; OnPropertyChanged("EmailOld"); } }</v>
      </c>
    </row>
    <row r="88" spans="7:12" x14ac:dyDescent="0.25">
      <c r="G88" t="s">
        <v>561</v>
      </c>
      <c r="H88" t="s">
        <v>560</v>
      </c>
      <c r="I88" t="s">
        <v>512</v>
      </c>
      <c r="J88" t="str">
        <f t="shared" si="24"/>
        <v>_IswwwChanged</v>
      </c>
      <c r="K88" t="str">
        <f t="shared" si="25"/>
        <v>private bool _IswwwChanged;</v>
      </c>
      <c r="L88" t="str">
        <f t="shared" si="26"/>
        <v>public bool IswwwChanged { get { return _IswwwChanged; } set { _IswwwChanged = value; OnPropertyChanged("IswwwChanged"); } }</v>
      </c>
    </row>
    <row r="89" spans="7:12" x14ac:dyDescent="0.25">
      <c r="G89" t="s">
        <v>561</v>
      </c>
      <c r="H89" t="s">
        <v>454</v>
      </c>
      <c r="I89" t="s">
        <v>549</v>
      </c>
      <c r="J89" t="str">
        <f t="shared" si="24"/>
        <v>_wwwNew</v>
      </c>
      <c r="K89" t="str">
        <f t="shared" si="25"/>
        <v>private string _wwwNew;</v>
      </c>
      <c r="L89" t="str">
        <f t="shared" si="26"/>
        <v>public string wwwNew { get { return _wwwNew; } set { _wwwNew = value; OnPropertyChanged("wwwNew"); } }</v>
      </c>
    </row>
    <row r="90" spans="7:12" x14ac:dyDescent="0.25">
      <c r="G90" t="s">
        <v>561</v>
      </c>
      <c r="H90" t="s">
        <v>454</v>
      </c>
      <c r="I90" t="s">
        <v>513</v>
      </c>
      <c r="J90" t="str">
        <f t="shared" si="24"/>
        <v>_wwwOld</v>
      </c>
      <c r="K90" t="str">
        <f t="shared" si="25"/>
        <v>private string _wwwOld;</v>
      </c>
      <c r="L90" t="str">
        <f t="shared" si="26"/>
        <v>public string wwwOld { get { return _wwwOld; } set { _wwwOld = value; OnPropertyChanged("wwwOld"); } }</v>
      </c>
    </row>
    <row r="91" spans="7:12" x14ac:dyDescent="0.25">
      <c r="G91" t="s">
        <v>561</v>
      </c>
      <c r="H91" t="s">
        <v>560</v>
      </c>
      <c r="I91" t="s">
        <v>514</v>
      </c>
      <c r="J91" t="str">
        <f t="shared" si="24"/>
        <v>_IsMgrPositionChanged</v>
      </c>
      <c r="K91" t="str">
        <f t="shared" si="25"/>
        <v>private bool _IsMgrPositionChanged;</v>
      </c>
      <c r="L91" t="str">
        <f t="shared" si="26"/>
        <v>public bool IsMgrPositionChanged { get { return _IsMgrPositionChanged; } set { _IsMgrPositionChanged = value; OnPropertyChanged("IsMgrPositionChanged"); } }</v>
      </c>
    </row>
    <row r="92" spans="7:12" x14ac:dyDescent="0.25">
      <c r="G92" t="s">
        <v>561</v>
      </c>
      <c r="H92" t="s">
        <v>454</v>
      </c>
      <c r="I92" t="s">
        <v>550</v>
      </c>
      <c r="J92" t="str">
        <f t="shared" si="24"/>
        <v>_MgrPositionNew</v>
      </c>
      <c r="K92" t="str">
        <f t="shared" si="25"/>
        <v>private string _MgrPositionNew;</v>
      </c>
      <c r="L92" t="str">
        <f t="shared" si="26"/>
        <v>public string MgrPositionNew { get { return _MgrPositionNew; } set { _MgrPositionNew = value; OnPropertyChanged("MgrPositionNew"); } }</v>
      </c>
    </row>
    <row r="93" spans="7:12" x14ac:dyDescent="0.25">
      <c r="G93" t="s">
        <v>561</v>
      </c>
      <c r="H93" t="s">
        <v>454</v>
      </c>
      <c r="I93" t="s">
        <v>515</v>
      </c>
      <c r="J93" t="str">
        <f t="shared" si="24"/>
        <v>_MgrPositionOld</v>
      </c>
      <c r="K93" t="str">
        <f t="shared" si="25"/>
        <v>private string _MgrPositionOld;</v>
      </c>
      <c r="L93" t="str">
        <f t="shared" si="26"/>
        <v>public string MgrPositionOld { get { return _MgrPositionOld; } set { _MgrPositionOld = value; OnPropertyChanged("MgrPositionOld"); } }</v>
      </c>
    </row>
    <row r="94" spans="7:12" x14ac:dyDescent="0.25">
      <c r="G94" t="s">
        <v>561</v>
      </c>
      <c r="H94" t="s">
        <v>560</v>
      </c>
      <c r="I94" t="s">
        <v>516</v>
      </c>
      <c r="J94" t="str">
        <f t="shared" si="24"/>
        <v>_IsMgrCountryISO3CodeChanged</v>
      </c>
      <c r="K94" t="str">
        <f t="shared" si="25"/>
        <v>private bool _IsMgrCountryISO3CodeChanged;</v>
      </c>
      <c r="L94" t="str">
        <f t="shared" si="26"/>
        <v>public bool IsMgrCountryISO3CodeChanged { get { return _IsMgrCountryISO3CodeChanged; } set { _IsMgrCountryISO3CodeChanged = value; OnPropertyChanged("IsMgrCountryISO3CodeChanged"); } }</v>
      </c>
    </row>
    <row r="95" spans="7:12" x14ac:dyDescent="0.25">
      <c r="G95" t="s">
        <v>561</v>
      </c>
      <c r="H95" t="s">
        <v>454</v>
      </c>
      <c r="I95" t="s">
        <v>551</v>
      </c>
      <c r="J95" t="str">
        <f t="shared" si="24"/>
        <v>_MgrCountryISO3CodeNew</v>
      </c>
      <c r="K95" t="str">
        <f t="shared" si="25"/>
        <v>private string _MgrCountryISO3CodeNew;</v>
      </c>
      <c r="L95" t="str">
        <f t="shared" si="26"/>
        <v>public string MgrCountryISO3CodeNew { get { return _MgrCountryISO3CodeNew; } set { _MgrCountryISO3CodeNew = value; OnPropertyChanged("MgrCountryISO3CodeNew"); } }</v>
      </c>
    </row>
    <row r="96" spans="7:12" x14ac:dyDescent="0.25">
      <c r="G96" t="s">
        <v>561</v>
      </c>
      <c r="H96" t="s">
        <v>454</v>
      </c>
      <c r="I96" t="s">
        <v>517</v>
      </c>
      <c r="J96" t="str">
        <f t="shared" si="24"/>
        <v>_MgrCountryISO3CodeOld</v>
      </c>
      <c r="K96" t="str">
        <f t="shared" si="25"/>
        <v>private string _MgrCountryISO3CodeOld;</v>
      </c>
      <c r="L96" t="str">
        <f t="shared" si="26"/>
        <v>public string MgrCountryISO3CodeOld { get { return _MgrCountryISO3CodeOld; } set { _MgrCountryISO3CodeOld = value; OnPropertyChanged("MgrCountryISO3CodeOld"); } }</v>
      </c>
    </row>
    <row r="97" spans="7:12" x14ac:dyDescent="0.25">
      <c r="G97" t="s">
        <v>561</v>
      </c>
      <c r="H97" t="s">
        <v>560</v>
      </c>
      <c r="I97" t="s">
        <v>518</v>
      </c>
      <c r="J97" t="str">
        <f t="shared" si="24"/>
        <v>_IsMgrCountryNameUkrChanged</v>
      </c>
      <c r="K97" t="str">
        <f t="shared" si="25"/>
        <v>private bool _IsMgrCountryNameUkrChanged;</v>
      </c>
      <c r="L97" t="str">
        <f t="shared" si="26"/>
        <v>public bool IsMgrCountryNameUkrChanged { get { return _IsMgrCountryNameUkrChanged; } set { _IsMgrCountryNameUkrChanged = value; OnPropertyChanged("IsMgrCountryNameUkrChanged"); } }</v>
      </c>
    </row>
    <row r="98" spans="7:12" x14ac:dyDescent="0.25">
      <c r="G98" t="s">
        <v>561</v>
      </c>
      <c r="H98" t="s">
        <v>454</v>
      </c>
      <c r="I98" t="s">
        <v>552</v>
      </c>
      <c r="J98" t="str">
        <f t="shared" si="24"/>
        <v>_MgrCountryNameUkrNew</v>
      </c>
      <c r="K98" t="str">
        <f t="shared" si="25"/>
        <v>private string _MgrCountryNameUkrNew;</v>
      </c>
      <c r="L98" t="str">
        <f t="shared" si="26"/>
        <v>public string MgrCountryNameUkrNew { get { return _MgrCountryNameUkrNew; } set { _MgrCountryNameUkrNew = value; OnPropertyChanged("MgrCountryNameUkrNew"); } }</v>
      </c>
    </row>
    <row r="99" spans="7:12" x14ac:dyDescent="0.25">
      <c r="G99" t="s">
        <v>561</v>
      </c>
      <c r="H99" t="s">
        <v>454</v>
      </c>
      <c r="I99" t="s">
        <v>519</v>
      </c>
      <c r="J99" t="str">
        <f t="shared" si="24"/>
        <v>_MgrCountryNameUkrOld</v>
      </c>
      <c r="K99" t="str">
        <f t="shared" si="25"/>
        <v>private string _MgrCountryNameUkrOld;</v>
      </c>
      <c r="L99" t="str">
        <f t="shared" si="26"/>
        <v>public string MgrCountryNameUkrOld { get { return _MgrCountryNameUkrOld; } set { _MgrCountryNameUkrOld = value; OnPropertyChanged("MgrCountryNameUkrOld"); } }</v>
      </c>
    </row>
    <row r="100" spans="7:12" x14ac:dyDescent="0.25">
      <c r="G100" t="s">
        <v>561</v>
      </c>
      <c r="H100" t="s">
        <v>560</v>
      </c>
      <c r="I100" t="s">
        <v>520</v>
      </c>
      <c r="J100" t="str">
        <f t="shared" si="24"/>
        <v>_IsMgrSurnameChanged</v>
      </c>
      <c r="K100" t="str">
        <f t="shared" si="25"/>
        <v>private bool _IsMgrSurnameChanged;</v>
      </c>
      <c r="L100" t="str">
        <f t="shared" si="26"/>
        <v>public bool IsMgrSurnameChanged { get { return _IsMgrSurnameChanged; } set { _IsMgrSurnameChanged = value; OnPropertyChanged("IsMgrSurnameChanged"); } }</v>
      </c>
    </row>
    <row r="101" spans="7:12" x14ac:dyDescent="0.25">
      <c r="G101" t="s">
        <v>561</v>
      </c>
      <c r="H101" t="s">
        <v>454</v>
      </c>
      <c r="I101" t="s">
        <v>553</v>
      </c>
      <c r="J101" t="str">
        <f t="shared" si="24"/>
        <v>_MgrSurnameNew</v>
      </c>
      <c r="K101" t="str">
        <f t="shared" si="25"/>
        <v>private string _MgrSurnameNew;</v>
      </c>
      <c r="L101" t="str">
        <f t="shared" si="26"/>
        <v>public string MgrSurnameNew { get { return _MgrSurnameNew; } set { _MgrSurnameNew = value; OnPropertyChanged("MgrSurnameNew"); } }</v>
      </c>
    </row>
    <row r="102" spans="7:12" x14ac:dyDescent="0.25">
      <c r="G102" t="s">
        <v>561</v>
      </c>
      <c r="H102" t="s">
        <v>454</v>
      </c>
      <c r="I102" t="s">
        <v>521</v>
      </c>
      <c r="J102" t="str">
        <f t="shared" si="24"/>
        <v>_MgrSurnameOld</v>
      </c>
      <c r="K102" t="str">
        <f t="shared" si="25"/>
        <v>private string _MgrSurnameOld;</v>
      </c>
      <c r="L102" t="str">
        <f t="shared" si="26"/>
        <v>public string MgrSurnameOld { get { return _MgrSurnameOld; } set { _MgrSurnameOld = value; OnPropertyChanged("MgrSurnameOld"); } }</v>
      </c>
    </row>
    <row r="103" spans="7:12" x14ac:dyDescent="0.25">
      <c r="G103" t="s">
        <v>561</v>
      </c>
      <c r="H103" t="s">
        <v>560</v>
      </c>
      <c r="I103" t="s">
        <v>522</v>
      </c>
      <c r="J103" t="str">
        <f t="shared" si="24"/>
        <v>_IsMgrNameChanged</v>
      </c>
      <c r="K103" t="str">
        <f t="shared" si="25"/>
        <v>private bool _IsMgrNameChanged;</v>
      </c>
      <c r="L103" t="str">
        <f t="shared" si="26"/>
        <v>public bool IsMgrNameChanged { get { return _IsMgrNameChanged; } set { _IsMgrNameChanged = value; OnPropertyChanged("IsMgrNameChanged"); } }</v>
      </c>
    </row>
    <row r="104" spans="7:12" x14ac:dyDescent="0.25">
      <c r="G104" t="s">
        <v>561</v>
      </c>
      <c r="H104" t="s">
        <v>454</v>
      </c>
      <c r="I104" t="s">
        <v>554</v>
      </c>
      <c r="J104" t="str">
        <f t="shared" si="24"/>
        <v>_MgrNameNew</v>
      </c>
      <c r="K104" t="str">
        <f t="shared" si="25"/>
        <v>private string _MgrNameNew;</v>
      </c>
      <c r="L104" t="str">
        <f t="shared" si="26"/>
        <v>public string MgrNameNew { get { return _MgrNameNew; } set { _MgrNameNew = value; OnPropertyChanged("MgrNameNew"); } }</v>
      </c>
    </row>
    <row r="105" spans="7:12" x14ac:dyDescent="0.25">
      <c r="G105" t="s">
        <v>561</v>
      </c>
      <c r="H105" t="s">
        <v>454</v>
      </c>
      <c r="I105" t="s">
        <v>523</v>
      </c>
      <c r="J105" t="str">
        <f t="shared" si="24"/>
        <v>_MgrNameOld</v>
      </c>
      <c r="K105" t="str">
        <f t="shared" si="25"/>
        <v>private string _MgrNameOld;</v>
      </c>
      <c r="L105" t="str">
        <f t="shared" si="26"/>
        <v>public string MgrNameOld { get { return _MgrNameOld; } set { _MgrNameOld = value; OnPropertyChanged("MgrNameOld"); } }</v>
      </c>
    </row>
    <row r="106" spans="7:12" x14ac:dyDescent="0.25">
      <c r="G106" t="s">
        <v>561</v>
      </c>
      <c r="H106" t="s">
        <v>560</v>
      </c>
      <c r="I106" t="s">
        <v>524</v>
      </c>
      <c r="J106" t="str">
        <f t="shared" si="24"/>
        <v>_IsMgrMiddleNameChanged</v>
      </c>
      <c r="K106" t="str">
        <f t="shared" si="25"/>
        <v>private bool _IsMgrMiddleNameChanged;</v>
      </c>
      <c r="L106" t="str">
        <f t="shared" si="26"/>
        <v>public bool IsMgrMiddleNameChanged { get { return _IsMgrMiddleNameChanged; } set { _IsMgrMiddleNameChanged = value; OnPropertyChanged("IsMgrMiddleNameChanged"); } }</v>
      </c>
    </row>
    <row r="107" spans="7:12" x14ac:dyDescent="0.25">
      <c r="G107" t="s">
        <v>561</v>
      </c>
      <c r="H107" t="s">
        <v>454</v>
      </c>
      <c r="I107" t="s">
        <v>555</v>
      </c>
      <c r="J107" t="str">
        <f t="shared" ref="J107:J120" si="36">"_"&amp;I107</f>
        <v>_MgrMiddleNameNew</v>
      </c>
      <c r="K107" t="str">
        <f t="shared" ref="K107:K120" si="37">"private " &amp; H107 &amp; " " &amp; J107 &amp; ";"</f>
        <v>private string _MgrMiddleNameNew;</v>
      </c>
      <c r="L107" t="str">
        <f t="shared" ref="L107:L120" si="38">G107&amp; " " &amp;H107&amp; " " &amp;I107 &amp; " { get { return " &amp; J107 &amp; "; } set { " &amp;J107 &amp; " = value; OnPropertyChanged(" &amp; CHAR(34) &amp; I107 &amp; CHAR(34) &amp; "); } }"</f>
        <v>public string MgrMiddleNameNew { get { return _MgrMiddleNameNew; } set { _MgrMiddleNameNew = value; OnPropertyChanged("MgrMiddleNameNew"); } }</v>
      </c>
    </row>
    <row r="108" spans="7:12" x14ac:dyDescent="0.25">
      <c r="G108" t="s">
        <v>561</v>
      </c>
      <c r="H108" t="s">
        <v>454</v>
      </c>
      <c r="I108" t="s">
        <v>525</v>
      </c>
      <c r="J108" t="str">
        <f t="shared" si="36"/>
        <v>_MgrMiddleNameOld</v>
      </c>
      <c r="K108" t="str">
        <f t="shared" si="37"/>
        <v>private string _MgrMiddleNameOld;</v>
      </c>
      <c r="L108" t="str">
        <f t="shared" si="38"/>
        <v>public string MgrMiddleNameOld { get { return _MgrMiddleNameOld; } set { _MgrMiddleNameOld = value; OnPropertyChanged("MgrMiddleNameOld"); } }</v>
      </c>
    </row>
    <row r="109" spans="7:12" x14ac:dyDescent="0.25">
      <c r="G109" t="s">
        <v>561</v>
      </c>
      <c r="H109" t="s">
        <v>560</v>
      </c>
      <c r="I109" t="s">
        <v>526</v>
      </c>
      <c r="J109" t="str">
        <f t="shared" si="36"/>
        <v>_IsMgrSurnameAtBirthChanged</v>
      </c>
      <c r="K109" t="str">
        <f t="shared" si="37"/>
        <v>private bool _IsMgrSurnameAtBirthChanged;</v>
      </c>
      <c r="L109" t="str">
        <f t="shared" si="38"/>
        <v>public bool IsMgrSurnameAtBirthChanged { get { return _IsMgrSurnameAtBirthChanged; } set { _IsMgrSurnameAtBirthChanged = value; OnPropertyChanged("IsMgrSurnameAtBirthChanged"); } }</v>
      </c>
    </row>
    <row r="110" spans="7:12" x14ac:dyDescent="0.25">
      <c r="G110" t="s">
        <v>561</v>
      </c>
      <c r="H110" t="s">
        <v>454</v>
      </c>
      <c r="I110" t="s">
        <v>556</v>
      </c>
      <c r="J110" t="str">
        <f t="shared" si="36"/>
        <v>_MgrSurnameAtBirthNew</v>
      </c>
      <c r="K110" t="str">
        <f t="shared" si="37"/>
        <v>private string _MgrSurnameAtBirthNew;</v>
      </c>
      <c r="L110" t="str">
        <f t="shared" si="38"/>
        <v>public string MgrSurnameAtBirthNew { get { return _MgrSurnameAtBirthNew; } set { _MgrSurnameAtBirthNew = value; OnPropertyChanged("MgrSurnameAtBirthNew"); } }</v>
      </c>
    </row>
    <row r="111" spans="7:12" x14ac:dyDescent="0.25">
      <c r="G111" t="s">
        <v>561</v>
      </c>
      <c r="H111" t="s">
        <v>454</v>
      </c>
      <c r="I111" t="s">
        <v>527</v>
      </c>
      <c r="J111" t="str">
        <f t="shared" si="36"/>
        <v>_MgrSurnameAtBirthOld</v>
      </c>
      <c r="K111" t="str">
        <f t="shared" si="37"/>
        <v>private string _MgrSurnameAtBirthOld;</v>
      </c>
      <c r="L111" t="str">
        <f t="shared" si="38"/>
        <v>public string MgrSurnameAtBirthOld { get { return _MgrSurnameAtBirthOld; } set { _MgrSurnameAtBirthOld = value; OnPropertyChanged("MgrSurnameAtBirthOld"); } }</v>
      </c>
    </row>
    <row r="112" spans="7:12" x14ac:dyDescent="0.25">
      <c r="G112" t="s">
        <v>561</v>
      </c>
      <c r="H112" t="s">
        <v>560</v>
      </c>
      <c r="I112" t="s">
        <v>528</v>
      </c>
      <c r="J112" t="str">
        <f t="shared" si="36"/>
        <v>_IsMgrTaxOrSocSecIDChanged</v>
      </c>
      <c r="K112" t="str">
        <f t="shared" si="37"/>
        <v>private bool _IsMgrTaxOrSocSecIDChanged;</v>
      </c>
      <c r="L112" t="str">
        <f t="shared" si="38"/>
        <v>public bool IsMgrTaxOrSocSecIDChanged { get { return _IsMgrTaxOrSocSecIDChanged; } set { _IsMgrTaxOrSocSecIDChanged = value; OnPropertyChanged("IsMgrTaxOrSocSecIDChanged"); } }</v>
      </c>
    </row>
    <row r="113" spans="7:12" x14ac:dyDescent="0.25">
      <c r="G113" t="s">
        <v>561</v>
      </c>
      <c r="H113" t="s">
        <v>454</v>
      </c>
      <c r="I113" t="s">
        <v>557</v>
      </c>
      <c r="J113" t="str">
        <f t="shared" si="36"/>
        <v>_MgrTaxOrSocSecIDNew</v>
      </c>
      <c r="K113" t="str">
        <f t="shared" si="37"/>
        <v>private string _MgrTaxOrSocSecIDNew;</v>
      </c>
      <c r="L113" t="str">
        <f t="shared" si="38"/>
        <v>public string MgrTaxOrSocSecIDNew { get { return _MgrTaxOrSocSecIDNew; } set { _MgrTaxOrSocSecIDNew = value; OnPropertyChanged("MgrTaxOrSocSecIDNew"); } }</v>
      </c>
    </row>
    <row r="114" spans="7:12" x14ac:dyDescent="0.25">
      <c r="G114" t="s">
        <v>561</v>
      </c>
      <c r="H114" t="s">
        <v>454</v>
      </c>
      <c r="I114" t="s">
        <v>529</v>
      </c>
      <c r="J114" t="str">
        <f t="shared" si="36"/>
        <v>_MgrTaxOrSocSecIDOld</v>
      </c>
      <c r="K114" t="str">
        <f t="shared" si="37"/>
        <v>private string _MgrTaxOrSocSecIDOld;</v>
      </c>
      <c r="L114" t="str">
        <f t="shared" si="38"/>
        <v>public string MgrTaxOrSocSecIDOld { get { return _MgrTaxOrSocSecIDOld; } set { _MgrTaxOrSocSecIDOld = value; OnPropertyChanged("MgrTaxOrSocSecIDOld"); } }</v>
      </c>
    </row>
    <row r="115" spans="7:12" x14ac:dyDescent="0.25">
      <c r="G115" t="s">
        <v>561</v>
      </c>
      <c r="H115" t="s">
        <v>560</v>
      </c>
      <c r="I115" t="s">
        <v>530</v>
      </c>
      <c r="J115" t="str">
        <f t="shared" si="36"/>
        <v>_IsMgrPassportIDChanged</v>
      </c>
      <c r="K115" t="str">
        <f t="shared" si="37"/>
        <v>private bool _IsMgrPassportIDChanged;</v>
      </c>
      <c r="L115" t="str">
        <f t="shared" si="38"/>
        <v>public bool IsMgrPassportIDChanged { get { return _IsMgrPassportIDChanged; } set { _IsMgrPassportIDChanged = value; OnPropertyChanged("IsMgrPassportIDChanged"); } }</v>
      </c>
    </row>
    <row r="116" spans="7:12" x14ac:dyDescent="0.25">
      <c r="G116" t="s">
        <v>561</v>
      </c>
      <c r="H116" t="s">
        <v>454</v>
      </c>
      <c r="I116" t="s">
        <v>558</v>
      </c>
      <c r="J116" t="str">
        <f t="shared" si="36"/>
        <v>_MgrPassportIDNew</v>
      </c>
      <c r="K116" t="str">
        <f t="shared" si="37"/>
        <v>private string _MgrPassportIDNew;</v>
      </c>
      <c r="L116" t="str">
        <f t="shared" si="38"/>
        <v>public string MgrPassportIDNew { get { return _MgrPassportIDNew; } set { _MgrPassportIDNew = value; OnPropertyChanged("MgrPassportIDNew"); } }</v>
      </c>
    </row>
    <row r="117" spans="7:12" x14ac:dyDescent="0.25">
      <c r="G117" t="s">
        <v>561</v>
      </c>
      <c r="H117" t="s">
        <v>454</v>
      </c>
      <c r="I117" t="s">
        <v>531</v>
      </c>
      <c r="J117" t="str">
        <f t="shared" si="36"/>
        <v>_MgrPassportIDOld</v>
      </c>
      <c r="K117" t="str">
        <f t="shared" si="37"/>
        <v>private string _MgrPassportIDOld;</v>
      </c>
      <c r="L117" t="str">
        <f t="shared" si="38"/>
        <v>public string MgrPassportIDOld { get { return _MgrPassportIDOld; } set { _MgrPassportIDOld = value; OnPropertyChanged("MgrPassportIDOld"); } }</v>
      </c>
    </row>
    <row r="118" spans="7:12" x14ac:dyDescent="0.25">
      <c r="G118" t="s">
        <v>561</v>
      </c>
      <c r="H118" t="s">
        <v>560</v>
      </c>
      <c r="I118" t="s">
        <v>532</v>
      </c>
      <c r="J118" t="str">
        <f t="shared" si="36"/>
        <v>_IsMgrPassIssuedDateChanged</v>
      </c>
      <c r="K118" t="str">
        <f t="shared" si="37"/>
        <v>private bool _IsMgrPassIssuedDateChanged;</v>
      </c>
      <c r="L118" t="str">
        <f t="shared" si="38"/>
        <v>public bool IsMgrPassIssuedDateChanged { get { return _IsMgrPassIssuedDateChanged; } set { _IsMgrPassIssuedDateChanged = value; OnPropertyChanged("IsMgrPassIssuedDateChanged"); } }</v>
      </c>
    </row>
    <row r="119" spans="7:12" x14ac:dyDescent="0.25">
      <c r="G119" t="s">
        <v>561</v>
      </c>
      <c r="H119" t="s">
        <v>480</v>
      </c>
      <c r="I119" t="s">
        <v>559</v>
      </c>
      <c r="J119" t="str">
        <f t="shared" si="36"/>
        <v>_MgrPassIssuedDateNew</v>
      </c>
      <c r="K119" t="str">
        <f t="shared" si="37"/>
        <v>private DateTime? _MgrPassIssuedDateNew;</v>
      </c>
      <c r="L119" t="str">
        <f t="shared" si="38"/>
        <v>public DateTime? MgrPassIssuedDateNew { get { return _MgrPassIssuedDateNew; } set { _MgrPassIssuedDateNew = value; OnPropertyChanged("MgrPassIssuedDateNew"); } }</v>
      </c>
    </row>
    <row r="120" spans="7:12" x14ac:dyDescent="0.25">
      <c r="G120" t="s">
        <v>561</v>
      </c>
      <c r="H120" t="s">
        <v>480</v>
      </c>
      <c r="I120" t="s">
        <v>533</v>
      </c>
      <c r="J120" t="str">
        <f t="shared" si="36"/>
        <v>_MgrPassIssuedDateOld</v>
      </c>
      <c r="K120" t="str">
        <f t="shared" si="37"/>
        <v>private DateTime? _MgrPassIssuedDateOld;</v>
      </c>
      <c r="L120" t="str">
        <f t="shared" si="38"/>
        <v>public DateTime? MgrPassIssuedDateOld { get { return _MgrPassIssuedDateOld; } set { _MgrPassIssuedDateOld = value; OnPropertyChanged("MgrPassIssuedDateOld"); } }</v>
      </c>
    </row>
    <row r="121" spans="7:12" x14ac:dyDescent="0.25">
      <c r="G121" t="s">
        <v>561</v>
      </c>
      <c r="H121" t="s">
        <v>560</v>
      </c>
      <c r="I121" t="s">
        <v>597</v>
      </c>
      <c r="J121" t="str">
        <f t="shared" ref="J121:J123" si="39">"_"&amp;I121</f>
        <v>_IsOperationsListingChanged</v>
      </c>
      <c r="K121" t="str">
        <f t="shared" ref="K121:K123" si="40">"private " &amp; H121 &amp; " " &amp; J121 &amp; ";"</f>
        <v>private bool _IsOperationsListingChanged;</v>
      </c>
      <c r="L121" t="str">
        <f t="shared" ref="L121:L123" si="41">G121&amp; " " &amp;H121&amp; " " &amp;I121 &amp; " { get { return " &amp; J121 &amp; "; } set { " &amp;J121 &amp; " = value; OnPropertyChanged(" &amp; CHAR(34) &amp; I121 &amp; CHAR(34) &amp; "); } }"</f>
        <v>public bool IsOperationsListingChanged { get { return _IsOperationsListingChanged; } set { _IsOperationsListingChanged = value; OnPropertyChanged("IsOperationsListingChanged"); } }</v>
      </c>
    </row>
    <row r="122" spans="7:12" x14ac:dyDescent="0.25">
      <c r="G122" t="s">
        <v>561</v>
      </c>
      <c r="H122" t="s">
        <v>454</v>
      </c>
      <c r="I122" t="s">
        <v>598</v>
      </c>
      <c r="J122" t="str">
        <f t="shared" si="39"/>
        <v>_OperationsListingNew</v>
      </c>
      <c r="K122" t="str">
        <f t="shared" si="40"/>
        <v>private string _OperationsListingNew;</v>
      </c>
      <c r="L122" t="str">
        <f t="shared" si="41"/>
        <v>public string OperationsListingNew { get { return _OperationsListingNew; } set { _OperationsListingNew = value; OnPropertyChanged("OperationsListingNew"); } }</v>
      </c>
    </row>
    <row r="123" spans="7:12" x14ac:dyDescent="0.25">
      <c r="G123" t="s">
        <v>561</v>
      </c>
      <c r="H123" t="s">
        <v>454</v>
      </c>
      <c r="I123" t="s">
        <v>599</v>
      </c>
      <c r="J123" t="str">
        <f t="shared" si="39"/>
        <v>_OperationsListingOld</v>
      </c>
      <c r="K123" t="str">
        <f t="shared" si="40"/>
        <v>private string _OperationsListingOld;</v>
      </c>
      <c r="L123" t="str">
        <f t="shared" si="41"/>
        <v>public string OperationsListingOld { get { return _OperationsListingOld; } set { _OperationsListingOld = value; OnPropertyChanged("OperationsListingOld"); } }</v>
      </c>
    </row>
    <row r="124" spans="7:12" x14ac:dyDescent="0.25">
      <c r="G124" t="s">
        <v>561</v>
      </c>
      <c r="H124" t="s">
        <v>560</v>
      </c>
      <c r="I124" t="s">
        <v>601</v>
      </c>
      <c r="J124" t="str">
        <f t="shared" ref="J124:J126" si="42">"_"&amp;I124</f>
        <v>_IsStatusChanged</v>
      </c>
      <c r="K124" t="str">
        <f t="shared" ref="K124:K126" si="43">"private " &amp; H124 &amp; " " &amp; J124 &amp; ";"</f>
        <v>private bool _IsStatusChanged;</v>
      </c>
      <c r="L124" t="str">
        <f t="shared" ref="L124:L126" si="44">G124&amp; " " &amp;H124&amp; " " &amp;I124 &amp; " { get { return " &amp; J124 &amp; "; } set { " &amp;J124 &amp; " = value; OnPropertyChanged(" &amp; CHAR(34) &amp; I124 &amp; CHAR(34) &amp; "); } }"</f>
        <v>public bool IsStatusChanged { get { return _IsStatusChanged; } set { _IsStatusChanged = value; OnPropertyChanged("IsStatusChanged"); } }</v>
      </c>
    </row>
    <row r="125" spans="7:12" x14ac:dyDescent="0.25">
      <c r="G125" t="s">
        <v>561</v>
      </c>
      <c r="H125" t="s">
        <v>313</v>
      </c>
      <c r="I125" t="s">
        <v>602</v>
      </c>
      <c r="J125" t="str">
        <f t="shared" si="42"/>
        <v>_StatusNew</v>
      </c>
      <c r="K125" t="str">
        <f t="shared" si="43"/>
        <v>private BankBranchStatusType _StatusNew;</v>
      </c>
      <c r="L125" t="str">
        <f t="shared" si="44"/>
        <v>public BankBranchStatusType StatusNew { get { return _StatusNew; } set { _StatusNew = value; OnPropertyChanged("StatusNew"); } }</v>
      </c>
    </row>
    <row r="126" spans="7:12" x14ac:dyDescent="0.25">
      <c r="G126" t="s">
        <v>561</v>
      </c>
      <c r="H126" t="s">
        <v>313</v>
      </c>
      <c r="I126" t="s">
        <v>603</v>
      </c>
      <c r="J126" t="str">
        <f t="shared" si="42"/>
        <v>_StatusOld</v>
      </c>
      <c r="K126" t="str">
        <f t="shared" si="43"/>
        <v>private BankBranchStatusType _StatusOld;</v>
      </c>
      <c r="L126" t="str">
        <f t="shared" si="44"/>
        <v>public BankBranchStatusType StatusOld { get { return _StatusOld; } set { _StatusOld = value; OnPropertyChanged("StatusOld"); } }</v>
      </c>
    </row>
    <row r="127" spans="7:12" x14ac:dyDescent="0.25">
      <c r="G127" t="s">
        <v>561</v>
      </c>
      <c r="H127" t="s">
        <v>560</v>
      </c>
      <c r="I127" t="s">
        <v>605</v>
      </c>
      <c r="J127" t="str">
        <f t="shared" ref="J127:J129" si="45">"_"&amp;I127</f>
        <v>_IsCoordinatesChanged</v>
      </c>
      <c r="K127" t="str">
        <f t="shared" ref="K127:K129" si="46">"private " &amp; H127 &amp; " " &amp; J127 &amp; ";"</f>
        <v>private bool _IsCoordinatesChanged;</v>
      </c>
      <c r="L127" t="str">
        <f t="shared" ref="L127:L129" si="47">G127&amp; " " &amp;H127&amp; " " &amp;I127 &amp; " { get { return " &amp; J127 &amp; "; } set { " &amp;J127 &amp; " = value; OnPropertyChanged(" &amp; CHAR(34) &amp; I127 &amp; CHAR(34) &amp; "); } }"</f>
        <v>public bool IsCoordinatesChanged { get { return _IsCoordinatesChanged; } set { _IsCoordinatesChanged = value; OnPropertyChanged("IsCoordinatesChanged"); } }</v>
      </c>
    </row>
    <row r="128" spans="7:12" x14ac:dyDescent="0.25">
      <c r="G128" t="s">
        <v>561</v>
      </c>
      <c r="H128" t="s">
        <v>454</v>
      </c>
      <c r="I128" t="s">
        <v>606</v>
      </c>
      <c r="J128" t="str">
        <f t="shared" si="45"/>
        <v>_CoordinatesNew</v>
      </c>
      <c r="K128" t="str">
        <f t="shared" si="46"/>
        <v>private string _CoordinatesNew;</v>
      </c>
      <c r="L128" t="str">
        <f t="shared" si="47"/>
        <v>public string CoordinatesNew { get { return _CoordinatesNew; } set { _CoordinatesNew = value; OnPropertyChanged("CoordinatesNew"); } }</v>
      </c>
    </row>
    <row r="129" spans="7:12" x14ac:dyDescent="0.25">
      <c r="G129" t="s">
        <v>561</v>
      </c>
      <c r="H129" t="s">
        <v>454</v>
      </c>
      <c r="I129" t="s">
        <v>607</v>
      </c>
      <c r="J129" t="str">
        <f t="shared" si="45"/>
        <v>_CoordinatesOld</v>
      </c>
      <c r="K129" t="str">
        <f t="shared" si="46"/>
        <v>private string _CoordinatesOld;</v>
      </c>
      <c r="L129" t="str">
        <f t="shared" si="47"/>
        <v>public string CoordinatesOld { get { return _CoordinatesOld; } set { _CoordinatesOld = value; OnPropertyChanged("CoordinatesOld"); } }</v>
      </c>
    </row>
    <row r="130" spans="7:12" x14ac:dyDescent="0.25">
      <c r="G130" t="s">
        <v>561</v>
      </c>
      <c r="H130" t="s">
        <v>560</v>
      </c>
      <c r="I130" t="s">
        <v>610</v>
      </c>
      <c r="J130" t="str">
        <f t="shared" ref="J130:J132" si="48">"_"&amp;I130</f>
        <v>_IsBranchTypeChanged</v>
      </c>
      <c r="K130" t="str">
        <f t="shared" ref="K130:K132" si="49">"private " &amp; H130 &amp; " " &amp; J130 &amp; ";"</f>
        <v>private bool _IsBranchTypeChanged;</v>
      </c>
      <c r="L130" t="str">
        <f t="shared" ref="L130:L132" si="50">G130&amp; " " &amp;H130&amp; " " &amp;I130 &amp; " { get { return " &amp; J130 &amp; "; } set { " &amp;J130 &amp; " = value; OnPropertyChanged(" &amp; CHAR(34) &amp; I130 &amp; CHAR(34) &amp; "); } }"</f>
        <v>public bool IsBranchTypeChanged { get { return _IsBranchTypeChanged; } set { _IsBranchTypeChanged = value; OnPropertyChanged("IsBranchTypeChanged"); } }</v>
      </c>
    </row>
    <row r="131" spans="7:12" x14ac:dyDescent="0.25">
      <c r="G131" t="s">
        <v>561</v>
      </c>
      <c r="H131" t="s">
        <v>608</v>
      </c>
      <c r="I131" t="s">
        <v>611</v>
      </c>
      <c r="J131" t="str">
        <f t="shared" si="48"/>
        <v>_BranchTypeNew</v>
      </c>
      <c r="K131" t="str">
        <f t="shared" si="49"/>
        <v>private BankBranchType _BranchTypeNew;</v>
      </c>
      <c r="L131" t="str">
        <f t="shared" si="50"/>
        <v>public BankBranchType BranchTypeNew { get { return _BranchTypeNew; } set { _BranchTypeNew = value; OnPropertyChanged("BranchTypeNew"); } }</v>
      </c>
    </row>
    <row r="132" spans="7:12" x14ac:dyDescent="0.25">
      <c r="G132" t="s">
        <v>561</v>
      </c>
      <c r="H132" t="s">
        <v>608</v>
      </c>
      <c r="I132" t="s">
        <v>612</v>
      </c>
      <c r="J132" t="str">
        <f t="shared" si="48"/>
        <v>_BranchTypeOld</v>
      </c>
      <c r="K132" t="str">
        <f t="shared" si="49"/>
        <v>private BankBranchType _BranchTypeOld;</v>
      </c>
      <c r="L132" t="str">
        <f t="shared" si="50"/>
        <v>public BankBranchType BranchTypeOld { get { return _BranchTypeOld; } set { _BranchTypeOld = value; OnPropertyChanged("BranchTypeOld"); } }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" t="s">
        <v>338</v>
      </c>
      <c r="B1" s="1" t="s">
        <v>339</v>
      </c>
    </row>
    <row r="2" spans="1:2" x14ac:dyDescent="0.25">
      <c r="A2" t="s">
        <v>324</v>
      </c>
      <c r="B2" t="str">
        <f>"rslt." &amp;A2 &amp; " = dr[" &amp; CHAR(34) &amp; A2 &amp; CHAR(34) &amp; "] as string;"</f>
        <v>rslt.NCKS = dr["NCKS"] as string;</v>
      </c>
    </row>
    <row r="3" spans="1:2" x14ac:dyDescent="0.25">
      <c r="A3" t="s">
        <v>325</v>
      </c>
      <c r="B3" t="str">
        <f t="shared" ref="B3:B15" si="0">"rslt." &amp;A3 &amp; " = dr[" &amp; CHAR(34) &amp; A3 &amp; CHAR(34) &amp; "] as string;"</f>
        <v>rslt.DEPCODE = dr["DEPCODE"] as string;</v>
      </c>
    </row>
    <row r="4" spans="1:2" x14ac:dyDescent="0.25">
      <c r="A4" t="s">
        <v>326</v>
      </c>
      <c r="B4" t="str">
        <f t="shared" si="0"/>
        <v>rslt.KNB = dr["KNB"] as string;</v>
      </c>
    </row>
    <row r="5" spans="1:2" x14ac:dyDescent="0.25">
      <c r="A5" t="s">
        <v>327</v>
      </c>
      <c r="B5" t="str">
        <f t="shared" si="0"/>
        <v>rslt.NAMEF = dr["NAMEF"] as string;</v>
      </c>
    </row>
    <row r="6" spans="1:2" x14ac:dyDescent="0.25">
      <c r="A6" t="s">
        <v>328</v>
      </c>
      <c r="B6" t="str">
        <f t="shared" si="0"/>
        <v>rslt.D_OPEN = dr["D_OPEN"] as string;</v>
      </c>
    </row>
    <row r="7" spans="1:2" x14ac:dyDescent="0.25">
      <c r="A7" t="s">
        <v>329</v>
      </c>
      <c r="B7" t="str">
        <f t="shared" si="0"/>
        <v>rslt.D_CLOSE = dr["D_CLOSE"] as string;</v>
      </c>
    </row>
    <row r="8" spans="1:2" x14ac:dyDescent="0.25">
      <c r="A8" t="s">
        <v>330</v>
      </c>
      <c r="B8" t="str">
        <f t="shared" si="0"/>
        <v>rslt.NKB = dr["NKB"] as string;</v>
      </c>
    </row>
    <row r="9" spans="1:2" x14ac:dyDescent="0.25">
      <c r="A9" t="s">
        <v>331</v>
      </c>
      <c r="B9" t="str">
        <f t="shared" si="0"/>
        <v>rslt.KOB = dr["KOB"] as string;</v>
      </c>
    </row>
    <row r="10" spans="1:2" x14ac:dyDescent="0.25">
      <c r="A10" t="s">
        <v>332</v>
      </c>
      <c r="B10" t="str">
        <f t="shared" si="0"/>
        <v>rslt.KK = dr["KK"] as string;</v>
      </c>
    </row>
    <row r="11" spans="1:2" x14ac:dyDescent="0.25">
      <c r="A11" t="s">
        <v>333</v>
      </c>
      <c r="B11" t="str">
        <f t="shared" si="0"/>
        <v>rslt.TP = dr["TP"] as string;</v>
      </c>
    </row>
    <row r="12" spans="1:2" x14ac:dyDescent="0.25">
      <c r="A12" t="s">
        <v>334</v>
      </c>
      <c r="B12" t="str">
        <f t="shared" si="0"/>
        <v>rslt.KOF = dr["KOF"] as string;</v>
      </c>
    </row>
    <row r="13" spans="1:2" x14ac:dyDescent="0.25">
      <c r="A13" t="s">
        <v>335</v>
      </c>
      <c r="B13" t="str">
        <f t="shared" si="0"/>
        <v>rslt.NF = dr["NF"] as string;</v>
      </c>
    </row>
    <row r="14" spans="1:2" x14ac:dyDescent="0.25">
      <c r="A14" t="s">
        <v>336</v>
      </c>
      <c r="B14" t="str">
        <f t="shared" si="0"/>
        <v>rslt.KOP = dr["KOP"] as string;</v>
      </c>
    </row>
    <row r="15" spans="1:2" x14ac:dyDescent="0.25">
      <c r="A15" t="s">
        <v>337</v>
      </c>
      <c r="B15" t="str">
        <f t="shared" si="0"/>
        <v>rslt.NP = dr["NP"] as string;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Sheet1</vt:lpstr>
      <vt:lpstr>Forms</vt:lpstr>
      <vt:lpstr>TypeEditors</vt:lpstr>
      <vt:lpstr>XSDTypeTransls</vt:lpstr>
      <vt:lpstr>Enums</vt:lpstr>
      <vt:lpstr>EnumsLister</vt:lpstr>
      <vt:lpstr>WPF_temp_test</vt:lpstr>
      <vt:lpstr>NotifyPropertyChanged</vt:lpstr>
      <vt:lpstr>Parse_fromDataRow</vt:lpstr>
      <vt:lpstr>OblastInfos</vt:lpstr>
      <vt:lpstr>OldNew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Дротенко Валерій Миколайович</cp:lastModifiedBy>
  <cp:lastPrinted>2015-08-03T08:22:45Z</cp:lastPrinted>
  <dcterms:created xsi:type="dcterms:W3CDTF">2015-03-13T16:28:57Z</dcterms:created>
  <dcterms:modified xsi:type="dcterms:W3CDTF">2015-12-31T12:11:03Z</dcterms:modified>
</cp:coreProperties>
</file>