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4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37" i="6" l="1"/>
  <c r="E37" i="6" s="1"/>
  <c r="C37" i="6"/>
  <c r="D36" i="6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D2" i="8" l="1"/>
  <c r="J8" i="8"/>
  <c r="K8" i="8" s="1"/>
  <c r="L8" i="8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7" i="8" l="1"/>
  <c r="F7" i="8" s="1"/>
  <c r="I7" i="8" s="1"/>
  <c r="J7" i="8" s="1"/>
  <c r="E6" i="8"/>
  <c r="F6" i="8" s="1"/>
  <c r="I6" i="8" s="1"/>
  <c r="J6" i="8" s="1"/>
  <c r="H7" i="8"/>
  <c r="L7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F2" i="8"/>
  <c r="I2" i="8" s="1"/>
  <c r="J2" i="8" s="1"/>
  <c r="B32" i="6"/>
  <c r="C32" i="6" s="1"/>
  <c r="D32" i="6"/>
  <c r="E32" i="6"/>
  <c r="B31" i="6"/>
  <c r="C31" i="6" s="1"/>
  <c r="D31" i="6"/>
  <c r="E31" i="6" s="1"/>
  <c r="H6" i="8" l="1"/>
  <c r="K7" i="8"/>
  <c r="L6" i="8"/>
  <c r="L5" i="8"/>
  <c r="K6" i="8"/>
  <c r="L3" i="8"/>
  <c r="H4" i="8"/>
  <c r="K4" i="8" s="1"/>
  <c r="K5" i="8"/>
  <c r="K2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<sst xmlns="http://schemas.openxmlformats.org/spreadsheetml/2006/main" count="720" uniqueCount="460">
  <si>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</si>
  <si>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</si>
  <si>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</si>
  <si>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</si>
  <si>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</si>
  <si>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</si>
  <si>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</si>
  <si>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</si>
  <si>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</si>
  <si>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</si>
  <si>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</si>
  <si>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</si>
  <si>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</si>
  <si>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</si>
  <si>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</si>
  <si>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</si>
  <si>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</si>
  <si>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</si>
  <si>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</si>
  <si>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</si>
  <si>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</si>
  <si>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</si>
  <si>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</si>
  <si>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</si>
  <si>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</si>
  <si>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</si>
  <si>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</si>
  <si>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</si>
  <si>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</si>
  <si>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</si>
  <si>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</si>
  <si>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</si>
  <si>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</si>
  <si>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</si>
  <si>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</si>
  <si>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</si>
  <si>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</si>
  <si>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</si>
  <si>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</si>
  <si>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</si>
  <si>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</si>
  <si>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</si>
  <si>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</si>
  <si>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</si>
  <si>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</si>
  <si>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</si>
  <si>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</si>
  <si>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</si>
  <si>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</si>
  <si>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</si>
  <si>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</si>
  <si>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</si>
  <si>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</si>
  <si>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</si>
  <si>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</si>
  <si>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</si>
  <si>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</si>
  <si>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</si>
  <si>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</si>
  <si>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</si>
  <si>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</si>
  <si>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</si>
  <si>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</si>
  <si>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</si>
  <si>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</si>
  <si>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</si>
  <si>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</si>
  <si>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</si>
  <si>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</si>
  <si>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</si>
  <si>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</si>
  <si>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</si>
  <si>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</si>
  <si>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</si>
  <si>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</si>
  <si>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</si>
  <si>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</si>
  <si>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</si>
  <si>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</si>
  <si>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</si>
  <si>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</si>
  <si>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</si>
  <si>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</si>
  <si>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</si>
  <si>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</si>
  <si>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</si>
  <si>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</si>
  <si>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</si>
  <si>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</si>
  <si>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</si>
  <si>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</si>
  <si>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</si>
  <si>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</si>
  <si>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</si>
  <si>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</si>
  <si>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</si>
  <si>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</si>
  <si>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</si>
  <si>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</si>
  <si>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</si>
  <si>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</si>
  <si>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</si>
  <si>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</si>
  <si>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</si>
  <si>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</si>
  <si>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</si>
  <si>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</si>
  <si>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</si>
  <si>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</si>
  <si>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</si>
  <si>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</si>
  <si>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</si>
  <si>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</si>
  <si>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</si>
  <si>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</si>
  <si>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</si>
  <si>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</si>
  <si>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</si>
  <si>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</si>
  <si>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</si>
  <si>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</si>
  <si>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</si>
  <si>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</si>
  <si>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</si>
  <si>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</si>
  <si>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</si>
  <si>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</si>
  <si>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</si>
  <si>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</si>
  <si>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</si>
  <si>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</si>
  <si>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</si>
  <si>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</si>
  <si>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</si>
  <si>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</si>
  <si>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</si>
  <si>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</si>
  <si>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</si>
  <si>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</si>
  <si>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</si>
  <si>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</si>
  <si>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</si>
  <si>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</si>
  <si>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</si>
  <si>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</si>
  <si>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</si>
  <si>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</si>
  <si>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</si>
  <si>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</si>
  <si>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</si>
  <si>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</si>
  <si>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</si>
  <si>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</si>
  <si>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</si>
  <si>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</si>
  <si>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</si>
  <si>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</si>
  <si>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</si>
  <si>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</si>
  <si>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</si>
  <si>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</si>
  <si>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</si>
  <si>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</si>
  <si>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</si>
  <si>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</si>
  <si>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</si>
  <si>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</si>
  <si>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</si>
  <si>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</si>
  <si>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</si>
  <si>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</si>
  <si>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</si>
  <si>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</si>
  <si>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</si>
  <si>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</si>
  <si>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</si>
  <si>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</si>
  <si>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</si>
  <si>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</si>
  <si>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</si>
  <si>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</si>
  <si>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</si>
  <si>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</si>
  <si>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</si>
  <si>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</si>
  <si>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</si>
  <si>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</si>
  <si>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</si>
  <si>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</si>
  <si>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</si>
  <si>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</si>
  <si>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</si>
  <si>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</si>
  <si>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</si>
  <si>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</si>
  <si>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</si>
  <si>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</si>
  <si>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</si>
  <si>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</si>
  <si>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</si>
  <si>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</si>
  <si>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</si>
  <si>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</si>
  <si>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</si>
  <si>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</si>
  <si>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</si>
  <si>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</si>
  <si>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</si>
  <si>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</si>
  <si>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</si>
  <si>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</si>
  <si>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</si>
  <si>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</si>
  <si>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</si>
  <si>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</si>
  <si>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</si>
  <si>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</si>
  <si>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</si>
  <si>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</si>
  <si>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</si>
  <si>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</si>
  <si>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</si>
  <si>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</si>
  <si>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</si>
  <si>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</si>
  <si>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</si>
  <si>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</si>
  <si>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</si>
  <si>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</si>
  <si>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</si>
  <si>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</si>
  <si>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</si>
  <si>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</si>
  <si>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</si>
  <si>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</si>
  <si>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</si>
  <si>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</si>
  <si>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</si>
  <si>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</si>
  <si>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</si>
  <si>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</si>
  <si>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</si>
  <si>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</si>
  <si>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</si>
  <si>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</si>
  <si>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</si>
  <si>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</si>
  <si>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</si>
  <si>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</si>
  <si>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</si>
  <si>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</si>
  <si>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</si>
  <si>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</si>
  <si>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</si>
  <si>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</si>
  <si>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</si>
  <si>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</si>
  <si>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</si>
  <si>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</si>
  <si>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</si>
  <si>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</si>
  <si>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</si>
  <si>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</si>
  <si>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</si>
  <si>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</si>
  <si>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</si>
  <si>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</si>
  <si>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</si>
  <si>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</si>
  <si>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</si>
  <si>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</si>
  <si>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</si>
  <si>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</si>
  <si>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</si>
  <si>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</si>
  <si>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</si>
  <si>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</si>
  <si>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</si>
  <si>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</si>
  <si>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</si>
  <si>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</si>
  <si>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</si>
  <si>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</si>
  <si>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</si>
  <si>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</si>
  <si>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</si>
  <si>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</si>
  <si>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</si>
  <si>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</si>
  <si>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</si>
  <si>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</si>
  <si>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</si>
  <si>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</si>
  <si>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</si>
  <si>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</si>
  <si>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</si>
  <si>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</si>
  <si>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</si>
  <si>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</si>
  <si>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</si>
  <si>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</si>
  <si>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</si>
  <si>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</si>
  <si>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</si>
  <si>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</si>
  <si>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</si>
  <si>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</si>
  <si>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</si>
  <si>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</si>
  <si>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</si>
  <si>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</si>
  <si>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</si>
  <si>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</si>
  <si>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</si>
  <si>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</si>
  <si>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</si>
  <si>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</si>
  <si>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</si>
  <si>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</si>
  <si>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</si>
  <si>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</si>
  <si>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</si>
  <si>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</si>
  <si>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</si>
  <si>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</si>
  <si>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</si>
  <si>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</si>
  <si>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</si>
  <si>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</si>
  <si>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</si>
  <si>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</si>
  <si>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</si>
  <si>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</si>
  <si>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</si>
  <si>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</si>
  <si>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</si>
  <si>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</si>
  <si>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</si>
  <si>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</si>
  <si>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</si>
  <si>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</si>
  <si>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</si>
  <si>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</si>
  <si>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</si>
  <si>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</si>
  <si>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</si>
  <si>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</si>
  <si>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</si>
  <si>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</si>
  <si>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</si>
  <si>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</si>
  <si>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</si>
  <si>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</si>
  <si>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</si>
  <si>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</si>
  <si>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</si>
  <si>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</si>
  <si>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</si>
  <si>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</si>
  <si>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</si>
  <si>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</si>
  <si>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</si>
  <si>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</si>
  <si>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</si>
  <si>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</si>
  <si>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</si>
  <si>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</si>
  <si>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</si>
  <si>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</si>
  <si>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</si>
  <si>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</si>
  <si>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</si>
  <si>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</si>
  <si>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</si>
  <si>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</si>
  <si>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</si>
  <si>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</si>
  <si>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</si>
  <si>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</si>
  <si>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</si>
  <si>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</si>
  <si>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</si>
  <si>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</si>
  <si>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</si>
  <si>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</si>
  <si>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</si>
  <si>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</si>
  <si>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</si>
  <si>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</si>
  <si>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</si>
  <si>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</si>
  <si>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</si>
  <si>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</si>
  <si>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</si>
  <si>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</si>
  <si>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</si>
  <si>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</si>
  <si>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OccupNameUkr { get; set; }</t>
  </si>
  <si>
    <t>public bool HasEmploymentBook { get; set; }</t>
  </si>
  <si>
    <t>public EmploymentBookInfo BookReqs { get; set; }</t>
  </si>
  <si>
    <t>public List&lt;EmploymentRecordInfo&gt; Records { get; set; }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</si>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</sst>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tabSelected="1" topLeftCell="E29" workbookViewId="0">
      <selection activeCell="G63" sqref="G63:G67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LicensedOperationType.FinancialService, ServiceType = FinancialServicesType." &amp; C2 &amp; 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17" si="5">"public static BankingLicensedActivityInfo " &amp;C3 &amp; " { get { return new BankingLicensedActivityInfo() { BankActivityOrService = LicensedOperationType.FinancialService, ServiceType = FinancialServicesType." &amp; C3 &amp; 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  <c r="N18" t="str">
        <f>"public static BankingLicensedActivityInfo " &amp;C18 &amp; " { get { return new BankingLicensedActivityInfo() { BankActivityOrService = LicensedOperationType.BankingActivity, ActivityType = BankingActivityType." &amp; C18 &amp; " }; } }"</f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ref="N19:N28" si="11">"public static BankingLicensedActivityInfo " &amp;C19 &amp; " { get { return new BankingLicensedActivityInfo() { BankActivityOrService = LicensedOperationType.BankingActivity, ActivityType = BankingActivityType." &amp; C19 &amp; " }; } }"</f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11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11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11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11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11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11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11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11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11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2">"[Description(" &amp; CHAR(34) &amp; D29&amp; CHAR(34) &amp; ")]"</f>
        <v>[Description("Контролери банку")]</v>
      </c>
      <c r="G29" t="str">
        <f t="shared" ref="G29:G38" si="13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7" x14ac:dyDescent="0.25">
      <c r="A38" t="s">
        <v>421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2"/>
        <v>[Description("Не вказано")]</v>
      </c>
      <c r="G38" t="str">
        <f t="shared" si="13"/>
        <v>[Description("Не вказано")]None = 0,</v>
      </c>
    </row>
    <row r="39" spans="1:7" x14ac:dyDescent="0.25">
      <c r="A39" t="s">
        <v>421</v>
      </c>
      <c r="C39" t="s">
        <v>422</v>
      </c>
      <c r="D39" t="s">
        <v>403</v>
      </c>
      <c r="E39" t="str">
        <f t="shared" si="0"/>
        <v>GFX_NonTrade</v>
      </c>
      <c r="F39" t="str">
        <f t="shared" ref="F39:F67" si="14">"[Description(" &amp; CHAR(34) &amp; D39&amp; CHAR(34) &amp; ")]"</f>
        <v>[Description("неторговельні операції з валютними цінностями")]</v>
      </c>
      <c r="G39" t="str">
        <f t="shared" ref="G39:G67" si="15">F39&amp;E39 &amp;","</f>
        <v>[Description("неторговельні операції з валютними цінностями")]GFX_NonTrade,</v>
      </c>
    </row>
    <row r="40" spans="1:7" x14ac:dyDescent="0.25">
      <c r="A40" t="s">
        <v>421</v>
      </c>
      <c r="C40" t="s">
        <v>423</v>
      </c>
      <c r="D40" t="s">
        <v>404</v>
      </c>
      <c r="E40" t="str">
        <f t="shared" si="0"/>
        <v>GFX_CashBankOps</v>
      </c>
      <c r="F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5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</row>
    <row r="41" spans="1:7" x14ac:dyDescent="0.25">
      <c r="A41" t="s">
        <v>421</v>
      </c>
      <c r="C41" t="s">
        <v>424</v>
      </c>
      <c r="D41" t="s">
        <v>405</v>
      </c>
      <c r="E41" t="str">
        <f t="shared" si="0"/>
        <v>GFX_CashAgentOps</v>
      </c>
      <c r="F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5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</row>
    <row r="42" spans="1:7" x14ac:dyDescent="0.25">
      <c r="A42" t="s">
        <v>421</v>
      </c>
      <c r="C42" t="s">
        <v>425</v>
      </c>
      <c r="D42" t="s">
        <v>406</v>
      </c>
      <c r="E42" t="str">
        <f t="shared" si="0"/>
        <v>GFX_AcctMgmt</v>
      </c>
      <c r="F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5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</row>
    <row r="43" spans="1:7" x14ac:dyDescent="0.25">
      <c r="A43" t="s">
        <v>421</v>
      </c>
      <c r="C43" t="s">
        <v>426</v>
      </c>
      <c r="D43" t="s">
        <v>407</v>
      </c>
      <c r="E43" t="str">
        <f t="shared" si="0"/>
        <v>GFX_CorrBkAcctMgmtFCCY</v>
      </c>
      <c r="F43" t="str">
        <f t="shared" si="14"/>
        <v>[Description("ведення кореспондентських рахунків банків (резидентів і нерезидентів) в іноземній валюті")]</v>
      </c>
      <c r="G43" t="str">
        <f t="shared" si="15"/>
        <v>[Description("ведення кореспондентських рахунків банків (резидентів і нерезидентів) в іноземній валюті")]GFX_CorrBkAcctMgmtFCCY,</v>
      </c>
    </row>
    <row r="44" spans="1:7" x14ac:dyDescent="0.25">
      <c r="A44" t="s">
        <v>421</v>
      </c>
      <c r="C44" t="s">
        <v>427</v>
      </c>
      <c r="D44" t="s">
        <v>408</v>
      </c>
      <c r="E44" t="str">
        <f t="shared" si="0"/>
        <v>GFX_CorrBkAcctMgmtLCCY</v>
      </c>
      <c r="F44" t="str">
        <f t="shared" si="14"/>
        <v>[Description("ведення кореспондентських рахунків банків (нерезидентів) у грошовій одиниці України")]</v>
      </c>
      <c r="G44" t="str">
        <f t="shared" si="15"/>
        <v>[Description("ведення кореспондентських рахунків банків (нерезидентів) у грошовій одиниці України")]GFX_CorrBkAcctMgmtLCCY,</v>
      </c>
    </row>
    <row r="45" spans="1:7" x14ac:dyDescent="0.25">
      <c r="A45" t="s">
        <v>421</v>
      </c>
      <c r="C45" t="s">
        <v>428</v>
      </c>
      <c r="D45" t="s">
        <v>409</v>
      </c>
      <c r="E45" t="str">
        <f t="shared" si="0"/>
        <v>GFX_CorrAcctHaveInUABksFCCY</v>
      </c>
      <c r="F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5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</row>
    <row r="46" spans="1:7" x14ac:dyDescent="0.25">
      <c r="A46" t="s">
        <v>421</v>
      </c>
      <c r="C46" t="s">
        <v>429</v>
      </c>
      <c r="D46" t="s">
        <v>410</v>
      </c>
      <c r="E46" t="str">
        <f t="shared" si="0"/>
        <v>GFX_CorrAcctHaveInNonUABksFCCY</v>
      </c>
      <c r="F46" t="str">
        <f t="shared" si="14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5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</row>
    <row r="47" spans="1:7" x14ac:dyDescent="0.25">
      <c r="A47" t="s">
        <v>421</v>
      </c>
      <c r="C47" t="s">
        <v>430</v>
      </c>
      <c r="D47" t="s">
        <v>411</v>
      </c>
      <c r="E47" t="str">
        <f t="shared" si="0"/>
        <v>GFX_FCCYBorrNPlaceLocalMarket</v>
      </c>
      <c r="F47" t="str">
        <f t="shared" si="14"/>
        <v>[Description("залучення та розміщення іноземної валюти на валютному ринку України")]</v>
      </c>
      <c r="G47" t="str">
        <f t="shared" si="15"/>
        <v>[Description("залучення та розміщення іноземної валюти на валютному ринку України")]GFX_FCCYBorrNPlaceLocalMarket,</v>
      </c>
    </row>
    <row r="48" spans="1:7" x14ac:dyDescent="0.25">
      <c r="A48" t="s">
        <v>421</v>
      </c>
      <c r="C48" t="s">
        <v>431</v>
      </c>
      <c r="D48" t="s">
        <v>412</v>
      </c>
      <c r="E48" t="str">
        <f t="shared" si="0"/>
        <v>GFX_FCCYBorrNPlaceWorldMarket</v>
      </c>
      <c r="F48" t="str">
        <f t="shared" si="14"/>
        <v>[Description("залучення та розміщення іноземної валюти на міжнародних ринках")]</v>
      </c>
      <c r="G48" t="str">
        <f t="shared" si="15"/>
        <v>[Description("залучення та розміщення іноземної валюти на міжнародних ринках")]GFX_FCCYBorrNPlaceWorldMarket,</v>
      </c>
    </row>
    <row r="49" spans="1:7" x14ac:dyDescent="0.25">
      <c r="A49" t="s">
        <v>421</v>
      </c>
      <c r="C49" t="s">
        <v>432</v>
      </c>
      <c r="D49" t="s">
        <v>413</v>
      </c>
      <c r="E49" t="str">
        <f t="shared" si="0"/>
        <v>GFX_FCCYTradingNonCashLocalMarket</v>
      </c>
      <c r="F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5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</row>
    <row r="50" spans="1:7" x14ac:dyDescent="0.25">
      <c r="A50" t="s">
        <v>421</v>
      </c>
      <c r="C50" t="s">
        <v>433</v>
      </c>
      <c r="D50" t="s">
        <v>414</v>
      </c>
      <c r="E50" t="str">
        <f t="shared" si="0"/>
        <v>GFX_FCCYTradingNonCashWorldMarket</v>
      </c>
      <c r="F50" t="str">
        <f t="shared" si="14"/>
        <v>[Description("торгівля іноземною валютою на міжнародних ринках")]</v>
      </c>
      <c r="G50" t="str">
        <f t="shared" si="15"/>
        <v>[Description("торгівля іноземною валютою на міжнародних ринках")]GFX_FCCYTradingNonCashWorldMarket,</v>
      </c>
    </row>
    <row r="51" spans="1:7" x14ac:dyDescent="0.25">
      <c r="A51" t="s">
        <v>421</v>
      </c>
      <c r="C51" t="s">
        <v>434</v>
      </c>
      <c r="D51" t="s">
        <v>415</v>
      </c>
      <c r="E51" t="str">
        <f t="shared" si="0"/>
        <v>GFX_BkMetalBorrNPlaceLocalMarket</v>
      </c>
      <c r="F51" t="str">
        <f t="shared" si="14"/>
        <v>[Description("залучення та розміщення банківських металів на валютному ринку України")]</v>
      </c>
      <c r="G51" t="str">
        <f t="shared" si="15"/>
        <v>[Description("залучення та розміщення банківських металів на валютному ринку України")]GFX_BkMetalBorrNPlaceLocalMarket,</v>
      </c>
    </row>
    <row r="52" spans="1:7" x14ac:dyDescent="0.25">
      <c r="A52" t="s">
        <v>421</v>
      </c>
      <c r="C52" t="s">
        <v>435</v>
      </c>
      <c r="D52" t="s">
        <v>416</v>
      </c>
      <c r="E52" t="str">
        <f t="shared" si="0"/>
        <v>GFX_BkMetalBorrNPlaceWorldMarket</v>
      </c>
      <c r="F52" t="str">
        <f t="shared" si="14"/>
        <v>[Description("залучення та розміщення банківських металів на міжнародних ринках")]</v>
      </c>
      <c r="G52" t="str">
        <f t="shared" si="15"/>
        <v>[Description("залучення та розміщення банківських металів на міжнародних ринках")]GFX_BkMetalBorrNPlaceWorldMarket,</v>
      </c>
    </row>
    <row r="53" spans="1:7" x14ac:dyDescent="0.25">
      <c r="A53" t="s">
        <v>421</v>
      </c>
      <c r="C53" t="s">
        <v>436</v>
      </c>
      <c r="D53" t="s">
        <v>417</v>
      </c>
      <c r="E53" t="str">
        <f t="shared" si="0"/>
        <v>GFX_BkMetalTradingLocalMarket</v>
      </c>
      <c r="F53" t="str">
        <f t="shared" si="14"/>
        <v>[Description("торгівля банківськими металами на валютному ринку України")]</v>
      </c>
      <c r="G53" t="str">
        <f t="shared" si="15"/>
        <v>[Description("торгівля банківськими металами на валютному ринку України")]GFX_BkMetalTradingLocalMarket,</v>
      </c>
    </row>
    <row r="54" spans="1:7" x14ac:dyDescent="0.25">
      <c r="A54" t="s">
        <v>421</v>
      </c>
      <c r="C54" t="s">
        <v>437</v>
      </c>
      <c r="D54" t="s">
        <v>418</v>
      </c>
      <c r="E54" t="str">
        <f t="shared" si="0"/>
        <v>GFX_BkMetalTradingWorldMarket</v>
      </c>
      <c r="F54" t="str">
        <f t="shared" si="14"/>
        <v>[Description("торгівля банківськими металами на міжнародних ринках")]</v>
      </c>
      <c r="G54" t="str">
        <f t="shared" si="15"/>
        <v>[Description("торгівля банківськими металами на міжнародних ринках")]GFX_BkMetalTradingWorldMarket,</v>
      </c>
    </row>
    <row r="55" spans="1:7" x14ac:dyDescent="0.25">
      <c r="A55" t="s">
        <v>421</v>
      </c>
      <c r="C55" t="s">
        <v>438</v>
      </c>
      <c r="D55" t="s">
        <v>419</v>
      </c>
      <c r="E55" t="str">
        <f t="shared" si="0"/>
        <v>GFX_FinSvcLocalMarket</v>
      </c>
      <c r="F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5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</row>
    <row r="56" spans="1:7" x14ac:dyDescent="0.25">
      <c r="A56" t="s">
        <v>421</v>
      </c>
      <c r="C56" t="s">
        <v>439</v>
      </c>
      <c r="D56" t="s">
        <v>420</v>
      </c>
      <c r="E56" t="str">
        <f t="shared" si="0"/>
        <v>GFX_FinSvcWorldMarket</v>
      </c>
      <c r="F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5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</row>
    <row r="57" spans="1:7" x14ac:dyDescent="0.25">
      <c r="A57" t="s">
        <v>440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4"/>
        <v>[Description("Не вказано")]</v>
      </c>
      <c r="G57" t="str">
        <f t="shared" si="15"/>
        <v>[Description("Не вказано")]None = 0,</v>
      </c>
    </row>
    <row r="58" spans="1:7" x14ac:dyDescent="0.25">
      <c r="A58" t="s">
        <v>440</v>
      </c>
      <c r="C58" t="s">
        <v>446</v>
      </c>
      <c r="D58" t="s">
        <v>441</v>
      </c>
      <c r="E58" t="str">
        <f t="shared" si="0"/>
        <v>SMSecuritiesTrading</v>
      </c>
      <c r="F58" t="str">
        <f t="shared" si="14"/>
        <v>[Description("діяльність з торгівлі цінними паперами (пп.1 ч.2 ст.16 ЗпЦПіФР)")]</v>
      </c>
      <c r="G58" t="str">
        <f t="shared" si="15"/>
        <v>[Description("діяльність з торгівлі цінними паперами (пп.1 ч.2 ст.16 ЗпЦПіФР)")]SMSecuritiesTrading,</v>
      </c>
    </row>
    <row r="59" spans="1:7" x14ac:dyDescent="0.25">
      <c r="A59" t="s">
        <v>440</v>
      </c>
      <c r="C59" t="s">
        <v>447</v>
      </c>
      <c r="D59" t="s">
        <v>442</v>
      </c>
      <c r="E59" t="str">
        <f t="shared" si="0"/>
        <v>SMInstInvAssetsMgmt</v>
      </c>
      <c r="F59" t="str">
        <f t="shared" si="14"/>
        <v>[Description("діяльність з управління активами інституційних інвесторів (пп.2 ч.2 ст.16 ЗпЦПіФР)")]</v>
      </c>
      <c r="G59" t="str">
        <f t="shared" si="15"/>
        <v>[Description("діяльність з управління активами інституційних інвесторів (пп.2 ч.2 ст.16 ЗпЦПіФР)")]SMInstInvAssetsMgmt,</v>
      </c>
    </row>
    <row r="60" spans="1:7" x14ac:dyDescent="0.25">
      <c r="A60" t="s">
        <v>440</v>
      </c>
      <c r="C60" t="s">
        <v>448</v>
      </c>
      <c r="D60" t="s">
        <v>443</v>
      </c>
      <c r="E60" t="str">
        <f t="shared" si="0"/>
        <v>SMDepositoryActivities</v>
      </c>
      <c r="F60" t="str">
        <f t="shared" si="14"/>
        <v>[Description("депозитарна діяльність (пп.3 ч.2 ст.16 ЗпЦПіФР)")]</v>
      </c>
      <c r="G60" t="str">
        <f t="shared" si="15"/>
        <v>[Description("депозитарна діяльність (пп.3 ч.2 ст.16 ЗпЦПіФР)")]SMDepositoryActivities,</v>
      </c>
    </row>
    <row r="61" spans="1:7" x14ac:dyDescent="0.25">
      <c r="A61" t="s">
        <v>440</v>
      </c>
      <c r="C61" t="s">
        <v>449</v>
      </c>
      <c r="D61" t="s">
        <v>444</v>
      </c>
      <c r="E61" t="str">
        <f t="shared" si="0"/>
        <v>SMTradeOrganization</v>
      </c>
      <c r="F61" t="str">
        <f t="shared" si="14"/>
        <v>[Description("діяльність з організації торгівлі на фондовому ринку (пп.4 ч.2 ст.16 ЗпЦПіФР)")]</v>
      </c>
      <c r="G61" t="str">
        <f t="shared" si="15"/>
        <v>[Description("діяльність з організації торгівлі на фондовому ринку (пп.4 ч.2 ст.16 ЗпЦПіФР)")]SMTradeOrganization,</v>
      </c>
    </row>
    <row r="62" spans="1:7" x14ac:dyDescent="0.25">
      <c r="A62" t="s">
        <v>440</v>
      </c>
      <c r="C62" t="s">
        <v>450</v>
      </c>
      <c r="D62" t="s">
        <v>445</v>
      </c>
      <c r="E62" t="str">
        <f t="shared" si="0"/>
        <v>SMClearing</v>
      </c>
      <c r="F62" t="str">
        <f t="shared" si="14"/>
        <v>[Description("клірингова діяльність (пп.5 ч.2 ст.16 ЗпЦПіФР)")]</v>
      </c>
      <c r="G62" t="str">
        <f t="shared" si="15"/>
        <v>[Description("клірингова діяльність (пп.5 ч.2 ст.16 ЗпЦПіФР)")]SMClearing,</v>
      </c>
    </row>
    <row r="63" spans="1:7" x14ac:dyDescent="0.25">
      <c r="A63" t="s">
        <v>451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4"/>
        <v>[Description("Не вказано")]</v>
      </c>
      <c r="G63" t="str">
        <f t="shared" si="15"/>
        <v>[Description("Не вказано")]None = 0,</v>
      </c>
    </row>
    <row r="64" spans="1:7" x14ac:dyDescent="0.25">
      <c r="A64" t="s">
        <v>451</v>
      </c>
      <c r="C64" t="s">
        <v>456</v>
      </c>
      <c r="D64" t="s">
        <v>452</v>
      </c>
      <c r="E64" t="str">
        <f t="shared" si="0"/>
        <v>SMTBrokerage</v>
      </c>
      <c r="F64" t="str">
        <f t="shared" si="14"/>
        <v>[Description("брокерська діяльність (пп.1 ч.2, п.1, ст.17 ЗпЦПіФР)")]</v>
      </c>
      <c r="G64" t="str">
        <f t="shared" si="15"/>
        <v>[Description("брокерська діяльність (пп.1 ч.2, п.1, ст.17 ЗпЦПіФР)")]SMTBrokerage,</v>
      </c>
    </row>
    <row r="65" spans="1:7" x14ac:dyDescent="0.25">
      <c r="A65" t="s">
        <v>451</v>
      </c>
      <c r="C65" t="s">
        <v>457</v>
      </c>
      <c r="D65" t="s">
        <v>453</v>
      </c>
      <c r="E65" t="str">
        <f t="shared" si="0"/>
        <v>SMTDealership</v>
      </c>
      <c r="F65" t="str">
        <f t="shared" si="14"/>
        <v>[Description("дилерська діяльність (пп.2 ч.2, п.1, ст.17 ЗпЦПіФР)")]</v>
      </c>
      <c r="G65" t="str">
        <f t="shared" si="15"/>
        <v>[Description("дилерська діяльність (пп.2 ч.2, п.1, ст.17 ЗпЦПіФР)")]SMTDealership,</v>
      </c>
    </row>
    <row r="66" spans="1:7" x14ac:dyDescent="0.25">
      <c r="A66" t="s">
        <v>451</v>
      </c>
      <c r="C66" t="s">
        <v>458</v>
      </c>
      <c r="D66" t="s">
        <v>454</v>
      </c>
      <c r="E66" t="str">
        <f t="shared" si="0"/>
        <v>SMTUnderwriting</v>
      </c>
      <c r="F66" t="str">
        <f t="shared" si="14"/>
        <v>[Description("андеррайтинг (пп.3 ч.2, п.1, ст.17 ЗпЦПіФР)")]</v>
      </c>
      <c r="G66" t="str">
        <f t="shared" si="15"/>
        <v>[Description("андеррайтинг (пп.3 ч.2, п.1, ст.17 ЗпЦПіФР)")]SMTUnderwriting,</v>
      </c>
    </row>
    <row r="67" spans="1:7" x14ac:dyDescent="0.25">
      <c r="A67" t="s">
        <v>451</v>
      </c>
      <c r="C67" t="s">
        <v>459</v>
      </c>
      <c r="D67" t="s">
        <v>455</v>
      </c>
      <c r="E67" t="str">
        <f t="shared" ref="E67" si="16">C67&amp; IF(LEN(B67)&gt;0," = " &amp;B67, "")</f>
        <v>SMTSecuritiesMgmt</v>
      </c>
      <c r="F67" t="str">
        <f t="shared" si="14"/>
        <v>[Description("діяльність з управління цінними паперами (пп.4 ч.2, п.1, ст.17 ЗпЦПіФР)")]</v>
      </c>
      <c r="G67" t="str">
        <f t="shared" si="15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7"/>
  <sheetViews>
    <sheetView workbookViewId="0">
      <selection activeCell="E36" sqref="E36:E37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401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402</v>
      </c>
      <c r="C37" t="str">
        <f t="shared" ref="C37" si="13">"public List&lt;EnumType&gt; "&amp;B37 &amp;"() { return EnumType.GetEnumList(typeof("&amp;A37&amp;")); }"</f>
        <v>public List&lt;EnumType&gt; () { return EnumType.GetEnumList(typeof(BankAssociatedPersonsCode315p)); }</v>
      </c>
      <c r="D37" t="str">
        <f t="shared" ref="D37" si="14">A37&amp;"List"</f>
        <v>BankAssociatedPersonsCode315pList</v>
      </c>
      <c r="E37" t="str">
        <f t="shared" ref="E37" si="15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4" sqref="L4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398</v>
      </c>
      <c r="B2" t="str">
        <f t="shared" ref="B2:B7" si="0">TRIM(A2)</f>
        <v>public bool HasEmploymentBook { get; set; }</v>
      </c>
      <c r="C2">
        <v>1</v>
      </c>
      <c r="D2">
        <f t="shared" ref="D2:D17" si="1">FIND(" ",$B2)</f>
        <v>7</v>
      </c>
      <c r="E2">
        <f>FIND(" ",$B2,D2+1)</f>
        <v>12</v>
      </c>
      <c r="F2">
        <f>FIND(" ",$B2,E2+1)</f>
        <v>30</v>
      </c>
      <c r="G2" t="str">
        <f t="shared" ref="G2:I7" si="2">TRIM(MID($B2,C2,D2-C2))</f>
        <v>public</v>
      </c>
      <c r="H2" t="str">
        <f t="shared" si="2"/>
        <v>bool</v>
      </c>
      <c r="I2" t="str">
        <f>TRIM(MID($B2,E2,F2-E2))</f>
        <v>HasEmploymentBook</v>
      </c>
      <c r="J2" t="str">
        <f>"_"&amp;I2</f>
        <v>_HasEmploymentBook</v>
      </c>
      <c r="K2" t="str">
        <f t="shared" ref="K2:K7" si="3">"private " &amp; H2 &amp; " " &amp; J2 &amp; ";"</f>
        <v>private bool _HasEmploymentBook;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bool HasEmploymentBook { get { return _HasEmploymentBook; } set { _HasEmploymentBook = value; OnPropertyChanged("HasEmploymentBook"); } }</v>
      </c>
    </row>
    <row r="3" spans="1:13" x14ac:dyDescent="0.25">
      <c r="A3" t="s">
        <v>399</v>
      </c>
      <c r="B3" t="str">
        <f t="shared" si="0"/>
        <v>public EmploymentBookInfo BookReqs { get; set; }</v>
      </c>
      <c r="C3">
        <v>1</v>
      </c>
      <c r="D3">
        <f t="shared" si="1"/>
        <v>7</v>
      </c>
      <c r="E3">
        <f t="shared" ref="E3:F7" si="5">FIND(" ",$B3,D3+1)</f>
        <v>26</v>
      </c>
      <c r="F3">
        <f t="shared" si="5"/>
        <v>35</v>
      </c>
      <c r="G3" t="str">
        <f t="shared" si="2"/>
        <v>public</v>
      </c>
      <c r="H3" t="str">
        <f t="shared" si="2"/>
        <v>EmploymentBookInfo</v>
      </c>
      <c r="I3" t="str">
        <f t="shared" si="2"/>
        <v>BookReqs</v>
      </c>
      <c r="J3" t="str">
        <f t="shared" ref="J3:J7" si="6">"_"&amp;I3</f>
        <v>_BookReqs</v>
      </c>
      <c r="K3" t="str">
        <f t="shared" si="3"/>
        <v>private EmploymentBookInfo _BookReqs;</v>
      </c>
      <c r="L3" t="str">
        <f t="shared" si="4"/>
        <v>public EmploymentBookInfo BookReqs { get { return _BookReqs; } set { _BookReqs = value; OnPropertyChanged("BookReqs"); } }</v>
      </c>
    </row>
    <row r="4" spans="1:13" x14ac:dyDescent="0.25">
      <c r="A4" t="s">
        <v>400</v>
      </c>
      <c r="B4" t="str">
        <f t="shared" si="0"/>
        <v>public List&lt;EmploymentRecordInfo&gt; Records { get; set; }</v>
      </c>
      <c r="C4">
        <v>1</v>
      </c>
      <c r="D4">
        <f t="shared" si="1"/>
        <v>7</v>
      </c>
      <c r="E4">
        <f t="shared" si="5"/>
        <v>34</v>
      </c>
      <c r="F4">
        <f t="shared" si="5"/>
        <v>42</v>
      </c>
      <c r="G4" t="str">
        <f t="shared" si="2"/>
        <v>public</v>
      </c>
      <c r="H4" t="str">
        <f t="shared" si="2"/>
        <v>List&lt;EmploymentRecordInfo&gt;</v>
      </c>
      <c r="I4" t="str">
        <f t="shared" si="2"/>
        <v>Records</v>
      </c>
      <c r="J4" t="str">
        <f t="shared" si="6"/>
        <v>_Records</v>
      </c>
      <c r="K4" t="str">
        <f t="shared" si="3"/>
        <v>private List&lt;EmploymentRecordInfo&gt; _Records;</v>
      </c>
      <c r="L4" t="str">
        <f t="shared" si="4"/>
        <v>public List&lt;EmploymentRecordInfo&gt; Records { get { return _Records; } set { _Records = value; OnPropertyChanged("Records"); } }</v>
      </c>
    </row>
    <row r="5" spans="1:13" x14ac:dyDescent="0.25">
      <c r="A5" t="s">
        <v>397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2015-12-11T16:44:22Z</dcterms:modified>
</cp:coreProperties>
</file>