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675" windowHeight="11535"/>
  </bookViews>
  <sheets>
    <sheet name="POA PAC CONSOLIDADO detalle" sheetId="1" r:id="rId1"/>
  </sheets>
  <externalReferences>
    <externalReference r:id="rId2"/>
  </externalReferences>
  <definedNames>
    <definedName name="_xlnm._FilterDatabase" localSheetId="0" hidden="1">'POA PAC CONSOLIDADO detalle'!$A$2:$M$414</definedName>
  </definedNames>
  <calcPr calcId="145621"/>
</workbook>
</file>

<file path=xl/calcChain.xml><?xml version="1.0" encoding="utf-8"?>
<calcChain xmlns="http://schemas.openxmlformats.org/spreadsheetml/2006/main">
  <c r="L414" i="1" l="1"/>
  <c r="K414" i="1"/>
  <c r="L413" i="1"/>
  <c r="K413" i="1"/>
  <c r="L412" i="1"/>
  <c r="K412" i="1"/>
  <c r="L411" i="1"/>
  <c r="K411" i="1"/>
  <c r="L410" i="1"/>
  <c r="M410" i="1" s="1"/>
  <c r="K410" i="1"/>
  <c r="L409" i="1"/>
  <c r="M409" i="1" s="1"/>
  <c r="K409" i="1"/>
  <c r="L408" i="1"/>
  <c r="M408" i="1" s="1"/>
  <c r="K408" i="1"/>
  <c r="L407" i="1"/>
  <c r="M407" i="1" s="1"/>
  <c r="K407" i="1"/>
  <c r="L406" i="1"/>
  <c r="M406" i="1" s="1"/>
  <c r="K406" i="1"/>
  <c r="L405" i="1"/>
  <c r="M405" i="1" s="1"/>
  <c r="K405" i="1"/>
  <c r="L403" i="1"/>
  <c r="M403" i="1" s="1"/>
  <c r="K403" i="1"/>
  <c r="L402" i="1"/>
  <c r="M402" i="1" s="1"/>
  <c r="K402" i="1"/>
  <c r="L401" i="1"/>
  <c r="K401" i="1"/>
  <c r="L400" i="1"/>
  <c r="K400" i="1"/>
  <c r="L398" i="1"/>
  <c r="M398" i="1" s="1"/>
  <c r="K398" i="1"/>
  <c r="L397" i="1"/>
  <c r="M397" i="1" s="1"/>
  <c r="K397" i="1"/>
  <c r="L396" i="1"/>
  <c r="M396" i="1" s="1"/>
  <c r="K396" i="1"/>
  <c r="L395" i="1"/>
  <c r="M395" i="1" s="1"/>
  <c r="K395" i="1"/>
  <c r="L394" i="1"/>
  <c r="M394" i="1" s="1"/>
  <c r="K394" i="1"/>
  <c r="L388" i="1"/>
  <c r="M388" i="1" s="1"/>
  <c r="K388" i="1"/>
  <c r="L379" i="1"/>
  <c r="K379" i="1"/>
  <c r="L378" i="1"/>
  <c r="M378" i="1" s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M278" i="1" s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M224" i="1" s="1"/>
  <c r="K224" i="1"/>
  <c r="L223" i="1"/>
  <c r="M223" i="1" s="1"/>
  <c r="K223" i="1"/>
  <c r="L221" i="1"/>
  <c r="K221" i="1"/>
  <c r="L220" i="1"/>
  <c r="K220" i="1"/>
  <c r="L219" i="1"/>
  <c r="K219" i="1"/>
  <c r="L218" i="1"/>
  <c r="K218" i="1"/>
  <c r="L216" i="1"/>
  <c r="M216" i="1" s="1"/>
  <c r="K216" i="1"/>
  <c r="L215" i="1"/>
  <c r="M215" i="1" s="1"/>
  <c r="K215" i="1"/>
  <c r="L214" i="1"/>
  <c r="M214" i="1" s="1"/>
  <c r="K214" i="1"/>
  <c r="L212" i="1"/>
  <c r="M212" i="1" s="1"/>
  <c r="K212" i="1"/>
  <c r="L211" i="1"/>
  <c r="M211" i="1" s="1"/>
  <c r="K211" i="1"/>
  <c r="L210" i="1"/>
  <c r="M210" i="1" s="1"/>
  <c r="K210" i="1"/>
  <c r="L209" i="1"/>
  <c r="M209" i="1" s="1"/>
  <c r="K209" i="1"/>
  <c r="L204" i="1"/>
  <c r="M204" i="1" s="1"/>
  <c r="K204" i="1"/>
  <c r="L203" i="1"/>
  <c r="M203" i="1" s="1"/>
  <c r="K203" i="1"/>
  <c r="L201" i="1"/>
  <c r="M201" i="1" s="1"/>
  <c r="K201" i="1"/>
  <c r="L200" i="1"/>
  <c r="M200" i="1" s="1"/>
  <c r="K200" i="1"/>
  <c r="L199" i="1"/>
  <c r="M199" i="1" s="1"/>
  <c r="K199" i="1"/>
  <c r="L198" i="1"/>
  <c r="M198" i="1" s="1"/>
  <c r="K198" i="1"/>
  <c r="L197" i="1"/>
  <c r="M197" i="1" s="1"/>
  <c r="K197" i="1"/>
  <c r="L196" i="1"/>
  <c r="M196" i="1" s="1"/>
  <c r="K196" i="1"/>
  <c r="L194" i="1"/>
  <c r="M194" i="1" s="1"/>
  <c r="K194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L129" i="1"/>
  <c r="M129" i="1" s="1"/>
  <c r="K129" i="1"/>
  <c r="L128" i="1"/>
  <c r="K128" i="1"/>
  <c r="L127" i="1"/>
  <c r="K127" i="1"/>
  <c r="L126" i="1"/>
  <c r="K126" i="1"/>
  <c r="L125" i="1"/>
  <c r="K125" i="1"/>
  <c r="L124" i="1"/>
  <c r="K124" i="1"/>
  <c r="L123" i="1"/>
  <c r="M123" i="1" s="1"/>
  <c r="K123" i="1"/>
  <c r="M122" i="1"/>
  <c r="L121" i="1"/>
  <c r="K121" i="1"/>
  <c r="L120" i="1"/>
  <c r="K120" i="1"/>
  <c r="M119" i="1"/>
  <c r="L118" i="1"/>
  <c r="K118" i="1"/>
  <c r="L117" i="1"/>
  <c r="K117" i="1"/>
  <c r="L116" i="1"/>
  <c r="K116" i="1"/>
  <c r="L115" i="1"/>
  <c r="K115" i="1"/>
  <c r="M114" i="1"/>
  <c r="L113" i="1"/>
  <c r="K113" i="1"/>
  <c r="L112" i="1"/>
  <c r="K112" i="1"/>
  <c r="M111" i="1"/>
  <c r="M110" i="1"/>
  <c r="L109" i="1"/>
  <c r="M109" i="1" s="1"/>
  <c r="K109" i="1"/>
  <c r="M108" i="1"/>
  <c r="L107" i="1"/>
  <c r="M107" i="1" s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M96" i="1" s="1"/>
  <c r="K96" i="1"/>
  <c r="L95" i="1"/>
  <c r="M95" i="1" s="1"/>
  <c r="K95" i="1"/>
  <c r="L94" i="1"/>
  <c r="M94" i="1" s="1"/>
  <c r="K94" i="1"/>
  <c r="L93" i="1"/>
  <c r="K93" i="1"/>
  <c r="L92" i="1"/>
  <c r="K92" i="1"/>
  <c r="L91" i="1"/>
  <c r="K91" i="1"/>
  <c r="L90" i="1"/>
  <c r="M90" i="1" s="1"/>
  <c r="K90" i="1"/>
  <c r="L89" i="1"/>
  <c r="M89" i="1" s="1"/>
  <c r="K89" i="1"/>
  <c r="L88" i="1"/>
  <c r="M88" i="1" s="1"/>
  <c r="K88" i="1"/>
  <c r="L87" i="1"/>
  <c r="K87" i="1"/>
  <c r="L86" i="1"/>
  <c r="K86" i="1"/>
  <c r="L85" i="1"/>
  <c r="M85" i="1" s="1"/>
  <c r="K85" i="1"/>
  <c r="L84" i="1"/>
  <c r="M84" i="1" s="1"/>
  <c r="K84" i="1"/>
  <c r="L83" i="1"/>
  <c r="M83" i="1" s="1"/>
  <c r="K83" i="1"/>
  <c r="L82" i="1"/>
  <c r="M82" i="1" s="1"/>
  <c r="K82" i="1"/>
  <c r="L81" i="1"/>
  <c r="K81" i="1"/>
  <c r="L80" i="1"/>
  <c r="K80" i="1"/>
  <c r="L79" i="1"/>
  <c r="M79" i="1" s="1"/>
  <c r="K79" i="1"/>
  <c r="L78" i="1"/>
  <c r="M78" i="1" s="1"/>
  <c r="K78" i="1"/>
  <c r="L77" i="1"/>
  <c r="M77" i="1" s="1"/>
  <c r="K77" i="1"/>
  <c r="L76" i="1"/>
  <c r="M76" i="1" s="1"/>
  <c r="K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L55" i="1"/>
  <c r="K55" i="1"/>
  <c r="L54" i="1"/>
  <c r="K54" i="1"/>
  <c r="M53" i="1"/>
  <c r="L52" i="1"/>
  <c r="M52" i="1" s="1"/>
  <c r="K52" i="1"/>
  <c r="L51" i="1"/>
  <c r="K51" i="1"/>
  <c r="L50" i="1"/>
  <c r="K50" i="1"/>
  <c r="L48" i="1"/>
  <c r="M48" i="1" s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M31" i="1"/>
  <c r="L30" i="1"/>
  <c r="K30" i="1"/>
  <c r="L29" i="1"/>
  <c r="K29" i="1"/>
  <c r="L28" i="1"/>
  <c r="K28" i="1"/>
  <c r="L27" i="1"/>
  <c r="M27" i="1" s="1"/>
  <c r="K27" i="1"/>
  <c r="L26" i="1"/>
  <c r="K26" i="1"/>
  <c r="L25" i="1"/>
  <c r="K25" i="1"/>
  <c r="M24" i="1"/>
  <c r="L23" i="1"/>
  <c r="K23" i="1"/>
  <c r="L22" i="1"/>
  <c r="K22" i="1"/>
  <c r="L21" i="1"/>
  <c r="K21" i="1"/>
  <c r="L20" i="1"/>
  <c r="K20" i="1"/>
  <c r="M19" i="1"/>
  <c r="L18" i="1"/>
  <c r="M18" i="1" s="1"/>
  <c r="K18" i="1"/>
  <c r="L17" i="1"/>
  <c r="K17" i="1"/>
  <c r="L16" i="1"/>
  <c r="K16" i="1"/>
  <c r="L15" i="1"/>
  <c r="K15" i="1"/>
  <c r="L14" i="1"/>
  <c r="K14" i="1"/>
  <c r="L13" i="1"/>
  <c r="K13" i="1"/>
  <c r="L11" i="1"/>
  <c r="M11" i="1" s="1"/>
  <c r="K11" i="1"/>
  <c r="L10" i="1"/>
  <c r="K10" i="1"/>
  <c r="L9" i="1"/>
  <c r="K9" i="1"/>
  <c r="L8" i="1"/>
  <c r="M8" i="1" s="1"/>
  <c r="K8" i="1"/>
  <c r="M7" i="1"/>
  <c r="L6" i="1"/>
  <c r="M6" i="1" s="1"/>
  <c r="K6" i="1"/>
  <c r="M5" i="1"/>
  <c r="M4" i="1"/>
  <c r="M25" i="1" l="1"/>
  <c r="M218" i="1"/>
  <c r="M50" i="1"/>
  <c r="M313" i="1"/>
  <c r="M20" i="1"/>
  <c r="M28" i="1"/>
  <c r="M54" i="1"/>
  <c r="M80" i="1"/>
  <c r="M112" i="1"/>
  <c r="M279" i="1"/>
  <c r="M400" i="1"/>
  <c r="M86" i="1"/>
  <c r="M124" i="1"/>
  <c r="M91" i="1"/>
  <c r="M115" i="1"/>
  <c r="M411" i="1"/>
  <c r="M32" i="1"/>
  <c r="M120" i="1"/>
  <c r="M225" i="1"/>
  <c r="M13" i="1"/>
  <c r="M9" i="1"/>
  <c r="M97" i="1"/>
</calcChain>
</file>

<file path=xl/sharedStrings.xml><?xml version="1.0" encoding="utf-8"?>
<sst xmlns="http://schemas.openxmlformats.org/spreadsheetml/2006/main" count="625" uniqueCount="163">
  <si>
    <t>PROGRAMA</t>
  </si>
  <si>
    <t>PROYECTO</t>
  </si>
  <si>
    <t>PRODUCTO / OBRA</t>
  </si>
  <si>
    <t>FASE</t>
  </si>
  <si>
    <t>F. INICIO</t>
  </si>
  <si>
    <t>F. FIN</t>
  </si>
  <si>
    <t>PARTIDA</t>
  </si>
  <si>
    <t>PRESUPUESTO</t>
  </si>
  <si>
    <t>TOTAL</t>
  </si>
  <si>
    <t>PAC 2015</t>
  </si>
  <si>
    <t>T R. FISC</t>
  </si>
  <si>
    <t>T R. FISCA</t>
  </si>
  <si>
    <t>DESCRIPCION DE LA CONTRATACION</t>
  </si>
  <si>
    <t>TOTAL SIN IVA</t>
  </si>
  <si>
    <t>TOTAL CON IVA</t>
  </si>
  <si>
    <t>RECUPERACION DE EDIFICACIONES PATRIMONIALES</t>
  </si>
  <si>
    <t>INTERVENCION EN EDIFICACIONES PATRIMONIALES</t>
  </si>
  <si>
    <r>
      <t xml:space="preserve">O: </t>
    </r>
    <r>
      <rPr>
        <sz val="10"/>
        <color theme="1"/>
        <rFont val="Calibri"/>
        <family val="2"/>
        <scheme val="minor"/>
      </rPr>
      <t>INTERVENCION INTEGRAL CASA DE LAS VELAS</t>
    </r>
  </si>
  <si>
    <r>
      <t>Diseños (Estudios)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</si>
  <si>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$ 0.00</t>
  </si>
  <si>
    <t>ARRASTRE - SUBIDO AL PORTAL AÑO ANTERIOR ESTUDIO REHABILITACIÓN URBANO - ARQUITECTÓNICA DEL CENTRO HISTÓRICO DE QUITO - REHABILITACIÓN ARQUITECTÓNICA CASA DE LAS VELAS AV. 12 DE OCTUBRE Y TARQUI. Adjudicado - Registro de Contratos (7 NOV. 2014). $30.910,00 Arq. Mauricio Salgado</t>
  </si>
  <si>
    <r>
      <t>Contratación Portal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</si>
  <si>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Periodo de ejecución (según contrato) </t>
    </r>
    <r>
      <rPr>
        <sz val="10"/>
        <color rgb="FFFF0000"/>
        <rFont val="Calibri"/>
        <family val="2"/>
        <scheme val="minor"/>
      </rPr>
      <t>(Especifica)</t>
    </r>
  </si>
  <si>
    <t>O: CONSERVACION Y RESTAURACION DE CAMPANARIOS Y COROS ALTOS DE LAS IGLESIAS DEL CHQ</t>
  </si>
  <si>
    <t>Periodo de ejecución (según contrato) (Especifica)</t>
  </si>
  <si>
    <r>
      <t xml:space="preserve">O: </t>
    </r>
    <r>
      <rPr>
        <sz val="10"/>
        <color theme="1"/>
        <rFont val="Calibri"/>
        <family val="2"/>
        <scheme val="minor"/>
      </rPr>
      <t>PROGRAMAS DE REHABILITACION DE CUBIERTAS QUINTA FACHADA EN INMUEBLES PATRIMONIALED</t>
    </r>
  </si>
  <si>
    <t xml:space="preserve">INTERVENCION EN EDIFICACIONES PATRIMONIALES EN RIESGO </t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</si>
  <si>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PATRIMONIALES EN RIESGO</t>
    </r>
  </si>
  <si>
    <r>
      <t xml:space="preserve">P: </t>
    </r>
    <r>
      <rPr>
        <sz val="10"/>
        <color theme="1"/>
        <rFont val="Calibri"/>
        <family val="2"/>
        <scheme val="minor"/>
      </rPr>
      <t>DISEÑO DE POLITICAS DE VIVIENDA PARA LAS AREAS HISTORICAS DEL CHQ</t>
    </r>
  </si>
  <si>
    <r>
      <t>DISEÑO DE POLITICAS DE VIVIENDA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(Trimestral)</t>
    </r>
  </si>
  <si>
    <t>ARRASTRE - DISEÑO DE POLÍTICAS DE VIVIENDA PARA LAS ÁREAS HISTÓRICAS DEL DMQ. Calificación de Participantes (24 dic 2014). $319. 462.86 sin IVA</t>
  </si>
  <si>
    <t>SISTEMA DE SEGURIDAD PARA BIENES PATRIMONIALES EN EDIFICACIONES RELIGI</t>
  </si>
  <si>
    <r>
      <t xml:space="preserve">P: </t>
    </r>
    <r>
      <rPr>
        <sz val="10"/>
        <color theme="1"/>
        <rFont val="Calibri"/>
        <family val="2"/>
        <scheme val="minor"/>
      </rPr>
      <t>DOTACION DEL SISTEMA DE SEGURIDAD PARA LAS 29 IGLESIAS DEL CHQ</t>
    </r>
  </si>
  <si>
    <r>
      <t>DOTACION DEL SISTEMA DE SEGURIDAD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</si>
  <si>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INTERVENCION EN IGLESIAS Y CONVENTOS</t>
  </si>
  <si>
    <r>
      <t xml:space="preserve">P: </t>
    </r>
    <r>
      <rPr>
        <sz val="10"/>
        <color theme="1"/>
        <rFont val="Calibri"/>
        <family val="2"/>
        <scheme val="minor"/>
      </rPr>
      <t>FISCALIZACION-DIRECCION DE OBRAS</t>
    </r>
  </si>
  <si>
    <r>
      <t>FISCALIZACION DE OBRAS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</si>
  <si>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r>
      <t xml:space="preserve">O: </t>
    </r>
    <r>
      <rPr>
        <sz val="10"/>
        <color theme="1"/>
        <rFont val="Calibri"/>
        <family val="2"/>
        <scheme val="minor"/>
      </rPr>
      <t>INTERVENCION DE PATRIMONIO MUEBLE</t>
    </r>
  </si>
  <si>
    <t>INTERVENCION EN INMUEBLES DE GESTION SOCIAL</t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</si>
  <si>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PARA PROGRAMAS DE LA SECRETARIA DE INCLUSION</t>
    </r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</si>
  <si>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PARA PROGRAMAS PATRONATO SAN JOSE</t>
    </r>
  </si>
  <si>
    <t>PRESERVACIÓN, CONSERVACIÓN Y REHABILITACIÓN DEL PATRIMONIO CULTURAL</t>
  </si>
  <si>
    <t>INVENTARIO PATRIMONIAL DEL CENTRO HISTORICO</t>
  </si>
  <si>
    <r>
      <t xml:space="preserve">P: </t>
    </r>
    <r>
      <rPr>
        <sz val="10"/>
        <color theme="1"/>
        <rFont val="Calibri"/>
        <family val="2"/>
        <scheme val="minor"/>
      </rPr>
      <t>INVENTARIO PATRIMONIAL</t>
    </r>
  </si>
  <si>
    <r>
      <t>ESTUDIOS DE REGISTRO DE LOS BIENES CULTURALES PATRIMONIALES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</si>
  <si>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ARRASTRE</t>
  </si>
  <si>
    <t>RECUPERACIÓN DE EDIFICACIONES PATRIMONIALES</t>
  </si>
  <si>
    <r>
      <t xml:space="preserve">O: </t>
    </r>
    <r>
      <rPr>
        <sz val="10"/>
        <color theme="1"/>
        <rFont val="Calibri"/>
        <family val="2"/>
        <scheme val="minor"/>
      </rPr>
      <t>CONSERVACIÓN DE BIENES MUEBLES</t>
    </r>
  </si>
  <si>
    <r>
      <t xml:space="preserve">O: </t>
    </r>
    <r>
      <rPr>
        <sz val="10"/>
        <color theme="1"/>
        <rFont val="Calibri"/>
        <family val="2"/>
        <scheme val="minor"/>
      </rPr>
      <t>CONVENTO DE SAN AGUSTIN DE QUITO</t>
    </r>
  </si>
  <si>
    <r>
      <t xml:space="preserve">O: </t>
    </r>
    <r>
      <rPr>
        <sz val="10"/>
        <color theme="1"/>
        <rFont val="Calibri"/>
        <family val="2"/>
        <scheme val="minor"/>
      </rPr>
      <t>INVERSIÓN Y REHABILITACIÓN DEL ESPACIO PÚBLICO SOBRE BIENES PATRIMONIALES EN ÁREAS HISTORICAS</t>
    </r>
  </si>
  <si>
    <r>
      <t xml:space="preserve">O: </t>
    </r>
    <r>
      <rPr>
        <sz val="10"/>
        <color theme="1"/>
        <rFont val="Calibri"/>
        <family val="2"/>
        <scheme val="minor"/>
      </rPr>
      <t>INTERVENCIÓN ARQUITECTÓNICA EN INMUEBLES PATRIMONIALES</t>
    </r>
  </si>
  <si>
    <r>
      <t xml:space="preserve">O: </t>
    </r>
    <r>
      <rPr>
        <sz val="10"/>
        <color theme="1"/>
        <rFont val="Calibri"/>
        <family val="2"/>
        <scheme val="minor"/>
      </rPr>
      <t>CONJUNTO HABITACIONAL CENTRO HISTORICO</t>
    </r>
  </si>
  <si>
    <t>INTERVENCION, MANTENIMIENTO Y RECUPERACION ARQUEOLOGICA</t>
  </si>
  <si>
    <r>
      <t xml:space="preserve">P: </t>
    </r>
    <r>
      <rPr>
        <sz val="10"/>
        <color theme="1"/>
        <rFont val="Calibri"/>
        <family val="2"/>
        <scheme val="minor"/>
      </rPr>
      <t>CONTROL DE PLAGAS EN EL CHQ</t>
    </r>
  </si>
  <si>
    <r>
      <t>ESTUDIO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</si>
  <si>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PARQUE ARQUEOLÓGICO RUMIPAMBA</t>
    </r>
  </si>
  <si>
    <r>
      <t xml:space="preserve">O: </t>
    </r>
    <r>
      <rPr>
        <sz val="10"/>
        <color theme="1"/>
        <rFont val="Calibri"/>
        <family val="2"/>
        <scheme val="minor"/>
      </rPr>
      <t>MUSEO DE TULIPE</t>
    </r>
  </si>
  <si>
    <r>
      <t xml:space="preserve">P: </t>
    </r>
    <r>
      <rPr>
        <sz val="10"/>
        <color theme="1"/>
        <rFont val="Calibri"/>
        <family val="2"/>
        <scheme val="minor"/>
      </rPr>
      <t>ESTUDIOS,INTERVENCION, MANTENIMIENTO Y RECUPERACION EN SITIOS ARQUEOLOGICOS</t>
    </r>
  </si>
  <si>
    <r>
      <t>ESTUDIOS,INTERVENCION, MANTENIMIENTO Y RECUPERACION EN SITIOS ARQUEOLOGICOS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</si>
  <si>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REVITALIZACION DE PATRIMONIO EN PARROQUIAS RURALES</t>
  </si>
  <si>
    <r>
      <t xml:space="preserve">O: </t>
    </r>
    <r>
      <rPr>
        <sz val="10"/>
        <color theme="1"/>
        <rFont val="Calibri"/>
        <family val="2"/>
        <scheme val="minor"/>
      </rPr>
      <t>INTERVENCION EN BARRIOS DEL DMQ</t>
    </r>
  </si>
  <si>
    <r>
      <t xml:space="preserve">O: </t>
    </r>
    <r>
      <rPr>
        <sz val="10"/>
        <color theme="1"/>
        <rFont val="Calibri"/>
        <family val="2"/>
        <scheme val="minor"/>
      </rPr>
      <t>INTERVENCION EN AREAS PATRIMONIALES RURALES</t>
    </r>
  </si>
  <si>
    <r>
      <t xml:space="preserve">O: </t>
    </r>
    <r>
      <rPr>
        <sz val="10"/>
        <color theme="1"/>
        <rFont val="Calibri"/>
        <family val="2"/>
        <scheme val="minor"/>
      </rPr>
      <t>INTERVENCION EN TEATROS</t>
    </r>
  </si>
  <si>
    <r>
      <t xml:space="preserve">O: </t>
    </r>
    <r>
      <rPr>
        <sz val="10"/>
        <color theme="1"/>
        <rFont val="Calibri"/>
        <family val="2"/>
        <scheme val="minor"/>
      </rPr>
      <t>INTERVENCION EN CENTROS CULTURALES (RECUPERACION IMAGEN URBANA FASE 1)</t>
    </r>
  </si>
  <si>
    <r>
      <t xml:space="preserve">P: </t>
    </r>
    <r>
      <rPr>
        <sz val="10"/>
        <color theme="1"/>
        <rFont val="Calibri"/>
        <family val="2"/>
        <scheme val="minor"/>
      </rPr>
      <t>FISCALIZACION Y DIRECCION ARQUITECTONICA OBRAS PARROQUIAS RURALES</t>
    </r>
  </si>
  <si>
    <r>
      <t>FISCALIZACION DIRECCION ARQUITECTONICA OBRAS PARROQUIAS RURALES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</si>
  <si>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INVENTARIO DEL PATRIMONIO CULTURAL DEL DMQ</t>
  </si>
  <si>
    <t xml:space="preserve">REGISTRO DEL PATRIMONIO INMATERIAL </t>
  </si>
  <si>
    <r>
      <t xml:space="preserve">P: </t>
    </r>
    <r>
      <rPr>
        <sz val="10"/>
        <color theme="1"/>
        <rFont val="Calibri"/>
        <family val="2"/>
        <scheme val="minor"/>
      </rPr>
      <t>PROPUESTA ARQUITECTONICA PARA LA CREACION DE LA FONOTECA</t>
    </r>
  </si>
  <si>
    <t>P: ATLAS DEL PATRIMONIO INMATERIAL</t>
  </si>
  <si>
    <t>CREACION DE EXPEDIENTES DE PAISAJE CULTURAL</t>
  </si>
  <si>
    <r>
      <t xml:space="preserve">P: </t>
    </r>
    <r>
      <rPr>
        <sz val="10"/>
        <color theme="1"/>
        <rFont val="Calibri"/>
        <family val="2"/>
        <scheme val="minor"/>
      </rPr>
      <t>PAISAJES CULTURALES DE GUAPULO Y CHILLOGALLO</t>
    </r>
  </si>
  <si>
    <t>REGISTRO DE LAS TÉCNICAS ARTESANALES TRADICIONALES</t>
  </si>
  <si>
    <t>P: REGISTRO DE LAS TECNICAS ARTESANALES -OFICIOS TRADICIONALES,TRABAJOS EN FORJA HIERRO FUNDIDO , TALLA DE MADERA,TEJAS , TEJUELOS, TALLA DE PIEDRAS,OTROS (CON PUBLICACION)</t>
  </si>
  <si>
    <r>
      <t>ESTUDIO DE REGISTRO DE LAS TECNICAS ARTESANALES TRADICIONALES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</si>
  <si>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PLAN DE RIESGOS DEL PATRIMONIO CULTURAL DEL DMQ</t>
  </si>
  <si>
    <r>
      <t xml:space="preserve">P: </t>
    </r>
    <r>
      <rPr>
        <sz val="10"/>
        <color theme="1"/>
        <rFont val="Calibri"/>
        <family val="2"/>
        <scheme val="minor"/>
      </rPr>
      <t>RESILENCIA EN EL CHQ</t>
    </r>
  </si>
  <si>
    <r>
      <t xml:space="preserve">P: </t>
    </r>
    <r>
      <rPr>
        <sz val="10"/>
        <color theme="1"/>
        <rFont val="Calibri"/>
        <family val="2"/>
        <scheme val="minor"/>
      </rPr>
      <t>CONTROL DE PLAGAS EN AREAS HISTORICAS FASE II</t>
    </r>
  </si>
  <si>
    <r>
      <t xml:space="preserve">P: </t>
    </r>
    <r>
      <rPr>
        <sz val="10"/>
        <color theme="1"/>
        <rFont val="Calibri"/>
        <family val="2"/>
        <scheme val="minor"/>
      </rPr>
      <t>PLAN DE CONSERVACION PREVENTIVA EN BBMM</t>
    </r>
  </si>
  <si>
    <r>
      <t xml:space="preserve">P: </t>
    </r>
    <r>
      <rPr>
        <sz val="10"/>
        <color theme="1"/>
        <rFont val="Calibri"/>
        <family val="2"/>
        <scheme val="minor"/>
      </rPr>
      <t>ELABORACION DE MAPA DE RIESGOS</t>
    </r>
  </si>
  <si>
    <t>DIFUSION DEL PATRIMONIO CULTURAL</t>
  </si>
  <si>
    <r>
      <t xml:space="preserve">P: </t>
    </r>
    <r>
      <rPr>
        <sz val="10"/>
        <color theme="1"/>
        <rFont val="Calibri"/>
        <family val="2"/>
        <scheme val="minor"/>
      </rPr>
      <t>DIFUSION PUBLICIDAD / EVENTOS</t>
    </r>
  </si>
  <si>
    <r>
      <t>CONTRATACION Y EJECUCION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</si>
  <si>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r>
      <t xml:space="preserve">P: </t>
    </r>
    <r>
      <rPr>
        <sz val="10"/>
        <color theme="1"/>
        <rFont val="Calibri"/>
        <family val="2"/>
        <scheme val="minor"/>
      </rPr>
      <t>PLAN EDITORIAL</t>
    </r>
  </si>
  <si>
    <t>PLAN DE GESTION DE PATRIMONIO DOCUMENTAL DEL DMQ</t>
  </si>
  <si>
    <r>
      <t xml:space="preserve">P: </t>
    </r>
    <r>
      <rPr>
        <sz val="10"/>
        <color theme="1"/>
        <rFont val="Calibri"/>
        <family val="2"/>
        <scheme val="minor"/>
      </rPr>
      <t>PLAN DE GESTION DE PATRIMONIO DOCUMENTAL DEL DMQ - FASE 1</t>
    </r>
  </si>
  <si>
    <t>PLAN METROPOLITANO DE RESERVAS</t>
  </si>
  <si>
    <r>
      <t xml:space="preserve">P: </t>
    </r>
    <r>
      <rPr>
        <sz val="10"/>
        <color theme="1"/>
        <rFont val="Calibri"/>
        <family val="2"/>
        <scheme val="minor"/>
      </rPr>
      <t>PLAN METROPOLITANO DE RESERVAS-FASE 1 CONVENTO DE SAN FRANCISCO Y OTROS</t>
    </r>
  </si>
  <si>
    <t>ESTUDIOS DEL PATRIMONIO CULTURAL</t>
  </si>
  <si>
    <r>
      <t xml:space="preserve">P: </t>
    </r>
    <r>
      <rPr>
        <sz val="10"/>
        <color theme="1"/>
        <rFont val="Calibri"/>
        <family val="2"/>
        <scheme val="minor"/>
      </rPr>
      <t>CONVENIOS CON ORGANISMOS NACIONALES E INTERNACIONALES</t>
    </r>
  </si>
  <si>
    <r>
      <t xml:space="preserve">P: </t>
    </r>
    <r>
      <rPr>
        <sz val="10"/>
        <color theme="1"/>
        <rFont val="Calibri"/>
        <family val="2"/>
        <scheme val="minor"/>
      </rPr>
      <t>DIAGNOSTICO Y PROPUESTA DE USO EN INMUEBLES SUBUTILIZADOS EN EL CHQ</t>
    </r>
  </si>
  <si>
    <r>
      <t xml:space="preserve">P: </t>
    </r>
    <r>
      <rPr>
        <sz val="10"/>
        <color theme="1"/>
        <rFont val="Calibri"/>
        <family val="2"/>
        <scheme val="minor"/>
      </rPr>
      <t>ACTUALIZACION DEL PLAN ESPECIAL DE CONSERVACION DEL CHQ</t>
    </r>
  </si>
  <si>
    <t>REGISTRO DE LOS BCP MUEBLES, DEL DISTRITO METROPOLITANO DE QUITO - PAR</t>
  </si>
  <si>
    <r>
      <t xml:space="preserve">P: </t>
    </r>
    <r>
      <rPr>
        <sz val="10"/>
        <color theme="1"/>
        <rFont val="Calibri"/>
        <family val="2"/>
        <scheme val="minor"/>
      </rPr>
      <t>REGISTRO DE BIENES MUEBLES PATRIMONIALES EN EL DMQ</t>
    </r>
  </si>
  <si>
    <r>
      <t>ESTUDIO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</si>
  <si>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REGISTRO DEL PATRIMONIO DE BIENES INMUEBLES</t>
  </si>
  <si>
    <r>
      <t xml:space="preserve">P: </t>
    </r>
    <r>
      <rPr>
        <sz val="10"/>
        <color theme="1"/>
        <rFont val="Calibri"/>
        <family val="2"/>
        <scheme val="minor"/>
      </rPr>
      <t>CONCLUSION DE REGISTRO DE BIENES PATRIMONIALES INMUEBLES</t>
    </r>
  </si>
  <si>
    <t>PROGRAMA ARQUEOLOGICO DMQ</t>
  </si>
  <si>
    <t xml:space="preserve">INTERVENCION INTEGRAL EN SITIOS ARQUEOLOGICOS </t>
  </si>
  <si>
    <r>
      <t xml:space="preserve">O: </t>
    </r>
    <r>
      <rPr>
        <sz val="10"/>
        <color theme="1"/>
        <rFont val="Calibri"/>
        <family val="2"/>
        <scheme val="minor"/>
      </rPr>
      <t>CONCEPTUALIZACION, MUSEOGRAFIA Y MANTENIMIENTO DE SITIOS ARQUEOLOGICOS RUMIPAMBA, LA FLORIDA Y TULIPE</t>
    </r>
  </si>
  <si>
    <t>REVITALIZACIÓN DEL ESPACIO PÚBLICO Y PEATONALIZACIÓN</t>
  </si>
  <si>
    <t>INTERVENCION EN ESPACIOS PUBLICOS</t>
  </si>
  <si>
    <r>
      <t xml:space="preserve">O: </t>
    </r>
    <r>
      <rPr>
        <sz val="10"/>
        <color theme="1"/>
        <rFont val="Calibri"/>
        <family val="2"/>
        <scheme val="minor"/>
      </rPr>
      <t>TRATAMIENTO DE IMPERMEABILIZACION EN CUBIERTAS DE EDIFICACIONES PATRIMONIALES</t>
    </r>
  </si>
  <si>
    <t>LIBRE PARA REASIGNAR DAMARIS VALLEJO (ELABORARÁ EL AREA DE ESTUDIO Y DISEÑOS)</t>
  </si>
  <si>
    <r>
      <t xml:space="preserve">O: </t>
    </r>
    <r>
      <rPr>
        <sz val="10"/>
        <color theme="1"/>
        <rFont val="Calibri"/>
        <family val="2"/>
        <scheme val="minor"/>
      </rPr>
      <t>MANTENIMIENTO DE PLAZAS, PARQUES, VIAS DE PIEDRA</t>
    </r>
  </si>
  <si>
    <r>
      <t xml:space="preserve">O: </t>
    </r>
    <r>
      <rPr>
        <sz val="10"/>
        <color theme="1"/>
        <rFont val="Calibri"/>
        <family val="2"/>
        <scheme val="minor"/>
      </rPr>
      <t>SISTEMAS DE ILUMINACION ORNAMENTAL EN EDIFICACIONES PATRIMONIALES FASE II</t>
    </r>
  </si>
  <si>
    <t xml:space="preserve">INCLUSION DE LA CIUDADANIA EN EL PATRIMONIO </t>
  </si>
  <si>
    <r>
      <t xml:space="preserve">P: </t>
    </r>
    <r>
      <rPr>
        <sz val="10"/>
        <color theme="1"/>
        <rFont val="Calibri"/>
        <family val="2"/>
        <scheme val="minor"/>
      </rPr>
      <t>JORNADAS CULTURALES Y PARROQUIALES</t>
    </r>
  </si>
  <si>
    <r>
      <t>CONTRATACION DE JORNADAS CULTURALES BARRIALES Y PARROQUIALES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</si>
  <si>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CENTRO HISTORICO</t>
  </si>
  <si>
    <t>MOVILIDAD EN EL CENTRO HISTORICO</t>
  </si>
  <si>
    <r>
      <t xml:space="preserve">P: </t>
    </r>
    <r>
      <rPr>
        <sz val="10"/>
        <color theme="1"/>
        <rFont val="Calibri"/>
        <family val="2"/>
        <scheme val="minor"/>
      </rPr>
      <t>INTERVENCION TREBOL,MARIN CUMANDA</t>
    </r>
  </si>
  <si>
    <r>
      <t>INTERVENCION TREBOL MARIN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</si>
  <si>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OBRAS DE RECUPERACION IMAGEN URBANA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</si>
  <si>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EJE AV PICHINCHA SAN BLAS-MARIN</t>
    </r>
  </si>
  <si>
    <r>
      <t>DISEÑO ESTUDIOS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</si>
  <si>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PLAN DE MOVILIDAD</t>
    </r>
  </si>
  <si>
    <r>
      <t>DISEÑO PLAN DE MOVILIDAD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</si>
  <si>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SUSTENTABILIDAD ECONOMICA DEL CENTRO HISTORICO</t>
  </si>
  <si>
    <r>
      <t xml:space="preserve">P: </t>
    </r>
    <r>
      <rPr>
        <sz val="10"/>
        <color theme="1"/>
        <rFont val="Calibri"/>
        <family val="2"/>
        <scheme val="minor"/>
      </rPr>
      <t>ESTUDIOS EN EL CHQ</t>
    </r>
  </si>
  <si>
    <r>
      <t>DISEÑO DE ESTUDIOS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</si>
  <si>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PLAN DE COMUNICACION Y DIFUSION DEL CHQ</t>
    </r>
  </si>
  <si>
    <r>
      <t>DIFUSION PATRIMONIAL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</si>
  <si>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PLAN EDITORIAL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</si>
  <si>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CULTURA, PATRIMONIO Y EDUCACION</t>
  </si>
  <si>
    <r>
      <t xml:space="preserve">O: </t>
    </r>
    <r>
      <rPr>
        <sz val="10"/>
        <color theme="1"/>
        <rFont val="Calibri"/>
        <family val="2"/>
        <scheme val="minor"/>
      </rPr>
      <t>PROYECTO DE INTEGRACION DE LAS LADERAS DEL CENTRO</t>
    </r>
  </si>
  <si>
    <r>
      <t xml:space="preserve">P: </t>
    </r>
    <r>
      <rPr>
        <sz val="10"/>
        <color theme="1"/>
        <rFont val="Calibri"/>
        <family val="2"/>
        <scheme val="minor"/>
      </rPr>
      <t>ESTUDIOS PARA LA PROMOCION DE LA CULTURA PATRIMONIO Y EDUCACION</t>
    </r>
  </si>
  <si>
    <r>
      <t>REGISTRO DEL PATRIMONIO SONORO EN EL DMQ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</si>
  <si>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CENTRO DOCUMENTAL</t>
    </r>
  </si>
  <si>
    <r>
      <t>SERVICIOS TECNICOS ESPECIALIZADOS PARA EL TRATAMIENTO FISICO, ORGANIZACION Y LEVANTAMIENTO DEL INVENTARIO DE LOS DOCUMENTOS QUE REPOSAN EN EL ARCHIVO DEL IMP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</si>
  <si>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EQUIPAMIENTO EN EL CENTRO HISTORICO</t>
  </si>
  <si>
    <r>
      <t xml:space="preserve">P: </t>
    </r>
    <r>
      <rPr>
        <sz val="10"/>
        <color theme="1"/>
        <rFont val="Calibri"/>
        <family val="2"/>
        <scheme val="minor"/>
      </rPr>
      <t>INTERVENCIONES EN EQUIPAMIENTOS DIVERSOS USOS (TEATRO CAPITOL Y ESTUARDO MALDONADO)</t>
    </r>
  </si>
  <si>
    <r>
      <t>CONSULTORIA PARA EL DISEÑO DE POLITICAS DE VIVIENDA PARA LAS AREAS HISTORICAS DEL DMQ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</si>
  <si>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DIAGNOSTICO, EVALUACION Y DISEÑO ESTRUCTURAL DE PROYECTOS PATRIMONIALES EN PROCESO DE INTERVENCION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</si>
  <si>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TEATRO CAPITOL (Especifica)</t>
  </si>
  <si>
    <t>DATA CENTRA OFICINAS DEL IMP (Especifica)</t>
  </si>
  <si>
    <t>CONSERVACION URBANA ARQUITECTONICA FASES 4 Y 6 (Especifica)</t>
  </si>
  <si>
    <r>
      <t>ESTUDIOS REFUNCIONALIZACION DEL EDIF.CIRCULO DE LA PRENSA.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</si>
  <si>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INTERVENCION EN MERCADOS</t>
    </r>
  </si>
  <si>
    <r>
      <t>CONSULTORÍA "PLANIFICACIÓN PARTICIPATIVA, FACTIBILIDAD, ANTEPROYECTO ARQUITECTONICO Y MODELO DE GESTIÓN PARA EL REDISEÑO INTEGRAL DEL MERCADO ARENAS"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</si>
  <si>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MUSEO DEL MONASTERIO DEL CARMEN ALTO</t>
    </r>
  </si>
  <si>
    <r>
      <t xml:space="preserve">O: </t>
    </r>
    <r>
      <rPr>
        <sz val="10"/>
        <color theme="1"/>
        <rFont val="Calibri"/>
        <family val="2"/>
        <scheme val="minor"/>
      </rPr>
      <t>REHABILITACION ARQUITECTONICA INTEGRAL CASA GUILLESPI (PREDIOS 148178 Y 131415)</t>
    </r>
  </si>
  <si>
    <r>
      <t xml:space="preserve">P: </t>
    </r>
    <r>
      <rPr>
        <sz val="10"/>
        <color theme="1"/>
        <rFont val="Calibri"/>
        <family val="2"/>
        <scheme val="minor"/>
      </rPr>
      <t>ESTUDIOS DE INVESTIGACIONES DEL MONASTERIO DEL CARMEN ALTO</t>
    </r>
  </si>
  <si>
    <r>
      <t>DISEÑO ARQUITECTONICO : MUSEO, CRUJIA SUR CLAUSTRO PRINCIPAL, BLOQUE NUEVO ( CRUJIA OCC.) Y AREAS EXTERIORES DE LA HUERTA, REUBICACION CEMENTERIO, DISEÑO TOTAL ( MONASTERIO Y MUSEO) INGENIERIAS: ELECTRICAS, SONIDO, VOZ Y DATOS, CONTRA INCENDIOS, SEGURIDAD, VENTILACION, HIDROSANITARIAS Y REFORZAMIENTO ESTRUCTURAL; MONASTERIO Y MUSEO DEL CARMEN ALTO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</si>
  <si>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GESTION PROYECTOS SOCIALES EN EL CENTRO HISTORICO</t>
  </si>
  <si>
    <r>
      <t xml:space="preserve">O: </t>
    </r>
    <r>
      <rPr>
        <sz val="10"/>
        <color theme="1"/>
        <rFont val="Calibri"/>
        <family val="2"/>
        <scheme val="minor"/>
      </rPr>
      <t>REHABILITACION DE INMUEBLES DE GESTION SOCIAL</t>
    </r>
  </si>
  <si>
    <r>
      <t xml:space="preserve">P: </t>
    </r>
    <r>
      <rPr>
        <sz val="10"/>
        <color theme="1"/>
        <rFont val="Calibri"/>
        <family val="2"/>
        <scheme val="minor"/>
      </rPr>
      <t>ESTUDIOS PATRIMONIALES EN EL CHQ</t>
    </r>
  </si>
  <si>
    <r>
      <t xml:space="preserve">O: </t>
    </r>
    <r>
      <rPr>
        <sz val="10"/>
        <color theme="1"/>
        <rFont val="Calibri"/>
        <family val="2"/>
        <scheme val="minor"/>
      </rPr>
      <t>CASA DE LA MUSICA</t>
    </r>
  </si>
  <si>
    <t>ESPACIO PUBLICO EN EL CENTRO HISTORICO</t>
  </si>
  <si>
    <r>
      <t xml:space="preserve">P: </t>
    </r>
    <r>
      <rPr>
        <sz val="10"/>
        <color theme="1"/>
        <rFont val="Calibri"/>
        <family val="2"/>
        <scheme val="minor"/>
      </rPr>
      <t>CUMPLIMIENTO DE REOCMENDACIONES DEL CENTRO DE PATRIMONIO MUNDIAL</t>
    </r>
  </si>
  <si>
    <r>
      <t>ACTUALIZACION DEL PLAN DE GESTION DEL CHQ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</si>
  <si>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ANALISIS DE IMPACTO PATRIMONIAL DE LOS PROYECTOS DEL CHQ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</si>
  <si>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OBRA EN BARRIOS EMBLEMATICOS DEL CHQ</t>
    </r>
  </si>
  <si>
    <r>
      <t xml:space="preserve">O: </t>
    </r>
    <r>
      <rPr>
        <sz val="10"/>
        <color theme="1"/>
        <rFont val="Calibri"/>
        <family val="2"/>
        <scheme val="minor"/>
      </rPr>
      <t>MANTENIMIENTO DEL CHQ(IMAGEN URBANA,ILUMINACION MUROS</t>
    </r>
  </si>
  <si>
    <r>
      <t xml:space="preserve">O: </t>
    </r>
    <r>
      <rPr>
        <sz val="10"/>
        <color theme="1"/>
        <rFont val="Calibri"/>
        <family val="2"/>
        <scheme val="minor"/>
      </rPr>
      <t>MANTENIMIENTO DEL CENTRO HISTORICO</t>
    </r>
  </si>
  <si>
    <r>
      <t xml:space="preserve">O: </t>
    </r>
    <r>
      <rPr>
        <sz val="10"/>
        <color theme="1"/>
        <rFont val="Calibri"/>
        <family val="2"/>
        <scheme val="minor"/>
      </rPr>
      <t>REFUNCIONALIZACION EDIFICIO ALCALDIA</t>
    </r>
  </si>
  <si>
    <t>FORTALECIMIENTO INSTITUCIONAL</t>
  </si>
  <si>
    <t>REMUNERACION PERSONAL</t>
  </si>
  <si>
    <t>REMUNERACION PERSONAL IMP (Permanente)</t>
  </si>
  <si>
    <t xml:space="preserve">  -------------------------------------------</t>
  </si>
  <si>
    <t xml:space="preserve">  ------------</t>
  </si>
  <si>
    <t>GESTION ADMINISTRATIVA IMP</t>
  </si>
  <si>
    <t>OPERACION ADMINISTRATIVA ANUAL IMP (Permanente)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</si>
</sst>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</borders>
  <cellStyleXfs count="8">
    <xf numFmtId="0" fontId="0" fillId="0" borderId="0"/>
    <xf numFmtId="0" fontId="10" fillId="0" borderId="0"/>
    <xf numFmtId="43" fontId="11" fillId="0" borderId="0" applyFont="0" applyFill="0" applyBorder="0" applyAlignment="0" applyProtection="0"/>
    <xf numFmtId="0" fontId="10" fillId="0" borderId="0" applyFill="0" applyProtection="0"/>
    <xf numFmtId="0" fontId="1" fillId="0" borderId="0"/>
    <xf numFmtId="0" fontId="11" fillId="0" borderId="0"/>
    <xf numFmtId="0" fontId="10" fillId="0" borderId="0" applyFill="0" applyProtection="0"/>
    <xf numFmtId="0" fontId="11" fillId="0" borderId="0"/>
  </cellStyleXfs>
  <cellXfs count="20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/>
    </xf>
    <xf numFmtId="40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 wrapText="1"/>
    </xf>
    <xf numFmtId="14" fontId="7" fillId="0" borderId="17" xfId="0" applyNumberFormat="1" applyFont="1" applyFill="1" applyBorder="1" applyAlignment="1">
      <alignment horizontal="left" wrapText="1"/>
    </xf>
    <xf numFmtId="0" fontId="2" fillId="0" borderId="17" xfId="0" applyFont="1" applyFill="1" applyBorder="1" applyAlignment="1">
      <alignment horizontal="center" vertical="center" wrapText="1"/>
    </xf>
    <xf numFmtId="8" fontId="2" fillId="0" borderId="17" xfId="0" applyNumberFormat="1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8" fontId="2" fillId="0" borderId="18" xfId="0" applyNumberFormat="1" applyFont="1" applyFill="1" applyBorder="1" applyAlignment="1">
      <alignment horizontal="right" vertical="center" wrapText="1"/>
    </xf>
    <xf numFmtId="8" fontId="9" fillId="2" borderId="19" xfId="0" applyNumberFormat="1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right" vertical="center"/>
    </xf>
    <xf numFmtId="40" fontId="4" fillId="2" borderId="14" xfId="0" applyNumberFormat="1" applyFont="1" applyFill="1" applyBorder="1" applyAlignment="1">
      <alignment horizontal="right" vertical="center"/>
    </xf>
    <xf numFmtId="0" fontId="7" fillId="0" borderId="21" xfId="0" applyFont="1" applyFill="1" applyBorder="1" applyAlignment="1">
      <alignment horizontal="left" vertical="center" wrapText="1"/>
    </xf>
    <xf numFmtId="14" fontId="7" fillId="0" borderId="22" xfId="0" applyNumberFormat="1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center" vertical="center" wrapText="1"/>
    </xf>
    <xf numFmtId="8" fontId="2" fillId="0" borderId="22" xfId="0" applyNumberFormat="1" applyFont="1" applyFill="1" applyBorder="1" applyAlignment="1">
      <alignment horizontal="center" wrapText="1"/>
    </xf>
    <xf numFmtId="0" fontId="2" fillId="0" borderId="22" xfId="0" applyFont="1" applyFill="1" applyBorder="1" applyAlignment="1">
      <alignment horizontal="center" wrapText="1"/>
    </xf>
    <xf numFmtId="8" fontId="2" fillId="0" borderId="23" xfId="0" applyNumberFormat="1" applyFont="1" applyFill="1" applyBorder="1" applyAlignment="1">
      <alignment horizontal="right" vertical="center" wrapText="1"/>
    </xf>
    <xf numFmtId="43" fontId="3" fillId="2" borderId="19" xfId="0" applyNumberFormat="1" applyFont="1" applyFill="1" applyBorder="1" applyAlignment="1">
      <alignment horizontal="left" vertical="center" wrapText="1"/>
    </xf>
    <xf numFmtId="43" fontId="3" fillId="2" borderId="14" xfId="0" applyNumberFormat="1" applyFont="1" applyFill="1" applyBorder="1" applyAlignment="1">
      <alignment horizontal="right" vertical="center"/>
    </xf>
    <xf numFmtId="14" fontId="4" fillId="0" borderId="22" xfId="0" applyNumberFormat="1" applyFont="1" applyFill="1" applyBorder="1" applyAlignment="1">
      <alignment horizontal="left" wrapText="1"/>
    </xf>
    <xf numFmtId="8" fontId="2" fillId="0" borderId="2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24" xfId="0" applyFont="1" applyFill="1" applyBorder="1" applyAlignment="1">
      <alignment wrapText="1"/>
    </xf>
    <xf numFmtId="0" fontId="2" fillId="0" borderId="0" xfId="0" applyFont="1" applyFill="1" applyAlignment="1">
      <alignment horizontal="right" vertical="center"/>
    </xf>
    <xf numFmtId="43" fontId="3" fillId="2" borderId="15" xfId="0" applyNumberFormat="1" applyFont="1" applyFill="1" applyBorder="1" applyAlignment="1">
      <alignment vertical="center" wrapText="1"/>
    </xf>
    <xf numFmtId="8" fontId="4" fillId="0" borderId="22" xfId="0" applyNumberFormat="1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wrapText="1"/>
    </xf>
    <xf numFmtId="8" fontId="3" fillId="2" borderId="19" xfId="0" applyNumberFormat="1" applyFont="1" applyFill="1" applyBorder="1" applyAlignment="1">
      <alignment horizontal="left" vertical="center" wrapText="1"/>
    </xf>
    <xf numFmtId="14" fontId="7" fillId="0" borderId="23" xfId="0" applyNumberFormat="1" applyFont="1" applyFill="1" applyBorder="1" applyAlignment="1">
      <alignment horizontal="left" wrapText="1"/>
    </xf>
    <xf numFmtId="0" fontId="2" fillId="0" borderId="24" xfId="0" applyFont="1" applyFill="1" applyBorder="1" applyAlignment="1">
      <alignment horizontal="center" wrapText="1"/>
    </xf>
    <xf numFmtId="8" fontId="2" fillId="0" borderId="21" xfId="0" applyNumberFormat="1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 wrapText="1"/>
    </xf>
    <xf numFmtId="14" fontId="7" fillId="0" borderId="22" xfId="0" applyNumberFormat="1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14" fontId="7" fillId="0" borderId="21" xfId="0" applyNumberFormat="1" applyFont="1" applyFill="1" applyBorder="1" applyAlignment="1">
      <alignment horizontal="left" wrapText="1"/>
    </xf>
    <xf numFmtId="0" fontId="7" fillId="0" borderId="42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wrapText="1"/>
    </xf>
    <xf numFmtId="8" fontId="2" fillId="0" borderId="26" xfId="0" applyNumberFormat="1" applyFont="1" applyFill="1" applyBorder="1" applyAlignment="1">
      <alignment horizontal="center" wrapText="1"/>
    </xf>
    <xf numFmtId="8" fontId="2" fillId="0" borderId="32" xfId="0" applyNumberFormat="1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right" vertical="center"/>
    </xf>
    <xf numFmtId="0" fontId="2" fillId="0" borderId="14" xfId="0" applyFont="1" applyBorder="1"/>
    <xf numFmtId="8" fontId="2" fillId="0" borderId="14" xfId="0" applyNumberFormat="1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8" fontId="2" fillId="0" borderId="30" xfId="0" applyNumberFormat="1" applyFont="1" applyFill="1" applyBorder="1" applyAlignment="1">
      <alignment horizontal="center" wrapText="1"/>
    </xf>
    <xf numFmtId="8" fontId="2" fillId="0" borderId="37" xfId="0" applyNumberFormat="1" applyFont="1" applyFill="1" applyBorder="1" applyAlignment="1">
      <alignment horizontal="right"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43" xfId="0" applyFont="1" applyFill="1" applyBorder="1" applyAlignment="1">
      <alignment horizontal="right" vertical="center" wrapText="1"/>
    </xf>
    <xf numFmtId="14" fontId="7" fillId="0" borderId="26" xfId="0" applyNumberFormat="1" applyFont="1" applyFill="1" applyBorder="1" applyAlignment="1">
      <alignment horizontal="left" wrapText="1"/>
    </xf>
    <xf numFmtId="0" fontId="2" fillId="0" borderId="44" xfId="0" applyFont="1" applyFill="1" applyBorder="1" applyAlignment="1">
      <alignment wrapText="1"/>
    </xf>
    <xf numFmtId="14" fontId="7" fillId="0" borderId="46" xfId="0" applyNumberFormat="1" applyFont="1" applyFill="1" applyBorder="1" applyAlignment="1">
      <alignment horizontal="left" wrapText="1"/>
    </xf>
    <xf numFmtId="8" fontId="2" fillId="0" borderId="46" xfId="0" applyNumberFormat="1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vertical="center" wrapText="1"/>
    </xf>
    <xf numFmtId="8" fontId="2" fillId="0" borderId="54" xfId="0" applyNumberFormat="1" applyFont="1" applyFill="1" applyBorder="1" applyAlignment="1">
      <alignment horizontal="right" vertical="center" wrapText="1"/>
    </xf>
    <xf numFmtId="8" fontId="3" fillId="2" borderId="6" xfId="0" applyNumberFormat="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8" fontId="4" fillId="0" borderId="23" xfId="0" applyNumberFormat="1" applyFont="1" applyFill="1" applyBorder="1" applyAlignment="1">
      <alignment horizontal="right" vertical="center" wrapText="1"/>
    </xf>
    <xf numFmtId="43" fontId="3" fillId="2" borderId="14" xfId="0" applyNumberFormat="1" applyFont="1" applyFill="1" applyBorder="1" applyAlignment="1">
      <alignment horizontal="left" vertical="center" wrapText="1"/>
    </xf>
    <xf numFmtId="0" fontId="7" fillId="8" borderId="14" xfId="0" applyFont="1" applyFill="1" applyBorder="1" applyAlignment="1">
      <alignment horizontal="left" vertical="center" wrapText="1"/>
    </xf>
    <xf numFmtId="43" fontId="3" fillId="2" borderId="6" xfId="0" applyNumberFormat="1" applyFont="1" applyFill="1" applyBorder="1" applyAlignment="1">
      <alignment horizontal="left" vertical="center" wrapText="1"/>
    </xf>
    <xf numFmtId="43" fontId="3" fillId="0" borderId="14" xfId="0" applyNumberFormat="1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left" vertical="center" wrapText="1"/>
    </xf>
    <xf numFmtId="8" fontId="3" fillId="2" borderId="14" xfId="0" applyNumberFormat="1" applyFont="1" applyFill="1" applyBorder="1" applyAlignment="1">
      <alignment horizontal="left" vertical="center" wrapText="1"/>
    </xf>
    <xf numFmtId="0" fontId="7" fillId="0" borderId="57" xfId="0" applyFont="1" applyFill="1" applyBorder="1" applyAlignment="1">
      <alignment horizontal="left" vertical="center" wrapText="1"/>
    </xf>
    <xf numFmtId="43" fontId="3" fillId="0" borderId="12" xfId="0" applyNumberFormat="1" applyFont="1" applyFill="1" applyBorder="1" applyAlignment="1">
      <alignment horizontal="left" vertical="center" wrapText="1"/>
    </xf>
    <xf numFmtId="8" fontId="9" fillId="2" borderId="14" xfId="0" applyNumberFormat="1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right" vertical="center"/>
    </xf>
    <xf numFmtId="0" fontId="2" fillId="0" borderId="35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horizontal="right" vertical="center"/>
    </xf>
    <xf numFmtId="43" fontId="3" fillId="2" borderId="28" xfId="0" applyNumberFormat="1" applyFont="1" applyFill="1" applyBorder="1" applyAlignment="1">
      <alignment horizontal="right" vertical="center"/>
    </xf>
    <xf numFmtId="0" fontId="2" fillId="0" borderId="37" xfId="0" applyFont="1" applyFill="1" applyBorder="1" applyAlignment="1">
      <alignment vertical="center" wrapText="1"/>
    </xf>
    <xf numFmtId="0" fontId="7" fillId="9" borderId="14" xfId="0" applyFont="1" applyFill="1" applyBorder="1" applyAlignment="1">
      <alignment horizontal="left" vertical="center" wrapText="1"/>
    </xf>
    <xf numFmtId="0" fontId="9" fillId="2" borderId="55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14" fontId="7" fillId="0" borderId="14" xfId="0" applyNumberFormat="1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center" vertical="center" wrapText="1"/>
    </xf>
    <xf numFmtId="8" fontId="2" fillId="0" borderId="14" xfId="0" applyNumberFormat="1" applyFont="1" applyFill="1" applyBorder="1" applyAlignment="1">
      <alignment horizontal="right" vertical="center" wrapText="1"/>
    </xf>
    <xf numFmtId="14" fontId="7" fillId="0" borderId="0" xfId="0" applyNumberFormat="1" applyFont="1" applyFill="1" applyBorder="1" applyAlignment="1">
      <alignment horizontal="left" wrapText="1"/>
    </xf>
    <xf numFmtId="8" fontId="3" fillId="2" borderId="14" xfId="0" applyNumberFormat="1" applyFont="1" applyFill="1" applyBorder="1" applyAlignment="1">
      <alignment horizontal="right" vertical="center" wrapText="1"/>
    </xf>
    <xf numFmtId="8" fontId="9" fillId="2" borderId="14" xfId="0" applyNumberFormat="1" applyFont="1" applyFill="1" applyBorder="1" applyAlignment="1">
      <alignment horizontal="right" vertical="center" wrapText="1"/>
    </xf>
    <xf numFmtId="8" fontId="2" fillId="0" borderId="22" xfId="0" applyNumberFormat="1" applyFont="1" applyFill="1" applyBorder="1" applyAlignment="1">
      <alignment horizontal="right" vertical="center" wrapText="1"/>
    </xf>
    <xf numFmtId="43" fontId="3" fillId="2" borderId="14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40" fontId="4" fillId="2" borderId="15" xfId="0" applyNumberFormat="1" applyFont="1" applyFill="1" applyBorder="1" applyAlignment="1">
      <alignment horizontal="right" vertical="center"/>
    </xf>
    <xf numFmtId="40" fontId="4" fillId="2" borderId="28" xfId="0" applyNumberFormat="1" applyFont="1" applyFill="1" applyBorder="1" applyAlignment="1">
      <alignment horizontal="right" vertical="center"/>
    </xf>
    <xf numFmtId="0" fontId="9" fillId="0" borderId="15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8" fontId="2" fillId="0" borderId="33" xfId="0" applyNumberFormat="1" applyFont="1" applyFill="1" applyBorder="1" applyAlignment="1">
      <alignment horizontal="right" vertical="center" wrapText="1"/>
    </xf>
    <xf numFmtId="8" fontId="2" fillId="0" borderId="36" xfId="0" applyNumberFormat="1" applyFont="1" applyFill="1" applyBorder="1" applyAlignment="1">
      <alignment horizontal="right" vertical="center" wrapText="1"/>
    </xf>
    <xf numFmtId="8" fontId="2" fillId="0" borderId="38" xfId="0" applyNumberFormat="1" applyFont="1" applyFill="1" applyBorder="1" applyAlignment="1">
      <alignment horizontal="right" vertical="center" wrapText="1"/>
    </xf>
    <xf numFmtId="40" fontId="4" fillId="2" borderId="20" xfId="0" applyNumberFormat="1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8" fontId="4" fillId="0" borderId="27" xfId="0" applyNumberFormat="1" applyFont="1" applyFill="1" applyBorder="1" applyAlignment="1">
      <alignment horizontal="right" vertical="center" wrapText="1"/>
    </xf>
    <xf numFmtId="8" fontId="4" fillId="0" borderId="31" xfId="0" applyNumberFormat="1" applyFont="1" applyFill="1" applyBorder="1" applyAlignment="1">
      <alignment horizontal="righ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8" fontId="2" fillId="0" borderId="27" xfId="0" applyNumberFormat="1" applyFont="1" applyFill="1" applyBorder="1" applyAlignment="1">
      <alignment horizontal="right" vertical="center" wrapText="1"/>
    </xf>
    <xf numFmtId="8" fontId="2" fillId="0" borderId="31" xfId="0" applyNumberFormat="1" applyFont="1" applyFill="1" applyBorder="1" applyAlignment="1">
      <alignment horizontal="right" vertical="center" wrapText="1"/>
    </xf>
    <xf numFmtId="0" fontId="2" fillId="0" borderId="32" xfId="0" applyFont="1" applyFill="1" applyBorder="1" applyAlignment="1">
      <alignment horizontal="center" wrapText="1"/>
    </xf>
    <xf numFmtId="0" fontId="7" fillId="0" borderId="3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left" vertical="center" wrapText="1"/>
    </xf>
    <xf numFmtId="8" fontId="2" fillId="0" borderId="15" xfId="0" applyNumberFormat="1" applyFont="1" applyFill="1" applyBorder="1" applyAlignment="1">
      <alignment horizontal="right" vertical="center" wrapText="1"/>
    </xf>
    <xf numFmtId="8" fontId="2" fillId="0" borderId="28" xfId="0" applyNumberFormat="1" applyFont="1" applyFill="1" applyBorder="1" applyAlignment="1">
      <alignment horizontal="righ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8" fontId="2" fillId="0" borderId="40" xfId="0" applyNumberFormat="1" applyFont="1" applyFill="1" applyBorder="1" applyAlignment="1">
      <alignment horizontal="righ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7" fillId="0" borderId="51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14" fontId="7" fillId="0" borderId="50" xfId="0" applyNumberFormat="1" applyFont="1" applyFill="1" applyBorder="1" applyAlignment="1">
      <alignment horizontal="left" wrapText="1"/>
    </xf>
    <xf numFmtId="14" fontId="7" fillId="0" borderId="39" xfId="0" applyNumberFormat="1" applyFont="1" applyFill="1" applyBorder="1" applyAlignment="1">
      <alignment horizontal="left" wrapText="1"/>
    </xf>
    <xf numFmtId="14" fontId="7" fillId="0" borderId="30" xfId="0" applyNumberFormat="1" applyFont="1" applyFill="1" applyBorder="1" applyAlignment="1">
      <alignment horizontal="left" wrapText="1"/>
    </xf>
    <xf numFmtId="0" fontId="7" fillId="0" borderId="41" xfId="0" applyFont="1" applyFill="1" applyBorder="1" applyAlignment="1">
      <alignment horizontal="left" vertical="center" wrapText="1"/>
    </xf>
    <xf numFmtId="14" fontId="7" fillId="0" borderId="26" xfId="0" applyNumberFormat="1" applyFont="1" applyFill="1" applyBorder="1" applyAlignment="1">
      <alignment horizontal="left" wrapText="1"/>
    </xf>
    <xf numFmtId="8" fontId="2" fillId="0" borderId="48" xfId="0" applyNumberFormat="1" applyFont="1" applyFill="1" applyBorder="1" applyAlignment="1">
      <alignment horizontal="right" vertical="center" wrapText="1"/>
    </xf>
    <xf numFmtId="0" fontId="7" fillId="0" borderId="52" xfId="0" applyFont="1" applyFill="1" applyBorder="1" applyAlignment="1">
      <alignment horizontal="left" vertical="center" wrapText="1"/>
    </xf>
    <xf numFmtId="14" fontId="7" fillId="0" borderId="53" xfId="0" applyNumberFormat="1" applyFont="1" applyFill="1" applyBorder="1" applyAlignment="1">
      <alignment horizontal="left" wrapText="1"/>
    </xf>
    <xf numFmtId="0" fontId="7" fillId="8" borderId="14" xfId="0" applyFont="1" applyFill="1" applyBorder="1" applyAlignment="1">
      <alignment horizontal="left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8" fontId="2" fillId="0" borderId="56" xfId="0" applyNumberFormat="1" applyFont="1" applyFill="1" applyBorder="1" applyAlignment="1">
      <alignment horizontal="righ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7" fillId="9" borderId="14" xfId="0" applyFont="1" applyFill="1" applyBorder="1" applyAlignment="1">
      <alignment horizontal="left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8" fontId="2" fillId="0" borderId="26" xfId="0" applyNumberFormat="1" applyFont="1" applyFill="1" applyBorder="1" applyAlignment="1">
      <alignment horizontal="right" vertical="center" wrapText="1"/>
    </xf>
    <xf numFmtId="8" fontId="2" fillId="0" borderId="39" xfId="0" applyNumberFormat="1" applyFont="1" applyFill="1" applyBorder="1" applyAlignment="1">
      <alignment horizontal="right" vertical="center" wrapText="1"/>
    </xf>
    <xf numFmtId="8" fontId="2" fillId="0" borderId="30" xfId="0" applyNumberFormat="1" applyFont="1" applyFill="1" applyBorder="1" applyAlignment="1">
      <alignment horizontal="right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</cellXfs>
  <cellStyles count="8">
    <cellStyle name="Excel Built-in Normal" xfId="1"/>
    <cellStyle name="Millares 2" xfId="2"/>
    <cellStyle name="Normal" xfId="0" builtinId="0"/>
    <cellStyle name="Normal 2" xfId="3"/>
    <cellStyle name="Normal 2 2" xfId="4"/>
    <cellStyle name="Normal 3" xfId="5"/>
    <cellStyle name="Normal 4" xfId="6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A%20Y%20PAC%202015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A PAC 2015"/>
      <sheetName val="PAC PORTAL"/>
      <sheetName val="POA PAC CONSOLIDADO"/>
      <sheetName val="PAC INVERSION BORRADOR"/>
      <sheetName val="PAC GASTO ADM"/>
      <sheetName val="PLAN ANUAL DE COMPRAS 2015"/>
      <sheetName val="inversion POA PAC"/>
      <sheetName val="gasto adm"/>
      <sheetName val="REQUERIMIENTOS"/>
    </sheetNames>
    <sheetDataSet>
      <sheetData sheetId="0"/>
      <sheetData sheetId="1"/>
      <sheetData sheetId="2"/>
      <sheetData sheetId="3">
        <row r="7">
          <cell r="F7" t="str">
            <v xml:space="preserve">CONSULTORIA PARA EL REGISTRO DE LAS  TÉCNICAS ARTESANALES -OFICIOS- TRADICIONALES, TRABAJOS EN FORJA, HIERRO FUNDIDO, TALLA DE MADERA, TEJAS - TEJUELOS, TALLA DE PIEDRAS, OTROS </v>
          </cell>
          <cell r="I7">
            <v>120000</v>
          </cell>
        </row>
        <row r="8">
          <cell r="F8" t="str">
            <v>CONSULTORIA PARA ELABORACION DEL ATLAS DEL PATRIMONIO CULTURAL  INMATERIAL</v>
          </cell>
          <cell r="I8">
            <v>178571.42857142858</v>
          </cell>
        </row>
        <row r="9">
          <cell r="F9" t="str">
            <v>CONSULTORIA PARA LA ELABORACION DEL EXPEDIENTE DE PAISAJES CULTURALES DE  GUAPULO Y CHILLOGALLO</v>
          </cell>
          <cell r="I9">
            <v>146428.57142857142</v>
          </cell>
        </row>
        <row r="10">
          <cell r="F10" t="str">
            <v>CONSULTORIA PARA LA ELABORACION DEL PLAN DE GESTIÓN DEL PATRIMONIO FUNERARIO</v>
          </cell>
          <cell r="I10">
            <v>84800</v>
          </cell>
        </row>
        <row r="11">
          <cell r="F11" t="str">
            <v xml:space="preserve">CONSULTORÍA PARA EL REGISTRO DE INVENTARIO, VALORACIÓN Y CATALOGACIÓN  CONTINUO FASE III DEL DMQ </v>
          </cell>
          <cell r="I11">
            <v>120000</v>
          </cell>
        </row>
        <row r="12">
          <cell r="F12" t="str">
            <v>ESTUDIO DE ARQUITECTURA FUNERARIA - MAUSOLEOS CEMENTERIOS DE SAN DIEGO, EL TEJAR Y EL BATÁN</v>
          </cell>
          <cell r="I12">
            <v>67200</v>
          </cell>
        </row>
        <row r="13">
          <cell r="F13" t="str">
            <v>CONSULTORÍA DE REGISTRO DE ELEMENTOS PATRIMONIALES EN EL DMQ</v>
          </cell>
          <cell r="I13">
            <v>154600</v>
          </cell>
        </row>
        <row r="14">
          <cell r="F14" t="str">
            <v>ESTUDIO DE REGISTRO Y CATALOGACIÓN DE LA CIUDADELA DE LA UNIVERSIDAD CENTRAL.</v>
          </cell>
          <cell r="I14">
            <v>40000</v>
          </cell>
        </row>
        <row r="15">
          <cell r="F15" t="str">
            <v>ESTUDIO DE LOS ANTIGUOS Y NUEVOS BARRIOS PRESELECCIONADOS FASE II</v>
          </cell>
          <cell r="I15">
            <v>160000</v>
          </cell>
        </row>
        <row r="16">
          <cell r="F16" t="str">
            <v>CONSULTORÍA DE “REGISTRO VALORACIÓN Y CATALOGACIÓN DE LAS EXPRESIONES DEL PATRIMONIO CULTURAL DEL DISTRITO METROPOLITANO DE QUITO” EN CONJUNTOS URBANOS EN LA CIUDAD Y EL DMQ"</v>
          </cell>
          <cell r="I16">
            <v>150000</v>
          </cell>
        </row>
        <row r="17">
          <cell r="F17" t="str">
            <v>CONSULTORÍA PARA EL  “REGISTRO VALORACIÓN Y CATALOGACIÓN DE LAS PERMANENCIAS EN LA TRAMA URBANA, LUGARES ANCESTRALES, CAMINOS Y/O VINCULACIONES EN DMQ</v>
          </cell>
          <cell r="I17">
            <v>100800</v>
          </cell>
        </row>
        <row r="18">
          <cell r="F18" t="str">
            <v>CONSULTORÍA PARA EL “REGISTRO VALORACIÓN Y CATALOGACIÓN DE INMUEBLES CON PREMIO ORNATO</v>
          </cell>
          <cell r="I18">
            <v>33800</v>
          </cell>
        </row>
        <row r="19">
          <cell r="F19" t="str">
            <v xml:space="preserve">SUPERVISION TECNICAY FISCALIZACION DEL  INVENTARIO PATRIMONIAL Y EDIFICACIONES </v>
          </cell>
          <cell r="I19">
            <v>93978.57</v>
          </cell>
        </row>
        <row r="20">
          <cell r="F20" t="str">
            <v>CONSULTORIA PARA EL REGISTRO DE LOS BCP MUEBLES, DEL DISTRITO METROPOLITANO DE QUITO FASE 2</v>
          </cell>
          <cell r="I20">
            <v>180000</v>
          </cell>
        </row>
        <row r="21">
          <cell r="F21" t="str">
            <v xml:space="preserve">EJECUCION DE OBRA PARA  INTERVENCION EN EDIFICACIONES PARA PROGRAMAS DEL PATRONATO SAN JOSE - REHABILITACION INMUEBLE PARA HOGAR DE PROTECCION PARA VICTIMAS RESCATADAS DEL TRAFICO DE PERSONAS </v>
          </cell>
          <cell r="I21">
            <v>95000</v>
          </cell>
        </row>
        <row r="22">
          <cell r="F22" t="str">
            <v>EJECUCION DE OBRA PARA  INTERVENCION EN EDIFICACIONES PARA PROGRAMAS DEL PATRONATO SAN JOSE - REAHABILITACION INMUEBLE PARA CENTRO DE REFERENCIA PARA HABITANTES DE LA CALLE</v>
          </cell>
          <cell r="I22">
            <v>95000</v>
          </cell>
        </row>
        <row r="23">
          <cell r="F23" t="str">
            <v>EJECUCION DE OBRA PARA  INTERVENCION EN EDIFICACIONES PARA PROGRAMAS DE LA SECRETARIA DE INCLUSION - RECUPERACION DE LAVANDERIAS PUBLICAS</v>
          </cell>
          <cell r="I23">
            <v>120000</v>
          </cell>
        </row>
        <row r="24">
          <cell r="F24" t="str">
            <v>EJECUCION DE OBRA PARA  INTERVENCION EN EDIFICACIONES PARA PROGRAMAS DE LA SECRETARIA DE INCLUSION - INTERVENCION Y PROTECCION DE PINTURA MURAL EN EL CENTRO DE APOYO A LA MUJER TRES MANUELAS</v>
          </cell>
          <cell r="I24">
            <v>70000</v>
          </cell>
        </row>
        <row r="25">
          <cell r="F25" t="str">
            <v>EJECUCION DE OBRA PARA  PROGRAMAS DE REHABILITACIÓN DE CUBIERTAS (QF) Y FACHADAS (RIU) EN INMUEBLES PATRIMONIALES - ETAPA 8</v>
          </cell>
          <cell r="I25">
            <v>212053.58</v>
          </cell>
        </row>
        <row r="26">
          <cell r="F26" t="str">
            <v>EJECUCION DE OBRA PARA  PROGRAMAS DE REHABILITACIÓN DE CUBIERTAS (QF) Y FACHADAS (RIU) EN INMUEBLES PATRIMONIALES - ETAPA 9</v>
          </cell>
          <cell r="I26">
            <v>212053.57</v>
          </cell>
        </row>
        <row r="27">
          <cell r="F27" t="str">
            <v>EJECUCION DE OBRA PARA  PROGRAMAS DE REHABILITACIÓN DE CUBIERTAS (QF) Y FACHADAS (RIU) EN INMUEBLES PATRIMONIALES - ETAPA 10</v>
          </cell>
          <cell r="I27">
            <v>424107.14</v>
          </cell>
        </row>
        <row r="28">
          <cell r="F28" t="str">
            <v>EJECUCION DE OBRA PARA  PROGRAMAS DE REHABILITACIÓN DE CUBIERTAS (QF) Y FACHADAS (RIU) EN INMUEBLES PATRIMONIALES - ETAPA 11</v>
          </cell>
          <cell r="I28">
            <v>424107.14</v>
          </cell>
        </row>
        <row r="29">
          <cell r="F29" t="str">
            <v>EJECUCION DE OBRA PARA  PROGRAMAS DE REHABILITACIÓN DE CUBIERTAS (QF) Y FACHADAS (RIU) EN INMUEBLES PATRIMONIALES - ETAPA 12</v>
          </cell>
          <cell r="I29">
            <v>424107.14</v>
          </cell>
        </row>
        <row r="30">
          <cell r="F30" t="str">
            <v>EJECUCION DE OBRA PARA  INTERVENCION INTEGRAL CASA DE LAS VELAS</v>
          </cell>
          <cell r="I30">
            <v>475892.32142857142</v>
          </cell>
        </row>
        <row r="31">
          <cell r="F31" t="str">
            <v>EJECUCION DE OBRA PARA  CONSERVACION Y RESTAURACION DE CAMPANARIOS Y COROS ALTOS DE LAS IGLESIAS DEL CHQ</v>
          </cell>
          <cell r="I31">
            <v>268000</v>
          </cell>
        </row>
        <row r="32">
          <cell r="F32" t="str">
            <v xml:space="preserve">EJECUCION DE OBRA PARA LA CONSERVACION DEL PATRIMONIO SONORO DEL DMQ,  RESTAURACION Y RESTITUCION DE LAS CAMPANAS DE LOS CAMPANARIOS </v>
          </cell>
          <cell r="I32">
            <v>112000</v>
          </cell>
        </row>
        <row r="33">
          <cell r="F33" t="str">
            <v>IMPLEMENTACION DEL SISTEMA DE SEGURIDAD PARA LAS 29 IGLESIAS DEL CHQ</v>
          </cell>
          <cell r="I33">
            <v>900000</v>
          </cell>
        </row>
        <row r="34">
          <cell r="F34" t="str">
            <v>INTERCONECTIVIDAD CON LOS SISTEMAS DE SEGURIDAD DEL MDMQ Y NACIONAL</v>
          </cell>
          <cell r="I34">
            <v>600000</v>
          </cell>
        </row>
        <row r="35">
          <cell r="F35" t="str">
            <v xml:space="preserve">EJECUCION DE OBRA PARA  INTERVENCION EN EDIFICACIONES PATRIMONIALES EN RIESGO </v>
          </cell>
          <cell r="I35">
            <v>48744.089999999967</v>
          </cell>
        </row>
        <row r="36">
          <cell r="F36" t="str">
            <v>EJECUCION DE OBRA PARA SANEAMIENTO DE HUMEDADES Y TRABAJOS DE MANTENIMIENTO DE LA CAPILLA DEL ROSARIO DEL AMPARO DE COTOCOLLAO</v>
          </cell>
          <cell r="I36">
            <v>70000</v>
          </cell>
        </row>
        <row r="37">
          <cell r="F37" t="str">
            <v>EJECUCION DE OBRA PARA PARROQUIA DE LA MERCED, CAMBIO DE CUBIERTA  DE LA IGLESIA Y REHABILITACIÓN DE LA ANTIGUA CASA PARROQUIAL.</v>
          </cell>
          <cell r="I37">
            <v>188757.14285714287</v>
          </cell>
        </row>
        <row r="38">
          <cell r="F38" t="str">
            <v>EJECUCION DE OBRA PARA PARROQUIA DE PUÉLLARO, REHABILITACION E IMPERMEABILIZACION DE LA IGLESIA DE PIEDRA PARROQUIA DE PUELLARO.</v>
          </cell>
          <cell r="I38">
            <v>169195.2</v>
          </cell>
        </row>
        <row r="39">
          <cell r="F39" t="str">
            <v>JORNADAS CULTURALES BARRIALES Y PARROQUIALES</v>
          </cell>
          <cell r="I39">
            <v>450000</v>
          </cell>
        </row>
        <row r="40">
          <cell r="F40" t="str">
            <v>EJECUCION DE OBRA PARA  INTERVENCION EN BARRIOS  DEL DMQ ETAPA 5</v>
          </cell>
          <cell r="I40">
            <v>353000</v>
          </cell>
        </row>
        <row r="41">
          <cell r="F41" t="str">
            <v>EJECUCION DE OBRA PARA LA REHABILITACION INTEGRAL DEL TUNEL DEL INGRESO ANTIGUO A ZAMBIZA</v>
          </cell>
          <cell r="I41">
            <v>122000</v>
          </cell>
        </row>
        <row r="42">
          <cell r="F42" t="str">
            <v>EJECUCION DE OBRA PARA  INTERVENCION EN BARRIOS  DEL DMQ  ETAPA 6</v>
          </cell>
          <cell r="I42">
            <v>475000</v>
          </cell>
        </row>
        <row r="43">
          <cell r="F43" t="str">
            <v>EJECUCION DE OBRA PARA  INTERVENCION EN BARRIOS  DEL DMQ ETAPA 7</v>
          </cell>
          <cell r="I43">
            <v>475000</v>
          </cell>
        </row>
        <row r="44">
          <cell r="F44" t="str">
            <v>EJECUCION DE OBRA PARA  INTERVENCION EN BARRIOS  DEL DMQ  ETAPA 8</v>
          </cell>
          <cell r="I44">
            <v>475000</v>
          </cell>
        </row>
        <row r="45">
          <cell r="F45" t="str">
            <v>EJECUCION DE OBRA PARA  MANTENIMIENTO DE PLAZAS, PLAZOLETAS Y  PARQUES FASE I</v>
          </cell>
          <cell r="I45">
            <v>530500</v>
          </cell>
        </row>
        <row r="46">
          <cell r="F46" t="str">
            <v>EJECUCION DE OBRA PARA  MANTENIMIENTO DE PLAZAS, PLAZOLETAS Y  PARQUES FASE 2</v>
          </cell>
          <cell r="I46">
            <v>530500</v>
          </cell>
        </row>
        <row r="47">
          <cell r="F47" t="str">
            <v>EJECUCION DE OBRA PARA  MANTENIMIENTO DE ESCALINATAS , VIAS DE PIEDRA  Y EJES VIALES FASE 1</v>
          </cell>
          <cell r="I47">
            <v>530500</v>
          </cell>
        </row>
        <row r="48">
          <cell r="F48" t="str">
            <v>EJECUCION DE OBRA PARA  MANTENIMIENTO DE ESCALINATAS , VIAS DE PIEDRA  Y EJES VIALES FASE 2</v>
          </cell>
          <cell r="I48">
            <v>530500</v>
          </cell>
        </row>
        <row r="49">
          <cell r="F49" t="str">
            <v>EJECUCION DE OBRA PARA  SISTEMAS DE ILUMINACION ORNAMENTAL EN EDIFICACIONES PATRIMONIALES FASE II</v>
          </cell>
          <cell r="I49">
            <v>535714.28500000003</v>
          </cell>
        </row>
        <row r="50">
          <cell r="F50" t="str">
            <v>EJECUCION DE OBRA PARA  SISTEMAS DE ILUMINACION ORNAMENTAL EN EDIFICACIONES PATRIMONIALES FASE III</v>
          </cell>
          <cell r="I50">
            <v>535714.28500000003</v>
          </cell>
        </row>
        <row r="51">
          <cell r="F51" t="str">
            <v>EJECUCION DE OBRA PARA  TRATAMIENTO DE IMPERMEABILIZACION EN CUBIERTAS DE EDIFICACIONES PATRIMONIALES ETAPA 1</v>
          </cell>
          <cell r="I51">
            <v>475000</v>
          </cell>
        </row>
        <row r="52">
          <cell r="F52" t="str">
            <v>EJECUCION DE OBRA PARA  TRATAMIENTO DE IMPERMEABILIZACION EN CUBIERTAS DE EDIFICACIONES PATRIMONIALES ETAPA 2</v>
          </cell>
          <cell r="I52">
            <v>475000</v>
          </cell>
        </row>
        <row r="53">
          <cell r="F53" t="str">
            <v xml:space="preserve">EJECUCION DE OBRA MUSEOLOGICA, MUSEOGRAFICA CON TECNOLOGIA DE PUNTA DEL SITIO ARQUEOLOGICO ECOLOGICO RUMIPAMBA </v>
          </cell>
          <cell r="I53">
            <v>729464.28571428568</v>
          </cell>
        </row>
        <row r="54">
          <cell r="F54" t="str">
            <v>CONSULTORIA PARA LA EVALUACION Y PROPUESTA  INTEGRAL DEL SISTEMA DE CONTENERIZACION DE RESIDUOS SOLIDOS IMPLEMENTADO EN EL CHQ</v>
          </cell>
          <cell r="I54">
            <v>100000</v>
          </cell>
        </row>
        <row r="55">
          <cell r="F55" t="str">
            <v>ESTUDIO SOBRE TECNOLOGIA Y DISEÑOS DE ELEMENTOS DE CARPINTERIA EN MADERA Y METALICA EN FACHADAS DEL DMQ</v>
          </cell>
          <cell r="I55">
            <v>37335.72</v>
          </cell>
        </row>
        <row r="56">
          <cell r="F56" t="str">
            <v>CONSULTORIA PARA EL LEVANTEMIENTO TRIDIMENSIONAL DE BIENES MUEBLES EN IGLESIAS DEL CHQ</v>
          </cell>
          <cell r="I56">
            <v>37335.71</v>
          </cell>
        </row>
        <row r="57">
          <cell r="F57" t="str">
            <v>ESTUDIO DE ADAPTACION A RESERVA DE BIENES MUEBLES - CONVENTO E IGLESIA DE SAN FRANCISCO</v>
          </cell>
          <cell r="I57">
            <v>33000</v>
          </cell>
        </row>
        <row r="58">
          <cell r="F58" t="str">
            <v xml:space="preserve">ESTUDIO PARA LA INTERVENCION EN EDIFICACIONES PARA PROGRAMAS DEL PATRONATO SAN JOSE - REHABILITACION INMUEBLE PARA HOGAR DE PROTECCION PARA VICTIMAS RESCATADAS DEL TRAFICO DE PERSONAS </v>
          </cell>
          <cell r="I58">
            <v>10000</v>
          </cell>
        </row>
        <row r="59">
          <cell r="F59" t="str">
            <v>ESTUDIO PARA  INTERVENCION EN EDIFICACIONES PARA PROGRAMAS DE LA SECRETARIA DE INCLUSION - RECUPERACION DE LAVANDERIAS PUBLICAS</v>
          </cell>
        </row>
        <row r="60">
          <cell r="F60" t="str">
            <v>CONSULTORIA PARA LA EVALUACIÓN DEL  MODELO DE GESTION DEL PROGRAMA   PON A PUNTO TU CASA</v>
          </cell>
          <cell r="I60">
            <v>89285.71</v>
          </cell>
        </row>
        <row r="61">
          <cell r="F61" t="str">
            <v>ESTUDIO PARA LA CONSERVACION Y RESTAURACION DE CAMPANARIOS Y COROS ALTOS DE LAS IGLESIAS DEL CHQ</v>
          </cell>
          <cell r="I61">
            <v>20000</v>
          </cell>
        </row>
        <row r="62">
          <cell r="F62" t="str">
            <v>ESTUDIO PARA LA INTERVENCION EN EDIFICACIONES PATRIMONIALES EN RIESGO DEL CHQ</v>
          </cell>
          <cell r="I62">
            <v>25089.29</v>
          </cell>
        </row>
        <row r="63">
          <cell r="F63" t="str">
            <v xml:space="preserve">ESTUDIO MUSEOLOGICO, MUSEOGRAFICO CON TECNOLOGIA DE PUNTA DEL SITIO ARQUEOLOGICOS ECOLOGICO RUMIPAMBA </v>
          </cell>
          <cell r="I63">
            <v>38392.86</v>
          </cell>
        </row>
        <row r="64">
          <cell r="F64" t="str">
            <v>ESTUDIO DE PROPUESTA ARQUITECTONICA E INGENIERIAS PARA LA CREACION DE LA FONOTECA</v>
          </cell>
          <cell r="I64">
            <v>164285.71</v>
          </cell>
        </row>
        <row r="65">
          <cell r="F65" t="str">
            <v>ESTUDIO DE ACTUALIZACION DEL PLAN ESPECIAL DE CONSERVACION DEL CHQ</v>
          </cell>
          <cell r="I65">
            <v>500000</v>
          </cell>
        </row>
        <row r="66">
          <cell r="F66" t="str">
            <v>CONSULTORIA PARA EL DIAGNOSTICO Y PROPUESTA DE USO EN INMUEBLES SUBUTILIZADOS EN EL CHQ</v>
          </cell>
          <cell r="I66">
            <v>175000</v>
          </cell>
        </row>
        <row r="67">
          <cell r="F67" t="str">
            <v>CONSULTORIA PARA EL ESTUDIO DE MAPA DE RIESGOS</v>
          </cell>
          <cell r="I67">
            <v>365000</v>
          </cell>
        </row>
        <row r="68">
          <cell r="F68" t="str">
            <v>CONSULTORIA PARA EL ESTUDIO ATLAS PATRIMONIO INMATERIAL</v>
          </cell>
          <cell r="I68">
            <v>365000</v>
          </cell>
        </row>
        <row r="69">
          <cell r="F69" t="str">
            <v>CONSULTORIA PARA EL ESTUDIO DE MAPA DE RIESGOS EVENTO LATINOAMERICANO DE CIUDADES PATRIMONIO ´PARA REUNIÓN MUNDIAL HÁBITAT</v>
          </cell>
          <cell r="I69">
            <v>365000</v>
          </cell>
        </row>
        <row r="70">
          <cell r="F70" t="str">
            <v>INVESTIGACION, DISEÑO E IMPRESIÓN DE PUBLICACIONES SOBRE PATRIMONIO</v>
          </cell>
          <cell r="I70">
            <v>368035.71</v>
          </cell>
        </row>
        <row r="71">
          <cell r="F71" t="str">
            <v>SERVICIO DE DIFUSION DE PUBLICIDAD INSTITUCIONAL  - DIA DEL PATRIMONIO MUNDIAL, SEMANA DEL PATRIMONIO Y OTROS</v>
          </cell>
          <cell r="I71">
            <v>530000</v>
          </cell>
        </row>
        <row r="72">
          <cell r="F72" t="str">
            <v xml:space="preserve">SERVICIO DE PRODUCCION Y DIFUSION DE GESTION INSTITUCIONAL </v>
          </cell>
          <cell r="I72">
            <v>540000</v>
          </cell>
        </row>
        <row r="73">
          <cell r="F73" t="str">
            <v xml:space="preserve">CONSULTORIA PARA LA ELABORACION DEL PLAN DE CONSERVACIÓN PREVENTIVA EN BB.MM </v>
          </cell>
          <cell r="I73">
            <v>130000</v>
          </cell>
        </row>
        <row r="74">
          <cell r="F74" t="str">
            <v>CONSERVACIÓN Y RESTAURACIÓN DE LA PINTURA DE CABALLETE DE LA NAVE NORTE Y NARTEX DE LA IGLESIA DE SAN FRANCISCO</v>
          </cell>
          <cell r="I74">
            <v>250000</v>
          </cell>
        </row>
        <row r="75">
          <cell r="F75" t="str">
            <v>CONSERVACIÓN Y RESTAURACIÓN DE LA PINTURA MURAL DE LA NAVE SUR, NAVE CENTRAL Y SACRISTIA DE LA IGLESIA DE SAN FRANCISCO</v>
          </cell>
          <cell r="I75">
            <v>100000</v>
          </cell>
        </row>
        <row r="76">
          <cell r="F76" t="str">
            <v>CONSERVACIÓN Y RESTAURACIÓN DE LA PINTURA DE CABALLETE DE LA NAVE CENTRAL Y SACRISTIA DE LA IGLESIA DE SAN FRANCISCO</v>
          </cell>
          <cell r="I76">
            <v>200000</v>
          </cell>
        </row>
        <row r="77">
          <cell r="F77" t="str">
            <v>CONSERVACIÓN Y RESTAURACIÓN DE PINTURA MURAL DE LA IGLESIA Y CUEVA DEL BUEN PASTOR</v>
          </cell>
          <cell r="I77">
            <v>150000</v>
          </cell>
        </row>
        <row r="78">
          <cell r="F78" t="str">
            <v xml:space="preserve">CONSERVACIÓN, RESTAURACIÓN Y MONTAJE DE BBMM DE IGLESIAS PARROQUIALES ZONA 1 </v>
          </cell>
          <cell r="I78">
            <v>160000</v>
          </cell>
        </row>
        <row r="79">
          <cell r="F79" t="str">
            <v xml:space="preserve">CONSERVACIÓN, RESTAURACIÓN Y MONTAJE DE BBMM DE IGLESIAS PARROQUIALES ZONA 2 </v>
          </cell>
          <cell r="I79">
            <v>93000</v>
          </cell>
        </row>
        <row r="80">
          <cell r="F80" t="str">
            <v xml:space="preserve">CONSERVACION, RESTAURACION Y MONTAJE DE BBMM DE IGLESIAS PARROQUIALES ZONA 3 </v>
          </cell>
          <cell r="I80">
            <v>110000</v>
          </cell>
        </row>
        <row r="81">
          <cell r="F81" t="str">
            <v>CONSERVACION Y RESTAURACION DE BBMM DE IGLESIAS PARROQUIALES ZONA 4</v>
          </cell>
          <cell r="I81">
            <v>75000</v>
          </cell>
        </row>
        <row r="82">
          <cell r="F82" t="str">
            <v>CONSERVACIÓN Y RESTAURACIÓN DE LA PINTURA MURAL DE LA CAPILLA DEL ROSARIO Y BIENES MUEBLES DE CAPILLA DE POMPEYA DEL CONVENTO DE SANTO DOMINGO</v>
          </cell>
          <cell r="I82">
            <v>90000</v>
          </cell>
        </row>
        <row r="83">
          <cell r="F83" t="str">
            <v>EJECUCION DE OBRA PARA LA INTERVENCION Y REUBICACION DE LA PINTURA DE CABALLETE Y MARQUETERIA DEL CRUCERO DE SANTO DOMINGO</v>
          </cell>
          <cell r="I83">
            <v>95000</v>
          </cell>
        </row>
        <row r="84">
          <cell r="F84" t="str">
            <v>RECOLETA DEL BUEN PASTOR, REHABILITACION INTEGRAL DE LA  CUBIERTA DE LA IGLESIA Y, CONSERVACION Y MANTENIMIENTO DE LAS CRUJIAS NORTE Y SUR DEL CLAUSTRO PRINCIPAL.</v>
          </cell>
          <cell r="I84">
            <v>200000</v>
          </cell>
        </row>
        <row r="85">
          <cell r="F85" t="str">
            <v>CONSERVACION DEL PATRIMONIO INDUSTRIAL ARTESANAL EN PARROQUIAS RURALES</v>
          </cell>
          <cell r="I85">
            <v>120000</v>
          </cell>
        </row>
        <row r="86">
          <cell r="F86" t="str">
            <v>EJECUCION DE OBRA PARA LA IMPLEMENTACIÓN MUSEOLOGICA, MUSEOGRAFICA Y MONTAJE DE PINTURAS DE CABALLETE EN LA SALA CAPITULAR DEL CONVENTO DE SAN AGUSTIN</v>
          </cell>
          <cell r="I86">
            <v>20000</v>
          </cell>
        </row>
        <row r="87">
          <cell r="F87" t="str">
            <v>EJECUCION DE OBRA PARA MANTENIMIENTO EN BIENES MUEBLES PATRIMONIALES EN CONTENEDORES</v>
          </cell>
          <cell r="I87">
            <v>25000</v>
          </cell>
        </row>
        <row r="88">
          <cell r="F88" t="str">
            <v>EJECUCION DE OBRA PARA MANTENIMIENTO DE PUNTOS DE SUJECION EN RETABLOS DE LAS IGLESIAS DEL CHQ</v>
          </cell>
          <cell r="I88">
            <v>25000</v>
          </cell>
        </row>
        <row r="89">
          <cell r="F89" t="str">
            <v>EJECUCION DE OBRA PARA LA CONSERVACION DEL PATRIMONIO SONORO DEL DMQ RESTAURACION  Y MANTENIMIENTO DE LOS ORGANOS FASE 1</v>
          </cell>
          <cell r="I89">
            <v>332757.14</v>
          </cell>
        </row>
        <row r="90">
          <cell r="F90" t="str">
            <v>FISCALIZACION DE BIENES MUEBLES IGLESIA DE SAN FRANCISCO</v>
          </cell>
          <cell r="I90">
            <v>107142.86</v>
          </cell>
        </row>
        <row r="91">
          <cell r="F91" t="str">
            <v xml:space="preserve">PLAN DE GESTION DE PATRIMONIO DOCUMENTAL DEL DMQ - FASE I </v>
          </cell>
          <cell r="I91">
            <v>332142.86</v>
          </cell>
        </row>
        <row r="92">
          <cell r="F92" t="str">
            <v>CONSULTORIA PARA LA ELABORACION DE MAPA DE RIESGOS  DEL PATRIMONIO CULTURAL DEL DMQ</v>
          </cell>
          <cell r="I92">
            <v>300000</v>
          </cell>
        </row>
        <row r="93">
          <cell r="F93" t="str">
            <v>ESTUDIO TÉCNICO DE DIAGNÓSTICO Y PLAN INTEGRAL DE CONTROL DE PLAGAS URBANAS (RATAS, PALOMAS Y CUCARACHAS) EN EL CHQ</v>
          </cell>
          <cell r="I93">
            <v>178571.43</v>
          </cell>
        </row>
        <row r="94">
          <cell r="F94" t="str">
            <v>SERVICIO PARA CONTROL DE PLAGAS EN ÁREAS HISTÓRICAS FASE 1</v>
          </cell>
          <cell r="I94">
            <v>221428.57</v>
          </cell>
        </row>
        <row r="95">
          <cell r="F95" t="str">
            <v>CONSULTORIA PARA LA ELABORACION DEL PLAN DE RESILIENCIA EN EL  CHQ</v>
          </cell>
          <cell r="I95">
            <v>300000</v>
          </cell>
        </row>
        <row r="96">
          <cell r="F96" t="str">
            <v>ESTUDIO PARA EL PAISAJE CULTURAL EN LA PARROQUIA DE NANEGAL Y PARROQUIAS DEL NOROCCIDENTE DEL DMQ </v>
          </cell>
          <cell r="I96">
            <v>146428.57</v>
          </cell>
        </row>
        <row r="97">
          <cell r="F97" t="str">
            <v>CONSULTORIA PARA LA ELABORACIPON DEL PLAN METROPOLITANO DE RESERVA - FASE I: CONVENTO DE SAN FRANCISCO Y OTROS</v>
          </cell>
          <cell r="I97">
            <v>220000</v>
          </cell>
        </row>
      </sheetData>
      <sheetData sheetId="4">
        <row r="6">
          <cell r="E6" t="str">
            <v>ALQUILER DE SERVICIO DE RADIOFRECUENCIA UHF</v>
          </cell>
          <cell r="H6">
            <v>7740</v>
          </cell>
        </row>
        <row r="7">
          <cell r="E7" t="str">
            <v>SERVICIO DE TRASLADO DE MOBILIARIOS</v>
          </cell>
          <cell r="H7">
            <v>31250</v>
          </cell>
        </row>
        <row r="8">
          <cell r="E8" t="str">
            <v>SERVICIO DE IMPRESIÓN, ESCANEO, FOTOCOPIADO Y PLOTTER</v>
          </cell>
          <cell r="H8">
            <v>7000</v>
          </cell>
        </row>
        <row r="9">
          <cell r="E9" t="str">
            <v>SERVICIO DE PRODUCCION DE ACTOS OFICIALES</v>
          </cell>
          <cell r="H9">
            <v>10700</v>
          </cell>
        </row>
        <row r="10">
          <cell r="E10" t="str">
            <v>SERVICIO DE PUBLICIDAD IMP 2015 PARA POSICIONAMIENTO INSTITUCIONAL</v>
          </cell>
          <cell r="H10">
            <v>99800</v>
          </cell>
        </row>
        <row r="11">
          <cell r="E11" t="str">
            <v>SERVICIO DE SEGURIDAD Y VIGILANCIA</v>
          </cell>
          <cell r="H11">
            <v>120500</v>
          </cell>
        </row>
        <row r="12">
          <cell r="E12" t="str">
            <v>SERVICIO  DE LIMPIEZA DE OFICINAS</v>
          </cell>
          <cell r="H12">
            <v>120000</v>
          </cell>
        </row>
        <row r="13">
          <cell r="E13" t="str">
            <v>PASAJES AL INTERIOR</v>
          </cell>
          <cell r="H13">
            <v>10700</v>
          </cell>
        </row>
        <row r="14">
          <cell r="E14" t="str">
            <v>PASAJES AL EXTERIOR</v>
          </cell>
          <cell r="H14">
            <v>22300</v>
          </cell>
        </row>
        <row r="15">
          <cell r="E15" t="str">
            <v>MANTENIMIENTO DE VEHÍCULOS DEL IMP</v>
          </cell>
          <cell r="H15">
            <v>20000</v>
          </cell>
        </row>
        <row r="16">
          <cell r="E16" t="str">
            <v xml:space="preserve">MANTENIMIENTO PREVENTIVO Y CORRECTIVO DE LOS  ASCENSORES DE LAS OFICINAS IMP </v>
          </cell>
          <cell r="H16">
            <v>5000</v>
          </cell>
        </row>
        <row r="17">
          <cell r="E17" t="str">
            <v xml:space="preserve">SERVICIO DE ARRENDAMIENTO DE TERRENOS </v>
          </cell>
          <cell r="H17">
            <v>13300</v>
          </cell>
        </row>
        <row r="18">
          <cell r="E18" t="str">
            <v>ARRENDAMIENTO DE PUESTOS DE PARQUEADERO PARA LOS VEHICULOS DEL IMP</v>
          </cell>
          <cell r="H18">
            <v>15000</v>
          </cell>
        </row>
        <row r="19">
          <cell r="E19" t="str">
            <v>CONSULTORIA PARA TOMA DE PRUBAS SICOMETRICAS Y TECNICAS PARA CONCURSO DE MERITOS Y OPOSICION</v>
          </cell>
          <cell r="H19">
            <v>8000</v>
          </cell>
        </row>
        <row r="20">
          <cell r="E20" t="str">
            <v>PLAN DE CAPACITACION FUNCIONARIOS IMP</v>
          </cell>
          <cell r="H20">
            <v>35700</v>
          </cell>
        </row>
        <row r="21">
          <cell r="E21" t="str">
            <v>IMPLEMENTACIÓN DE UNA SOLUCIÓN INFORMÁTICA PARA LA ADMINISTRACIÓN Y CONTROL DE ARCHIVO ASÍ COMO GESTIÓN DOCUMENTAL DEL IMP (FASE 1 Y 2)</v>
          </cell>
          <cell r="H21">
            <v>45000</v>
          </cell>
        </row>
        <row r="22">
          <cell r="E22" t="str">
            <v>MANTENIMIENTO PREVENTIVO Y/O CORRECTIVO RED ELÉCTRICA, TELEFONOS Y DATOS (IMP, CASA MONTUFAR)</v>
          </cell>
          <cell r="H22">
            <v>1000</v>
          </cell>
        </row>
        <row r="23">
          <cell r="E23" t="str">
            <v>MANTENIMIENTO PREVENTIVO Y/O CORRECTIVO DATACENTER</v>
          </cell>
          <cell r="H23">
            <v>2500</v>
          </cell>
        </row>
        <row r="24">
          <cell r="E24" t="str">
            <v>MANTENIMIENTO SISTEMA - SIGDOC</v>
          </cell>
          <cell r="H24">
            <v>1000</v>
          </cell>
        </row>
        <row r="25">
          <cell r="E25" t="str">
            <v>MANTENIMIENTO GENERAL PREVENTIVO Y/O CORRECTIVO UPS (400, 500, 700, 750, 1000 Y 1500 VA)</v>
          </cell>
          <cell r="H25">
            <v>2385.3000000000002</v>
          </cell>
        </row>
        <row r="26">
          <cell r="E26" t="str">
            <v>ADQUISICIÓN DE ROPA DE SEGURIDAD</v>
          </cell>
          <cell r="H26">
            <v>14200</v>
          </cell>
        </row>
        <row r="27">
          <cell r="E27" t="str">
            <v>PROVISIÓN DE COMBUSTIBLES PARA EL PARQUE AUTOMOTOR</v>
          </cell>
          <cell r="H27">
            <v>12000</v>
          </cell>
        </row>
        <row r="28">
          <cell r="E28" t="str">
            <v>ARCHIPRACTICOS TC-2</v>
          </cell>
          <cell r="U28">
            <v>565.80999999999995</v>
          </cell>
        </row>
        <row r="29">
          <cell r="E29" t="str">
            <v>ARCHIVADOR CARTON PLEGABLE LOMO 16CM N°3</v>
          </cell>
          <cell r="U29">
            <v>550</v>
          </cell>
        </row>
        <row r="30">
          <cell r="E30" t="str">
            <v>ARCHIVADOR DE CARTON No.15 CON TAPA</v>
          </cell>
          <cell r="U30">
            <v>756</v>
          </cell>
        </row>
        <row r="31">
          <cell r="E31" t="str">
            <v>ARCHIVADOR OFICIO LOMO 4CM CON RADO</v>
          </cell>
          <cell r="U31">
            <v>80.400000000000006</v>
          </cell>
        </row>
        <row r="32">
          <cell r="E32" t="str">
            <v>ARCHIVADOR OFICIO LOMO 8CM CON RADO</v>
          </cell>
          <cell r="U32">
            <v>643.5</v>
          </cell>
        </row>
        <row r="33">
          <cell r="E33" t="str">
            <v>CARPETA FOLD. DE CARTULINA S/LOGO V. COL</v>
          </cell>
          <cell r="U33">
            <v>283.32</v>
          </cell>
        </row>
        <row r="34">
          <cell r="E34" t="str">
            <v>CARTULINA VARIOS COLORES A4</v>
          </cell>
          <cell r="U34">
            <v>1364</v>
          </cell>
        </row>
        <row r="35">
          <cell r="E35" t="str">
            <v>CD-S GRABABLE SIN CAJA CD-R</v>
          </cell>
          <cell r="U35">
            <v>304.5</v>
          </cell>
        </row>
        <row r="36">
          <cell r="E36" t="str">
            <v>CD-S REGRABABLE CON CAJA CD-RW</v>
          </cell>
          <cell r="U36">
            <v>132.6</v>
          </cell>
        </row>
        <row r="37">
          <cell r="E37" t="str">
            <v>CINTA ADHESIVA DOBLE FAZ 18 MM X 5 MTS</v>
          </cell>
          <cell r="U37">
            <v>17.84</v>
          </cell>
        </row>
        <row r="38">
          <cell r="E38" t="str">
            <v>CINTA ADHESIVA MASKING 3/4</v>
          </cell>
          <cell r="U38">
            <v>169.68</v>
          </cell>
        </row>
        <row r="39">
          <cell r="E39" t="str">
            <v>CINTA ADHESIVA TRANSPARENTE 48MMX100MTS</v>
          </cell>
          <cell r="U39">
            <v>159</v>
          </cell>
        </row>
        <row r="40">
          <cell r="E40" t="str">
            <v>CLIPES MARIPOSA X50U</v>
          </cell>
          <cell r="U40">
            <v>140.70000000000002</v>
          </cell>
        </row>
        <row r="41">
          <cell r="E41" t="str">
            <v>CLIPES ESTANDAR 32MM METALICOS X100U</v>
          </cell>
          <cell r="U41">
            <v>22.5</v>
          </cell>
        </row>
        <row r="42">
          <cell r="E42" t="str">
            <v>CUADERNO ESPIRAL PEQUEÑO CUADROS 100H</v>
          </cell>
          <cell r="U42">
            <v>42.599999999999994</v>
          </cell>
        </row>
        <row r="43">
          <cell r="E43" t="str">
            <v>CUADERNO ESPIRAL UNIVERS.CUADROS 100H</v>
          </cell>
          <cell r="U43">
            <v>120</v>
          </cell>
        </row>
        <row r="44">
          <cell r="E44" t="str">
            <v>ESFEROGRAFICO AZUL PUNTA GRUESA CRISTAL</v>
          </cell>
          <cell r="U44">
            <v>80.08</v>
          </cell>
        </row>
        <row r="45">
          <cell r="E45" t="str">
            <v>ESPIRALES A4 DE 12MM(70-90H)</v>
          </cell>
          <cell r="U45">
            <v>5.22</v>
          </cell>
        </row>
        <row r="46">
          <cell r="E46" t="str">
            <v>ESPIRALES A4 DE 14MM(90-115H)</v>
          </cell>
          <cell r="U46">
            <v>1.92</v>
          </cell>
        </row>
        <row r="47">
          <cell r="E47" t="str">
            <v>ESPIRALES A4 DE 17 MM(120-125H)</v>
          </cell>
          <cell r="U47">
            <v>5.34</v>
          </cell>
        </row>
        <row r="48">
          <cell r="E48" t="str">
            <v>ESPIRALES A4 DE 20 MM(140-150H)</v>
          </cell>
          <cell r="U48">
            <v>3.5999999999999996</v>
          </cell>
        </row>
        <row r="49">
          <cell r="E49" t="str">
            <v>ESPIRALES A4 DE 9MM(50-60H)</v>
          </cell>
          <cell r="U49">
            <v>1.5</v>
          </cell>
        </row>
        <row r="50">
          <cell r="E50" t="str">
            <v>ESTILETE GRANDE</v>
          </cell>
          <cell r="U50">
            <v>8.19</v>
          </cell>
        </row>
        <row r="51">
          <cell r="E51" t="str">
            <v>FLASH MEMORY DE 8.GB</v>
          </cell>
          <cell r="U51">
            <v>183.68</v>
          </cell>
        </row>
        <row r="52">
          <cell r="E52" t="str">
            <v>NOTAS ADHESIVAS 2*2 AMARILLO</v>
          </cell>
          <cell r="U52">
            <v>15.260000000000002</v>
          </cell>
        </row>
        <row r="53">
          <cell r="E53" t="str">
            <v>NOTAS ADHESIVAS GRANDES 3*3  V.COLORES</v>
          </cell>
          <cell r="U53">
            <v>86.399999999999991</v>
          </cell>
        </row>
        <row r="54">
          <cell r="E54" t="str">
            <v>LAPICES DE PAPEL HB CON GOMA</v>
          </cell>
          <cell r="U54">
            <v>18</v>
          </cell>
        </row>
        <row r="55">
          <cell r="E55" t="str">
            <v>MARCADOR ESCOLAR PUNTA FINA 12 COLORES</v>
          </cell>
          <cell r="U55">
            <v>42</v>
          </cell>
        </row>
        <row r="56">
          <cell r="E56" t="str">
            <v>MARCADOR PERMANENTE P.GRUESA AZUL</v>
          </cell>
          <cell r="U56">
            <v>13.32</v>
          </cell>
        </row>
        <row r="57">
          <cell r="E57" t="str">
            <v>MARCADOR PERMANENTE P.GRUESA NEGRO</v>
          </cell>
          <cell r="U57">
            <v>17.399999999999999</v>
          </cell>
        </row>
        <row r="58">
          <cell r="E58" t="str">
            <v>PAPEL BOND  A3 75GR.</v>
          </cell>
          <cell r="U58">
            <v>197.7</v>
          </cell>
        </row>
        <row r="59">
          <cell r="E59" t="str">
            <v>PAPEL CONTINUO 901-2 PARTES S/LOGO</v>
          </cell>
          <cell r="U59">
            <v>96.18</v>
          </cell>
        </row>
        <row r="60">
          <cell r="E60" t="str">
            <v>PAPEL CONTINUO BLANCO 1471-1 S/LOGO</v>
          </cell>
          <cell r="U60">
            <v>43.88</v>
          </cell>
        </row>
        <row r="61">
          <cell r="E61" t="str">
            <v>PAPEL P/IMPRESORA-COPIADOR A4 75GR(500H)</v>
          </cell>
          <cell r="U61">
            <v>4500</v>
          </cell>
        </row>
        <row r="62">
          <cell r="E62" t="str">
            <v>PASTAS PLASTICAS TRANSPARENTE INEN A-4</v>
          </cell>
          <cell r="U62">
            <v>24</v>
          </cell>
        </row>
        <row r="63">
          <cell r="E63" t="str">
            <v>PASTAS PLASTICAS AZULES INEN A-4</v>
          </cell>
          <cell r="U63">
            <v>24</v>
          </cell>
        </row>
        <row r="64">
          <cell r="E64" t="str">
            <v>PEGA LIQUIDA 33ML</v>
          </cell>
          <cell r="U64">
            <v>5.3999999999999995</v>
          </cell>
        </row>
        <row r="65">
          <cell r="E65" t="str">
            <v>PORTAMINAS METALICOS 0.5</v>
          </cell>
          <cell r="U65">
            <v>36.92</v>
          </cell>
        </row>
        <row r="66">
          <cell r="E66" t="str">
            <v>REPUESTOS-CUCHILLAS P/ESTILETE GRANDE</v>
          </cell>
          <cell r="U66">
            <v>19.470000000000002</v>
          </cell>
        </row>
        <row r="67">
          <cell r="E67" t="str">
            <v>TINTA CORRECTORA FRASCO BROCHA</v>
          </cell>
          <cell r="U67">
            <v>14.040000000000001</v>
          </cell>
        </row>
        <row r="68">
          <cell r="E68" t="str">
            <v>SEPARADORES PLASTICOS AZULES (10U)</v>
          </cell>
          <cell r="U68">
            <v>284.8</v>
          </cell>
        </row>
        <row r="69">
          <cell r="E69" t="str">
            <v>SEÑALADORES BANDERITA 5 COLORS 12mmx45m</v>
          </cell>
          <cell r="U69">
            <v>64.44</v>
          </cell>
        </row>
        <row r="70">
          <cell r="E70" t="str">
            <v>SOBRES MANILA F4</v>
          </cell>
          <cell r="U70">
            <v>35.35</v>
          </cell>
        </row>
        <row r="71">
          <cell r="E71" t="str">
            <v>SOBRES MANILA F6</v>
          </cell>
          <cell r="U71">
            <v>8.0500000000000007</v>
          </cell>
        </row>
        <row r="72">
          <cell r="E72" t="str">
            <v>VINCHAS METALICAS P/CARPETA CAJA DE 50 U</v>
          </cell>
          <cell r="U72">
            <v>33.949999999999996</v>
          </cell>
        </row>
        <row r="73">
          <cell r="E73" t="str">
            <v>NOTAS ADHESIVAS GRANDES 3*3  V.COLORES</v>
          </cell>
          <cell r="U73">
            <v>139.79999999999998</v>
          </cell>
        </row>
        <row r="74">
          <cell r="E74" t="str">
            <v>CINTA PLASTICA EMBALAR 12 CM</v>
          </cell>
          <cell r="U74">
            <v>17.04</v>
          </cell>
        </row>
        <row r="75">
          <cell r="E75" t="str">
            <v>CINTA PLASTICA EMBALAR 25 CM</v>
          </cell>
          <cell r="U75">
            <v>21.84</v>
          </cell>
        </row>
        <row r="76">
          <cell r="E76" t="str">
            <v>CINTA PLASTICA EMBALAR 50 CM</v>
          </cell>
          <cell r="U76">
            <v>27.66</v>
          </cell>
        </row>
        <row r="77">
          <cell r="E77" t="str">
            <v>FUNDA PLASTICA NEGRA P/BASURA 23X28 X10U</v>
          </cell>
          <cell r="U77">
            <v>17.16</v>
          </cell>
        </row>
        <row r="78">
          <cell r="E78" t="str">
            <v>HOJAS MEMBRETADAS A4 POR UNIDAD</v>
          </cell>
          <cell r="U78">
            <v>399.99</v>
          </cell>
        </row>
        <row r="79">
          <cell r="E79" t="str">
            <v>GRAPAS N°. 26/6 CAJA DE 5000 UNID.</v>
          </cell>
          <cell r="U79">
            <v>40.200000000000003</v>
          </cell>
        </row>
        <row r="80">
          <cell r="E80" t="str">
            <v>PAPEL HIGIENICO JUMBO DOBLE HOJA 250 MT.</v>
          </cell>
          <cell r="U80">
            <v>45.674999999999997</v>
          </cell>
        </row>
        <row r="81">
          <cell r="E81" t="str">
            <v xml:space="preserve">ADQUISICION DE HERRAMIENTAS DE MANO </v>
          </cell>
          <cell r="H81">
            <v>2200</v>
          </cell>
        </row>
        <row r="82">
          <cell r="E82" t="str">
            <v xml:space="preserve">IMPRESIÓN DE PAPELERÍA INSTITUCIONAL </v>
          </cell>
          <cell r="V82">
            <v>7000</v>
          </cell>
        </row>
        <row r="83">
          <cell r="E83" t="str">
            <v>CARTUCHO DE TONER  COLOR</v>
          </cell>
          <cell r="V83">
            <v>110.16</v>
          </cell>
        </row>
        <row r="84">
          <cell r="E84" t="str">
            <v xml:space="preserve">CARTUCHO DE TONER  NEGRO </v>
          </cell>
          <cell r="V84">
            <v>83.64</v>
          </cell>
        </row>
        <row r="85">
          <cell r="E85" t="str">
            <v xml:space="preserve">CARTUCHO DE TONER  NEGRO </v>
          </cell>
          <cell r="V85">
            <v>649.53</v>
          </cell>
        </row>
        <row r="86">
          <cell r="E86" t="str">
            <v xml:space="preserve">CABEZAL DE IMPRESIÓN NEGRO </v>
          </cell>
          <cell r="V86">
            <v>126</v>
          </cell>
        </row>
        <row r="87">
          <cell r="E87" t="str">
            <v xml:space="preserve">CABEZAL DE IMPRESIÓN AMARILLO </v>
          </cell>
          <cell r="V87">
            <v>128.25</v>
          </cell>
        </row>
        <row r="88">
          <cell r="E88" t="str">
            <v xml:space="preserve">CARTUCHO DE TINTA  MAGENTA </v>
          </cell>
          <cell r="V88">
            <v>99.06</v>
          </cell>
        </row>
        <row r="89">
          <cell r="E89" t="str">
            <v xml:space="preserve">CABEZAL PLOTTER CYAN </v>
          </cell>
          <cell r="V89">
            <v>1001.0999999999999</v>
          </cell>
        </row>
        <row r="90">
          <cell r="E90" t="str">
            <v xml:space="preserve">CABEZAL PLOTTER MAGENTA </v>
          </cell>
          <cell r="V90">
            <v>1001.0999999999999</v>
          </cell>
        </row>
        <row r="91">
          <cell r="E91" t="str">
            <v xml:space="preserve">CARTUCHO DE TONER CYAN </v>
          </cell>
          <cell r="V91">
            <v>3679.72</v>
          </cell>
        </row>
        <row r="92">
          <cell r="E92" t="str">
            <v>CARTUCHO DE TONER MAGENTA</v>
          </cell>
          <cell r="V92">
            <v>3679.72</v>
          </cell>
        </row>
        <row r="93">
          <cell r="E93" t="str">
            <v xml:space="preserve">CARTUCHO DE TONER AMARILLO </v>
          </cell>
          <cell r="V93">
            <v>3618.34</v>
          </cell>
        </row>
        <row r="94">
          <cell r="E94" t="str">
            <v xml:space="preserve">CARTUCHO DE TONER NEGRO </v>
          </cell>
          <cell r="V94">
            <v>619.74</v>
          </cell>
        </row>
        <row r="95">
          <cell r="E95" t="str">
            <v xml:space="preserve">TAMBOR DE IMÁGENES CYAN </v>
          </cell>
          <cell r="V95">
            <v>3932.72</v>
          </cell>
        </row>
        <row r="96">
          <cell r="E96" t="str">
            <v xml:space="preserve">TAMBOR DE IMÁGENES AMARILLO </v>
          </cell>
          <cell r="V96">
            <v>3511.5</v>
          </cell>
        </row>
        <row r="97">
          <cell r="E97" t="str">
            <v xml:space="preserve">TAMBOR DE IMÁGENES MAGENTA </v>
          </cell>
          <cell r="V97">
            <v>3511.5</v>
          </cell>
        </row>
        <row r="98">
          <cell r="E98" t="str">
            <v xml:space="preserve">TAMBOR DE IMÁGENES NEGRO </v>
          </cell>
          <cell r="V98">
            <v>995.19999999999993</v>
          </cell>
        </row>
        <row r="99">
          <cell r="E99" t="str">
            <v xml:space="preserve">KIT DE TRANSFERENCIA </v>
          </cell>
          <cell r="V99">
            <v>1332.3</v>
          </cell>
        </row>
        <row r="100">
          <cell r="E100" t="str">
            <v>KIT FUSOR</v>
          </cell>
          <cell r="V100">
            <v>960.1</v>
          </cell>
        </row>
        <row r="101">
          <cell r="E101" t="str">
            <v xml:space="preserve">KIT DEL ALIMENTADOR DE DOCUMENTOS </v>
          </cell>
          <cell r="V101">
            <v>600</v>
          </cell>
        </row>
        <row r="102">
          <cell r="E102" t="str">
            <v xml:space="preserve">CARTUCHO DE TONER NEGRO </v>
          </cell>
          <cell r="V102">
            <v>2122.6799999999998</v>
          </cell>
        </row>
        <row r="103">
          <cell r="E103" t="str">
            <v xml:space="preserve">CARTUCHO DE TONER CYAN </v>
          </cell>
          <cell r="V103">
            <v>2297.1</v>
          </cell>
        </row>
        <row r="104">
          <cell r="E104" t="str">
            <v xml:space="preserve">CARTUCHO DE TONER AMARILLO </v>
          </cell>
          <cell r="V104">
            <v>2757.48</v>
          </cell>
        </row>
        <row r="105">
          <cell r="E105" t="str">
            <v xml:space="preserve">CARTUCHO DE TONER MAGENTA </v>
          </cell>
          <cell r="V105">
            <v>692.40000000000009</v>
          </cell>
        </row>
        <row r="106">
          <cell r="E106" t="str">
            <v>KIT DE TRANSFERENCIA</v>
          </cell>
          <cell r="V106">
            <v>996.51</v>
          </cell>
        </row>
        <row r="107">
          <cell r="E107" t="str">
            <v>KIT DE FUSOR</v>
          </cell>
          <cell r="V107">
            <v>3025.89</v>
          </cell>
        </row>
        <row r="108">
          <cell r="E108" t="str">
            <v xml:space="preserve">KIT DEL ALIMENTADOR DE DOCUMENTOS </v>
          </cell>
          <cell r="V108">
            <v>1507.5</v>
          </cell>
        </row>
        <row r="109">
          <cell r="E109" t="str">
            <v xml:space="preserve">CARTUCHO DE TONER NEGRO </v>
          </cell>
          <cell r="V109">
            <v>324.03000000000003</v>
          </cell>
        </row>
        <row r="110">
          <cell r="E110" t="str">
            <v xml:space="preserve">CARTUCHO DE TONER CYAN </v>
          </cell>
          <cell r="V110">
            <v>2085.84</v>
          </cell>
        </row>
        <row r="111">
          <cell r="E111" t="str">
            <v>CARTUCHO DE TONER MAGENTA</v>
          </cell>
          <cell r="V111">
            <v>2101.59</v>
          </cell>
        </row>
        <row r="112">
          <cell r="E112" t="str">
            <v xml:space="preserve">KIT DEL ALIMENTADOR DE DOCUMENTOS </v>
          </cell>
          <cell r="V112">
            <v>502.5</v>
          </cell>
        </row>
        <row r="113">
          <cell r="E113" t="str">
            <v xml:space="preserve">CARTUCHO DE TONER NEGRO </v>
          </cell>
          <cell r="V113">
            <v>508.68</v>
          </cell>
        </row>
        <row r="114">
          <cell r="E114" t="str">
            <v xml:space="preserve">KIT DEL ALIMENTADOR DE DOCUMENTOS </v>
          </cell>
          <cell r="V114">
            <v>1086</v>
          </cell>
        </row>
        <row r="115">
          <cell r="E115" t="str">
            <v xml:space="preserve">CARTUCHO DE TONER NEGRO </v>
          </cell>
          <cell r="V115">
            <v>175.32</v>
          </cell>
        </row>
        <row r="116">
          <cell r="E116" t="str">
            <v>BALASTRO   4x 32 W   ( transformador)</v>
          </cell>
          <cell r="U116">
            <v>670.5</v>
          </cell>
        </row>
        <row r="117">
          <cell r="E117" t="str">
            <v>BALASTRO   2x 40 W   ( transformador)</v>
          </cell>
          <cell r="U117">
            <v>555.75</v>
          </cell>
        </row>
        <row r="118">
          <cell r="E118" t="str">
            <v>CANDADO   60MM.</v>
          </cell>
          <cell r="U118">
            <v>674.7</v>
          </cell>
        </row>
        <row r="119">
          <cell r="E119" t="str">
            <v>CERRADURA PARA CAJONERA METALICA  SERIE  451 CR.  CESA CAJAS</v>
          </cell>
          <cell r="U119">
            <v>307.44</v>
          </cell>
        </row>
        <row r="120">
          <cell r="E120" t="str">
            <v>FOCOS  2X40 W  SILVANA</v>
          </cell>
          <cell r="U120">
            <v>20.16</v>
          </cell>
        </row>
        <row r="121">
          <cell r="E121" t="str">
            <v>GUANTES DE TRABAJO  POLYALGODON</v>
          </cell>
          <cell r="U121">
            <v>29.88</v>
          </cell>
        </row>
        <row r="122">
          <cell r="E122" t="str">
            <v>INTERUPTOR  SIMPLE</v>
          </cell>
          <cell r="U122">
            <v>88.2</v>
          </cell>
        </row>
        <row r="123">
          <cell r="E123" t="str">
            <v>INTERUPTOR   DOBLE</v>
          </cell>
          <cell r="U123">
            <v>139.32</v>
          </cell>
        </row>
        <row r="124">
          <cell r="E124" t="str">
            <v>INTERUPTOR   TRIPLE</v>
          </cell>
          <cell r="U124">
            <v>130.68</v>
          </cell>
        </row>
        <row r="125">
          <cell r="E125" t="str">
            <v>LAMPARA FLUORESCENTE  32 W  LUZ  BLANCA</v>
          </cell>
          <cell r="U125">
            <v>331.2</v>
          </cell>
        </row>
        <row r="126">
          <cell r="E126" t="str">
            <v>LAMPARA FLUORESCENTE  40 W  LUZ  BLANCA</v>
          </cell>
          <cell r="U126">
            <v>302.39999999999998</v>
          </cell>
        </row>
        <row r="127">
          <cell r="E127" t="str">
            <v>REFLECTOR  INTERIOR  100 W</v>
          </cell>
          <cell r="U127">
            <v>380.28000000000003</v>
          </cell>
        </row>
        <row r="128">
          <cell r="E128" t="str">
            <v>TOMACORRIENTES POLARIZADOS</v>
          </cell>
          <cell r="U128">
            <v>140.76</v>
          </cell>
        </row>
        <row r="129">
          <cell r="E129" t="str">
            <v>SOKERT  40 W  PARES</v>
          </cell>
          <cell r="U129">
            <v>99.359999999999985</v>
          </cell>
        </row>
        <row r="130">
          <cell r="E130" t="str">
            <v>SOKERT  32 W  PARES</v>
          </cell>
          <cell r="U130">
            <v>138.96</v>
          </cell>
        </row>
        <row r="131">
          <cell r="E131" t="str">
            <v>TORNILLO  AUTOROSCABLE  1 ¼” X 6</v>
          </cell>
          <cell r="U131">
            <v>180</v>
          </cell>
        </row>
        <row r="132">
          <cell r="E132" t="str">
            <v>TORNILLO  AUTOROSCABLE  1 ½ “ X 6</v>
          </cell>
          <cell r="U132">
            <v>180</v>
          </cell>
        </row>
        <row r="133">
          <cell r="E133" t="str">
            <v>TORNILLO  AUTOROSCABLE  1” X 6</v>
          </cell>
          <cell r="U133">
            <v>120</v>
          </cell>
        </row>
        <row r="134">
          <cell r="E134" t="str">
            <v>TACOS   FISHER   No.  6  CON TORNILLOS</v>
          </cell>
          <cell r="U134">
            <v>18</v>
          </cell>
        </row>
        <row r="135">
          <cell r="E135" t="str">
            <v>TACOS   FISHER   No.  8  CON TORNILLOS</v>
          </cell>
          <cell r="U135">
            <v>18</v>
          </cell>
        </row>
        <row r="136">
          <cell r="E136" t="str">
            <v>PERNOS  PARA  TIRADERA  ½  LUNA  CAJONEREAS</v>
          </cell>
          <cell r="U136">
            <v>27</v>
          </cell>
        </row>
        <row r="137">
          <cell r="E137" t="str">
            <v>TAPONES  MACHO  ½</v>
          </cell>
          <cell r="U137">
            <v>21.24</v>
          </cell>
        </row>
        <row r="138">
          <cell r="E138" t="str">
            <v>FOCOS  AHORADORES  15 W</v>
          </cell>
          <cell r="U138">
            <v>189.45</v>
          </cell>
        </row>
        <row r="139">
          <cell r="E139" t="str">
            <v>EXTENSION  POLARIZADA    15 M.</v>
          </cell>
          <cell r="U139">
            <v>134.04</v>
          </cell>
        </row>
        <row r="140">
          <cell r="E140" t="str">
            <v>TAIPE   AUTOFUNDENTE</v>
          </cell>
          <cell r="U140">
            <v>90</v>
          </cell>
        </row>
        <row r="141">
          <cell r="E141" t="str">
            <v>TEFLON</v>
          </cell>
          <cell r="U141">
            <v>15</v>
          </cell>
        </row>
        <row r="142">
          <cell r="E142" t="str">
            <v>TUBO SELLA ROSCA</v>
          </cell>
          <cell r="U142">
            <v>17.13</v>
          </cell>
        </row>
        <row r="143">
          <cell r="E143" t="str">
            <v>BLANCOLA   1 LITRO</v>
          </cell>
          <cell r="U143">
            <v>8.01</v>
          </cell>
        </row>
        <row r="144">
          <cell r="E144" t="str">
            <v>CEMENTO DE CONTACTO  ¼</v>
          </cell>
          <cell r="U144">
            <v>13.559999999999999</v>
          </cell>
        </row>
        <row r="145">
          <cell r="E145" t="str">
            <v>PEGA LA BRUJITA</v>
          </cell>
          <cell r="U145">
            <v>86.94</v>
          </cell>
        </row>
        <row r="146">
          <cell r="E146" t="str">
            <v>TUBO  SILICON</v>
          </cell>
          <cell r="U146">
            <v>22.200000000000003</v>
          </cell>
        </row>
        <row r="147">
          <cell r="E147" t="str">
            <v xml:space="preserve">BARRA DE SILICON </v>
          </cell>
          <cell r="U147">
            <v>114.9</v>
          </cell>
        </row>
        <row r="148">
          <cell r="E148" t="str">
            <v>ACEITE  3 EN 1   GRANDE</v>
          </cell>
          <cell r="U148">
            <v>6.75</v>
          </cell>
        </row>
        <row r="149">
          <cell r="E149" t="str">
            <v>GUAYPES FUNDA</v>
          </cell>
          <cell r="U149">
            <v>356.40000000000003</v>
          </cell>
        </row>
        <row r="150">
          <cell r="E150" t="str">
            <v xml:space="preserve">REMACHES VARIAS MEDIDAS </v>
          </cell>
          <cell r="U150">
            <v>99</v>
          </cell>
        </row>
        <row r="151">
          <cell r="E151" t="str">
            <v>CLVOS   1” LIBRA</v>
          </cell>
          <cell r="U151">
            <v>5.79</v>
          </cell>
        </row>
        <row r="152">
          <cell r="E152" t="str">
            <v>CLVOS  DE  ACERO  BLANCOS   1” CAJA</v>
          </cell>
          <cell r="U152">
            <v>2.58</v>
          </cell>
        </row>
        <row r="153">
          <cell r="E153" t="str">
            <v>CLVOS   DE  ACRO    BLANCOS  1 ½ “ CAJA</v>
          </cell>
          <cell r="U153">
            <v>2.7</v>
          </cell>
        </row>
        <row r="154">
          <cell r="E154" t="str">
            <v>JUEGO DE DESARMADORES PUNTA  IMANTADA MANGO DE CAUCHO</v>
          </cell>
          <cell r="U154">
            <v>25.200000000000003</v>
          </cell>
        </row>
        <row r="155">
          <cell r="E155" t="str">
            <v>ALICATE   GRANDE</v>
          </cell>
          <cell r="U155">
            <v>28.200000000000003</v>
          </cell>
        </row>
        <row r="156">
          <cell r="E156" t="str">
            <v>ALICATE   PEQUEÑO</v>
          </cell>
          <cell r="U156">
            <v>20.669999999999998</v>
          </cell>
        </row>
        <row r="157">
          <cell r="E157" t="str">
            <v>PINZA  GRANDE</v>
          </cell>
          <cell r="U157">
            <v>32.400000000000006</v>
          </cell>
        </row>
        <row r="158">
          <cell r="E158" t="str">
            <v>PLAYO  GRANDE</v>
          </cell>
          <cell r="U158">
            <v>16.11</v>
          </cell>
        </row>
        <row r="159">
          <cell r="E159" t="str">
            <v>PLAYO  DE  EXTENSION</v>
          </cell>
          <cell r="U159">
            <v>34.83</v>
          </cell>
        </row>
        <row r="160">
          <cell r="E160" t="str">
            <v>DESARMADOR  COMPROBADOR</v>
          </cell>
          <cell r="U160">
            <v>13.5</v>
          </cell>
        </row>
        <row r="161">
          <cell r="E161" t="str">
            <v>JUEGO DE  LLAVES HEXAGONALES</v>
          </cell>
          <cell r="U161">
            <v>19.77</v>
          </cell>
        </row>
        <row r="162">
          <cell r="E162" t="str">
            <v>JUEGO DE  LLAVES  DE BOCA</v>
          </cell>
          <cell r="U162">
            <v>96.63</v>
          </cell>
        </row>
        <row r="163">
          <cell r="E163" t="str">
            <v>LLAVE  INGLESA   No.  6</v>
          </cell>
          <cell r="U163">
            <v>13.649999999999999</v>
          </cell>
        </row>
        <row r="164">
          <cell r="E164" t="str">
            <v>LLAVE  INGLESA   No.  8</v>
          </cell>
          <cell r="U164">
            <v>18.78</v>
          </cell>
        </row>
        <row r="165">
          <cell r="E165" t="str">
            <v>HOJAS  DE  SIERRA</v>
          </cell>
          <cell r="U165">
            <v>16.66</v>
          </cell>
        </row>
        <row r="166">
          <cell r="E166" t="str">
            <v>MULTIMETRO</v>
          </cell>
          <cell r="U166">
            <v>119.34</v>
          </cell>
        </row>
        <row r="167">
          <cell r="E167" t="str">
            <v>JUEGO DE  FORMONES</v>
          </cell>
          <cell r="U167">
            <v>54.21</v>
          </cell>
        </row>
        <row r="168">
          <cell r="E168" t="str">
            <v>LIMA  REDONDA  MEDIANA</v>
          </cell>
          <cell r="U168">
            <v>15.96</v>
          </cell>
        </row>
        <row r="169">
          <cell r="E169" t="str">
            <v>LIMA  PLANA   MEDIANA</v>
          </cell>
          <cell r="U169">
            <v>9.120000000000001</v>
          </cell>
        </row>
        <row r="170">
          <cell r="E170" t="str">
            <v>DIAMANTE  DE  CORTAR  VIDRIO</v>
          </cell>
          <cell r="U170">
            <v>10.74</v>
          </cell>
        </row>
        <row r="171">
          <cell r="E171" t="str">
            <v>ESPATULA  2”</v>
          </cell>
          <cell r="U171">
            <v>16.799999999999997</v>
          </cell>
        </row>
        <row r="172">
          <cell r="E172" t="str">
            <v>COMBO    3  LIBRAS</v>
          </cell>
          <cell r="U172">
            <v>32.519999999999996</v>
          </cell>
        </row>
        <row r="173">
          <cell r="E173" t="str">
            <v>CINCEL</v>
          </cell>
          <cell r="U173">
            <v>18.39</v>
          </cell>
        </row>
        <row r="174">
          <cell r="E174" t="str">
            <v>PUNTA</v>
          </cell>
          <cell r="U174">
            <v>30.06</v>
          </cell>
        </row>
        <row r="175">
          <cell r="E175" t="str">
            <v>PISTOLA  ELECTRICA  PARA SILICON</v>
          </cell>
          <cell r="U175">
            <v>8.82</v>
          </cell>
        </row>
        <row r="176">
          <cell r="E176" t="str">
            <v>JUEGO DE BROCAS  PARA  HORMIGON  12 PIEZAS</v>
          </cell>
          <cell r="U176">
            <v>23.1</v>
          </cell>
        </row>
        <row r="177">
          <cell r="E177" t="str">
            <v>JUEGO DE BROCAS  PARA   MADERA  12  PIEZAS</v>
          </cell>
          <cell r="U177">
            <v>32.01</v>
          </cell>
        </row>
        <row r="178">
          <cell r="E178" t="str">
            <v>SEPILLO PARA  MADERA  MEDIANO</v>
          </cell>
          <cell r="U178">
            <v>93</v>
          </cell>
        </row>
        <row r="179">
          <cell r="E179" t="str">
            <v>PLAYO  DE  PRESION</v>
          </cell>
          <cell r="U179">
            <v>30.450000000000003</v>
          </cell>
        </row>
        <row r="180">
          <cell r="E180" t="str">
            <v>REMACHADORA</v>
          </cell>
          <cell r="U180">
            <v>31.200000000000003</v>
          </cell>
        </row>
        <row r="181">
          <cell r="E181" t="str">
            <v>PERIFÉRICOS, ACCESORIOS Y RESPUESTOS</v>
          </cell>
          <cell r="V181">
            <v>97.86</v>
          </cell>
        </row>
        <row r="182">
          <cell r="E182" t="str">
            <v>INCREMENTO DE MEMORIA RAM PARA COMPUTADORAS E IMPRESORAS</v>
          </cell>
          <cell r="V182">
            <v>3920</v>
          </cell>
        </row>
        <row r="183">
          <cell r="E183" t="str">
            <v>SEGUROS</v>
          </cell>
          <cell r="H183">
            <v>22321.43</v>
          </cell>
        </row>
        <row r="184">
          <cell r="E184" t="str">
            <v>PRODUCCIÓN DE EVENTOS CULTURALES Y ARTÍSTICOS DE DIFUSIÓN IMP 2015</v>
          </cell>
          <cell r="H184">
            <v>36448.01</v>
          </cell>
        </row>
        <row r="185">
          <cell r="E185" t="str">
            <v>PRODUCCIÓN DE DIFUSIÓN INSTITUCIONAL Y EVENTOS OFICIALES</v>
          </cell>
          <cell r="H185">
            <v>26785.71</v>
          </cell>
        </row>
        <row r="186">
          <cell r="E186" t="str">
            <v>SERVICIOS DE DIFUSIÓN DE ACTIVIDADES Y OBRA DESARROLLADAS POR EL IMP, A TRAVÉS DE LA PRODUCCIÒN DE EVENTOS Y ACTIVIDADES.</v>
          </cell>
          <cell r="H186">
            <v>81061.3</v>
          </cell>
        </row>
        <row r="187">
          <cell r="E187" t="str">
            <v>SERVICIO DE VIGILANCIA</v>
          </cell>
          <cell r="H187">
            <v>2000000</v>
          </cell>
        </row>
        <row r="188">
          <cell r="E188" t="str">
            <v>SERVICIO DE ASEO</v>
          </cell>
          <cell r="H188">
            <v>6696.43</v>
          </cell>
        </row>
        <row r="189">
          <cell r="E189" t="str">
            <v xml:space="preserve">MANTENIMIENTO DE AREAS VERDES, JARDINES Y  CÉSPED </v>
          </cell>
          <cell r="H189">
            <v>30553.13</v>
          </cell>
        </row>
        <row r="190">
          <cell r="E190" t="str">
            <v>MANTENIMIENTO Y REPARACIONES DE EDIFICIOS, LOCALES DEL IMP</v>
          </cell>
          <cell r="H190">
            <v>15000</v>
          </cell>
        </row>
        <row r="191">
          <cell r="E191" t="str">
            <v>ARRENDAMIENTO DE INMUEBLES</v>
          </cell>
          <cell r="H191">
            <v>40178.57</v>
          </cell>
        </row>
        <row r="192">
          <cell r="E192" t="str">
            <v>SERVICIO DE CAPACITACION</v>
          </cell>
          <cell r="H192">
            <v>17857.14</v>
          </cell>
        </row>
        <row r="193">
          <cell r="E193" t="str">
            <v>MANTENIMIENTO Y REPARACION DE EQUIPOS Y SISTEMAS INFORMATICOS</v>
          </cell>
          <cell r="H193">
            <v>6696.43</v>
          </cell>
        </row>
        <row r="194">
          <cell r="E194" t="str">
            <v>ADQUISICIÓN DE ROPA DE SEGURIDAD</v>
          </cell>
          <cell r="H194">
            <v>16071.43</v>
          </cell>
        </row>
        <row r="195">
          <cell r="E195" t="str">
            <v>SEGUROS</v>
          </cell>
          <cell r="H195">
            <v>26785.71</v>
          </cell>
        </row>
        <row r="196">
          <cell r="E196" t="str">
            <v>MOBILIARIOS (BIENES DE LARGA DURACIÓN)</v>
          </cell>
          <cell r="H196">
            <v>60141.34</v>
          </cell>
        </row>
        <row r="197">
          <cell r="E197" t="str">
            <v>MAQUINARIAS Y EQUIPOS (BIENES DE LARGA DURACIÓN)</v>
          </cell>
          <cell r="H197">
            <v>16071.43</v>
          </cell>
        </row>
        <row r="198">
          <cell r="E198" t="str">
            <v>HERRAMIENTAS (BIENES DE LARGA DURACIÓN)</v>
          </cell>
          <cell r="H198">
            <v>4464.29</v>
          </cell>
        </row>
        <row r="199">
          <cell r="E199" t="str">
            <v>PROVISIÓN Y ACTUALIZACIÓN DE EQUIPOS DE IMPRESIÓN</v>
          </cell>
          <cell r="H199">
            <v>13042.82</v>
          </cell>
        </row>
        <row r="200">
          <cell r="E200" t="str">
            <v>PROVISIÓN DE EQUIPOS INFORMÁTICOS PARA IMP (RENOVACIÓN DE PORTÁTILES)</v>
          </cell>
          <cell r="H200">
            <v>4400</v>
          </cell>
        </row>
        <row r="201">
          <cell r="E201" t="str">
            <v>PROVISIÓN DE EQUIPOS INFORMÁTICOS PARA IMP (RENOVACIÓN DE COMPUTADORAS)</v>
          </cell>
          <cell r="H201">
            <v>4400.04</v>
          </cell>
        </row>
        <row r="202">
          <cell r="E202" t="str">
            <v>INCREMENTO DE CAPACIDAD DE ALMACENAMIENTO DEL REPOSITORIO DE ARCHIVOS HP 3PAR DEL IMP</v>
          </cell>
          <cell r="H202">
            <v>22800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M414"/>
  <sheetViews>
    <sheetView showGridLines="0" tabSelected="1" topLeftCell="D1" workbookViewId="0">
      <selection activeCell="D421" sqref="D421"/>
    </sheetView>
  </sheetViews>
  <sheetFormatPr baseColWidth="10" defaultRowHeight="12.75" x14ac:dyDescent="0.2"/>
  <cols>
    <col min="1" max="1" width="19.42578125" style="8" customWidth="1"/>
    <col min="2" max="2" width="28.42578125" style="2" customWidth="1"/>
    <col min="3" max="3" width="38.85546875" style="1" customWidth="1"/>
    <col min="4" max="4" width="45.7109375" style="1" customWidth="1"/>
    <col min="5" max="6" width="13.42578125" style="4" hidden="1" customWidth="1"/>
    <col min="7" max="7" width="13.42578125" style="2" customWidth="1"/>
    <col min="8" max="8" width="13" style="4" hidden="1" customWidth="1"/>
    <col min="9" max="9" width="17.85546875" style="4" hidden="1" customWidth="1"/>
    <col min="10" max="10" width="18.85546875" style="3" customWidth="1"/>
    <col min="11" max="11" width="52.42578125" style="5" customWidth="1"/>
    <col min="12" max="12" width="14.140625" style="6" customWidth="1"/>
    <col min="13" max="13" width="16.85546875" style="7" customWidth="1"/>
    <col min="14" max="16384" width="11.42578125" style="4"/>
  </cols>
  <sheetData>
    <row r="1" spans="1:13" s="10" customFormat="1" ht="15" customHeight="1" x14ac:dyDescent="0.2">
      <c r="A1" s="106" t="s">
        <v>0</v>
      </c>
      <c r="B1" s="106" t="s">
        <v>1</v>
      </c>
      <c r="C1" s="116" t="s">
        <v>2</v>
      </c>
      <c r="D1" s="116" t="s">
        <v>3</v>
      </c>
      <c r="E1" s="106" t="s">
        <v>4</v>
      </c>
      <c r="F1" s="106" t="s">
        <v>5</v>
      </c>
      <c r="G1" s="106" t="s">
        <v>6</v>
      </c>
      <c r="H1" s="108" t="s">
        <v>7</v>
      </c>
      <c r="I1" s="109"/>
      <c r="J1" s="110" t="s">
        <v>8</v>
      </c>
      <c r="K1" s="112" t="s">
        <v>9</v>
      </c>
      <c r="L1" s="113"/>
      <c r="M1" s="114"/>
    </row>
    <row r="2" spans="1:13" s="2" customFormat="1" ht="22.5" customHeight="1" x14ac:dyDescent="0.25">
      <c r="A2" s="115"/>
      <c r="B2" s="115"/>
      <c r="C2" s="117"/>
      <c r="D2" s="118"/>
      <c r="E2" s="107"/>
      <c r="F2" s="107"/>
      <c r="G2" s="107"/>
      <c r="H2" s="11" t="s">
        <v>10</v>
      </c>
      <c r="I2" s="11" t="s">
        <v>11</v>
      </c>
      <c r="J2" s="111"/>
      <c r="K2" s="12" t="s">
        <v>12</v>
      </c>
      <c r="L2" s="13" t="s">
        <v>13</v>
      </c>
      <c r="M2" s="13" t="s">
        <v>14</v>
      </c>
    </row>
    <row r="3" spans="1:13" x14ac:dyDescent="0.2">
      <c r="A3" s="9"/>
    </row>
    <row r="4" spans="1:13" ht="76.5" x14ac:dyDescent="0.2">
      <c r="A4" s="134" t="s">
        <v>15</v>
      </c>
      <c r="B4" s="136" t="s">
        <v>16</v>
      </c>
      <c r="C4" s="138" t="s">
        <v>17</v>
      </c>
      <c r="D4" s="14" t="s">
        <v>18</v>
      </c>
      <c r="E4" s="15">
        <v>42009</v>
      </c>
      <c r="F4" s="15">
        <v>42104</v>
      </c>
      <c r="G4" s="16">
        <v>730601</v>
      </c>
      <c r="H4" s="17">
        <v>28052.6</v>
      </c>
      <c r="I4" s="18" t="s">
        <v>19</v>
      </c>
      <c r="J4" s="19">
        <v>28052.6</v>
      </c>
      <c r="K4" s="20" t="s">
        <v>20</v>
      </c>
      <c r="L4" s="21"/>
      <c r="M4" s="22">
        <f>+L4*1.12</f>
        <v>0</v>
      </c>
    </row>
    <row r="5" spans="1:13" x14ac:dyDescent="0.2">
      <c r="A5" s="134"/>
      <c r="B5" s="137"/>
      <c r="C5" s="138"/>
      <c r="D5" s="23" t="s">
        <v>21</v>
      </c>
      <c r="E5" s="24">
        <v>42009</v>
      </c>
      <c r="F5" s="24">
        <v>42104</v>
      </c>
      <c r="G5" s="139"/>
      <c r="H5" s="140"/>
      <c r="I5" s="140"/>
      <c r="J5" s="140"/>
      <c r="K5" s="25"/>
      <c r="L5" s="21"/>
      <c r="M5" s="22">
        <f t="shared" ref="M5:M109" si="0">+L5*1.12</f>
        <v>0</v>
      </c>
    </row>
    <row r="6" spans="1:13" ht="33" customHeight="1" x14ac:dyDescent="0.2">
      <c r="A6" s="134"/>
      <c r="B6" s="137"/>
      <c r="C6" s="138"/>
      <c r="D6" s="23" t="s">
        <v>22</v>
      </c>
      <c r="E6" s="24">
        <v>42009</v>
      </c>
      <c r="F6" s="24">
        <v>42369</v>
      </c>
      <c r="G6" s="26">
        <v>750104</v>
      </c>
      <c r="H6" s="27">
        <v>532999.4</v>
      </c>
      <c r="I6" s="28" t="s">
        <v>19</v>
      </c>
      <c r="J6" s="29">
        <v>532999.4</v>
      </c>
      <c r="K6" s="30" t="str">
        <f>+'[1]PAC INVERSION BORRADOR'!F30</f>
        <v>EJECUCION DE OBRA PARA  INTERVENCION INTEGRAL CASA DE LAS VELAS</v>
      </c>
      <c r="L6" s="31">
        <f>+'[1]PAC INVERSION BORRADOR'!I30</f>
        <v>475892.32142857142</v>
      </c>
      <c r="M6" s="22">
        <f t="shared" si="0"/>
        <v>532999.4</v>
      </c>
    </row>
    <row r="7" spans="1:13" ht="12.75" customHeight="1" x14ac:dyDescent="0.2">
      <c r="A7" s="134"/>
      <c r="B7" s="137"/>
      <c r="C7" s="141" t="s">
        <v>23</v>
      </c>
      <c r="D7" s="23" t="s">
        <v>21</v>
      </c>
      <c r="E7" s="24">
        <v>42009</v>
      </c>
      <c r="F7" s="24">
        <v>42104</v>
      </c>
      <c r="G7" s="139"/>
      <c r="H7" s="140"/>
      <c r="I7" s="140"/>
      <c r="J7" s="140"/>
      <c r="K7" s="25"/>
      <c r="L7" s="21"/>
      <c r="M7" s="22">
        <f t="shared" si="0"/>
        <v>0</v>
      </c>
    </row>
    <row r="8" spans="1:13" ht="33" customHeight="1" x14ac:dyDescent="0.2">
      <c r="A8" s="134"/>
      <c r="B8" s="137"/>
      <c r="C8" s="142"/>
      <c r="D8" s="23" t="s">
        <v>18</v>
      </c>
      <c r="E8" s="24">
        <v>42009</v>
      </c>
      <c r="F8" s="24">
        <v>42104</v>
      </c>
      <c r="G8" s="26">
        <v>730601</v>
      </c>
      <c r="H8" s="27">
        <v>22400.01</v>
      </c>
      <c r="I8" s="28" t="s">
        <v>19</v>
      </c>
      <c r="J8" s="29">
        <v>22400.01</v>
      </c>
      <c r="K8" s="30" t="str">
        <f>+'[1]PAC INVERSION BORRADOR'!F61</f>
        <v>ESTUDIO PARA LA CONSERVACION Y RESTAURACION DE CAMPANARIOS Y COROS ALTOS DE LAS IGLESIAS DEL CHQ</v>
      </c>
      <c r="L8" s="31">
        <f>+'[1]PAC INVERSION BORRADOR'!I61</f>
        <v>20000</v>
      </c>
      <c r="M8" s="22">
        <f t="shared" si="0"/>
        <v>22400.000000000004</v>
      </c>
    </row>
    <row r="9" spans="1:13" ht="72" customHeight="1" x14ac:dyDescent="0.2">
      <c r="A9" s="134"/>
      <c r="B9" s="137"/>
      <c r="C9" s="142"/>
      <c r="D9" s="124" t="s">
        <v>24</v>
      </c>
      <c r="E9" s="32">
        <v>42009</v>
      </c>
      <c r="F9" s="32">
        <v>42369</v>
      </c>
      <c r="G9" s="144">
        <v>750104</v>
      </c>
      <c r="H9" s="33">
        <v>425600</v>
      </c>
      <c r="I9" s="26" t="s">
        <v>19</v>
      </c>
      <c r="J9" s="146">
        <v>425600</v>
      </c>
      <c r="K9" s="30" t="str">
        <f>+'[1]PAC INVERSION BORRADOR'!F31</f>
        <v>EJECUCION DE OBRA PARA  CONSERVACION Y RESTAURACION DE CAMPANARIOS Y COROS ALTOS DE LAS IGLESIAS DEL CHQ</v>
      </c>
      <c r="L9" s="31">
        <f>+'[1]PAC INVERSION BORRADOR'!I31</f>
        <v>268000</v>
      </c>
      <c r="M9" s="119">
        <f>+(L9+L10)*1.12</f>
        <v>425600.00000000006</v>
      </c>
    </row>
    <row r="10" spans="1:13" ht="72" customHeight="1" x14ac:dyDescent="0.2">
      <c r="A10" s="134"/>
      <c r="B10" s="137"/>
      <c r="C10" s="143"/>
      <c r="D10" s="126"/>
      <c r="E10" s="32"/>
      <c r="F10" s="32"/>
      <c r="G10" s="145"/>
      <c r="H10" s="33"/>
      <c r="I10" s="26"/>
      <c r="J10" s="147"/>
      <c r="K10" s="30" t="str">
        <f>+'[1]PAC INVERSION BORRADOR'!F32</f>
        <v xml:space="preserve">EJECUCION DE OBRA PARA LA CONSERVACION DEL PATRIMONIO SONORO DEL DMQ,  RESTAURACION Y RESTITUCION DE LAS CAMPANAS DE LOS CAMPANARIOS </v>
      </c>
      <c r="L10" s="31">
        <f>+'[1]PAC INVERSION BORRADOR'!I32</f>
        <v>112000</v>
      </c>
      <c r="M10" s="120"/>
    </row>
    <row r="11" spans="1:13" ht="38.25" customHeight="1" x14ac:dyDescent="0.2">
      <c r="A11" s="134"/>
      <c r="B11" s="137"/>
      <c r="C11" s="121" t="s">
        <v>25</v>
      </c>
      <c r="D11" s="23" t="s">
        <v>18</v>
      </c>
      <c r="E11" s="24">
        <v>42009</v>
      </c>
      <c r="F11" s="24">
        <v>42104</v>
      </c>
      <c r="G11" s="26">
        <v>730601</v>
      </c>
      <c r="H11" s="27">
        <v>100000</v>
      </c>
      <c r="I11" s="28" t="s">
        <v>19</v>
      </c>
      <c r="J11" s="29">
        <v>100000</v>
      </c>
      <c r="K11" s="25" t="str">
        <f>+'[1]PAC INVERSION BORRADOR'!F60</f>
        <v>CONSULTORIA PARA LA EVALUACIÓN DEL  MODELO DE GESTION DEL PROGRAMA   PON A PUNTO TU CASA</v>
      </c>
      <c r="L11" s="31">
        <f>+'[1]PAC INVERSION BORRADOR'!I60</f>
        <v>89285.71</v>
      </c>
      <c r="M11" s="22">
        <f t="shared" si="0"/>
        <v>99999.995200000019</v>
      </c>
    </row>
    <row r="12" spans="1:13" ht="15" customHeight="1" x14ac:dyDescent="0.2">
      <c r="A12" s="134"/>
      <c r="B12" s="137"/>
      <c r="C12" s="122"/>
      <c r="D12" s="23" t="s">
        <v>21</v>
      </c>
      <c r="E12" s="24">
        <v>42009</v>
      </c>
      <c r="F12" s="24">
        <v>42104</v>
      </c>
      <c r="G12" s="34"/>
      <c r="H12" s="35"/>
      <c r="I12" s="35"/>
      <c r="J12" s="36"/>
      <c r="K12" s="37"/>
      <c r="L12" s="31"/>
      <c r="M12" s="22"/>
    </row>
    <row r="13" spans="1:13" ht="15" customHeight="1" x14ac:dyDescent="0.2">
      <c r="A13" s="134"/>
      <c r="B13" s="137"/>
      <c r="C13" s="122"/>
      <c r="D13" s="124" t="s">
        <v>24</v>
      </c>
      <c r="E13" s="24"/>
      <c r="F13" s="24"/>
      <c r="G13" s="127">
        <v>750104</v>
      </c>
      <c r="H13" s="35"/>
      <c r="I13" s="35"/>
      <c r="J13" s="130">
        <v>1900000</v>
      </c>
      <c r="K13" s="37" t="str">
        <f>+'[1]PAC INVERSION BORRADOR'!F25</f>
        <v>EJECUCION DE OBRA PARA  PROGRAMAS DE REHABILITACIÓN DE CUBIERTAS (QF) Y FACHADAS (RIU) EN INMUEBLES PATRIMONIALES - ETAPA 8</v>
      </c>
      <c r="L13" s="31">
        <f>+'[1]PAC INVERSION BORRADOR'!I25</f>
        <v>212053.58</v>
      </c>
      <c r="M13" s="133">
        <f>SUM(L13:L17)*1.12</f>
        <v>1899999.9984000006</v>
      </c>
    </row>
    <row r="14" spans="1:13" ht="38.25" x14ac:dyDescent="0.2">
      <c r="A14" s="134"/>
      <c r="B14" s="137"/>
      <c r="C14" s="122"/>
      <c r="D14" s="125"/>
      <c r="E14" s="32">
        <v>42009</v>
      </c>
      <c r="F14" s="32">
        <v>42369</v>
      </c>
      <c r="G14" s="128"/>
      <c r="H14" s="38">
        <v>1900000</v>
      </c>
      <c r="I14" s="39" t="s">
        <v>19</v>
      </c>
      <c r="J14" s="131"/>
      <c r="K14" s="37" t="str">
        <f>+'[1]PAC INVERSION BORRADOR'!F26</f>
        <v>EJECUCION DE OBRA PARA  PROGRAMAS DE REHABILITACIÓN DE CUBIERTAS (QF) Y FACHADAS (RIU) EN INMUEBLES PATRIMONIALES - ETAPA 9</v>
      </c>
      <c r="L14" s="31">
        <f>+'[1]PAC INVERSION BORRADOR'!I26</f>
        <v>212053.57</v>
      </c>
      <c r="M14" s="133"/>
    </row>
    <row r="15" spans="1:13" ht="38.25" x14ac:dyDescent="0.2">
      <c r="A15" s="134"/>
      <c r="B15" s="137"/>
      <c r="C15" s="122"/>
      <c r="D15" s="125"/>
      <c r="E15" s="32"/>
      <c r="F15" s="32"/>
      <c r="G15" s="128"/>
      <c r="H15" s="38"/>
      <c r="I15" s="39"/>
      <c r="J15" s="131"/>
      <c r="K15" s="37" t="str">
        <f>+'[1]PAC INVERSION BORRADOR'!F27</f>
        <v>EJECUCION DE OBRA PARA  PROGRAMAS DE REHABILITACIÓN DE CUBIERTAS (QF) Y FACHADAS (RIU) EN INMUEBLES PATRIMONIALES - ETAPA 10</v>
      </c>
      <c r="L15" s="31">
        <f>+'[1]PAC INVERSION BORRADOR'!I27</f>
        <v>424107.14</v>
      </c>
      <c r="M15" s="133"/>
    </row>
    <row r="16" spans="1:13" ht="38.25" x14ac:dyDescent="0.2">
      <c r="A16" s="134"/>
      <c r="B16" s="137"/>
      <c r="C16" s="122"/>
      <c r="D16" s="125"/>
      <c r="E16" s="32"/>
      <c r="F16" s="32"/>
      <c r="G16" s="128"/>
      <c r="H16" s="38"/>
      <c r="I16" s="39"/>
      <c r="J16" s="131"/>
      <c r="K16" s="37" t="str">
        <f>+'[1]PAC INVERSION BORRADOR'!F28</f>
        <v>EJECUCION DE OBRA PARA  PROGRAMAS DE REHABILITACIÓN DE CUBIERTAS (QF) Y FACHADAS (RIU) EN INMUEBLES PATRIMONIALES - ETAPA 11</v>
      </c>
      <c r="L16" s="31">
        <f>+'[1]PAC INVERSION BORRADOR'!I28</f>
        <v>424107.14</v>
      </c>
      <c r="M16" s="133"/>
    </row>
    <row r="17" spans="1:13" ht="38.25" x14ac:dyDescent="0.2">
      <c r="A17" s="134"/>
      <c r="B17" s="137"/>
      <c r="C17" s="123"/>
      <c r="D17" s="126"/>
      <c r="E17" s="32"/>
      <c r="F17" s="32"/>
      <c r="G17" s="129"/>
      <c r="H17" s="38"/>
      <c r="I17" s="39"/>
      <c r="J17" s="132"/>
      <c r="K17" s="37" t="str">
        <f>+'[1]PAC INVERSION BORRADOR'!F29</f>
        <v>EJECUCION DE OBRA PARA  PROGRAMAS DE REHABILITACIÓN DE CUBIERTAS (QF) Y FACHADAS (RIU) EN INMUEBLES PATRIMONIALES - ETAPA 12</v>
      </c>
      <c r="L17" s="31">
        <f>+'[1]PAC INVERSION BORRADOR'!I29</f>
        <v>424107.14</v>
      </c>
      <c r="M17" s="120"/>
    </row>
    <row r="18" spans="1:13" ht="39" customHeight="1" x14ac:dyDescent="0.2">
      <c r="A18" s="134"/>
      <c r="B18" s="148" t="s">
        <v>26</v>
      </c>
      <c r="C18" s="138" t="s">
        <v>27</v>
      </c>
      <c r="D18" s="23" t="s">
        <v>18</v>
      </c>
      <c r="E18" s="24">
        <v>42009</v>
      </c>
      <c r="F18" s="24">
        <v>42104</v>
      </c>
      <c r="G18" s="26">
        <v>730601</v>
      </c>
      <c r="H18" s="27">
        <v>28100</v>
      </c>
      <c r="I18" s="28" t="s">
        <v>19</v>
      </c>
      <c r="J18" s="29">
        <v>28100</v>
      </c>
      <c r="K18" s="40" t="str">
        <f>+'[1]PAC INVERSION BORRADOR'!F62</f>
        <v>ESTUDIO PARA LA INTERVENCION EN EDIFICACIONES PATRIMONIALES EN RIESGO DEL CHQ</v>
      </c>
      <c r="L18" s="31">
        <f>+'[1]PAC INVERSION BORRADOR'!I62</f>
        <v>25089.29</v>
      </c>
      <c r="M18" s="22">
        <f t="shared" si="0"/>
        <v>28100.004800000002</v>
      </c>
    </row>
    <row r="19" spans="1:13" x14ac:dyDescent="0.2">
      <c r="A19" s="134"/>
      <c r="B19" s="148"/>
      <c r="C19" s="138"/>
      <c r="D19" s="23" t="s">
        <v>21</v>
      </c>
      <c r="E19" s="24">
        <v>42009</v>
      </c>
      <c r="F19" s="24">
        <v>42104</v>
      </c>
      <c r="G19" s="156"/>
      <c r="H19" s="140"/>
      <c r="I19" s="140"/>
      <c r="J19" s="140"/>
      <c r="K19" s="40"/>
      <c r="L19" s="21"/>
      <c r="M19" s="22">
        <f t="shared" si="0"/>
        <v>0</v>
      </c>
    </row>
    <row r="20" spans="1:13" ht="25.5" x14ac:dyDescent="0.2">
      <c r="A20" s="134"/>
      <c r="B20" s="148"/>
      <c r="C20" s="138"/>
      <c r="D20" s="150" t="s">
        <v>22</v>
      </c>
      <c r="E20" s="24"/>
      <c r="F20" s="41"/>
      <c r="G20" s="158">
        <v>750104</v>
      </c>
      <c r="H20" s="42"/>
      <c r="I20" s="42"/>
      <c r="J20" s="130">
        <v>533900</v>
      </c>
      <c r="K20" s="30" t="str">
        <f>+'[1]PAC INVERSION BORRADOR'!F35</f>
        <v xml:space="preserve">EJECUCION DE OBRA PARA  INTERVENCION EN EDIFICACIONES PATRIMONIALES EN RIESGO </v>
      </c>
      <c r="L20" s="31">
        <f>+'[1]PAC INVERSION BORRADOR'!I35</f>
        <v>48744.089999999967</v>
      </c>
      <c r="M20" s="119">
        <f>SUM(L20:L23)*1.12</f>
        <v>533900.0048</v>
      </c>
    </row>
    <row r="21" spans="1:13" ht="38.25" x14ac:dyDescent="0.2">
      <c r="A21" s="134"/>
      <c r="B21" s="148"/>
      <c r="C21" s="138"/>
      <c r="D21" s="157"/>
      <c r="E21" s="24"/>
      <c r="F21" s="41"/>
      <c r="G21" s="159"/>
      <c r="H21" s="42"/>
      <c r="I21" s="42"/>
      <c r="J21" s="131"/>
      <c r="K21" s="30" t="str">
        <f>+'[1]PAC INVERSION BORRADOR'!F36</f>
        <v>EJECUCION DE OBRA PARA SANEAMIENTO DE HUMEDADES Y TRABAJOS DE MANTENIMIENTO DE LA CAPILLA DEL ROSARIO DEL AMPARO DE COTOCOLLAO</v>
      </c>
      <c r="L21" s="31">
        <f>+'[1]PAC INVERSION BORRADOR'!I36</f>
        <v>70000</v>
      </c>
      <c r="M21" s="133"/>
    </row>
    <row r="22" spans="1:13" ht="38.25" x14ac:dyDescent="0.2">
      <c r="A22" s="134"/>
      <c r="B22" s="148"/>
      <c r="C22" s="138"/>
      <c r="D22" s="157"/>
      <c r="E22" s="24"/>
      <c r="F22" s="41"/>
      <c r="G22" s="159"/>
      <c r="H22" s="42"/>
      <c r="I22" s="42"/>
      <c r="J22" s="131"/>
      <c r="K22" s="30" t="str">
        <f>+'[1]PAC INVERSION BORRADOR'!F37</f>
        <v>EJECUCION DE OBRA PARA PARROQUIA DE LA MERCED, CAMBIO DE CUBIERTA  DE LA IGLESIA Y REHABILITACIÓN DE LA ANTIGUA CASA PARROQUIAL.</v>
      </c>
      <c r="L22" s="31">
        <f>+'[1]PAC INVERSION BORRADOR'!I37</f>
        <v>188757.14285714287</v>
      </c>
      <c r="M22" s="133"/>
    </row>
    <row r="23" spans="1:13" ht="38.25" x14ac:dyDescent="0.2">
      <c r="A23" s="134"/>
      <c r="B23" s="148"/>
      <c r="C23" s="138"/>
      <c r="D23" s="151"/>
      <c r="E23" s="24">
        <v>42009</v>
      </c>
      <c r="F23" s="41">
        <v>42369</v>
      </c>
      <c r="G23" s="160"/>
      <c r="H23" s="43">
        <v>533900</v>
      </c>
      <c r="I23" s="28" t="s">
        <v>19</v>
      </c>
      <c r="J23" s="132"/>
      <c r="K23" s="30" t="str">
        <f>+'[1]PAC INVERSION BORRADOR'!F38</f>
        <v>EJECUCION DE OBRA PARA PARROQUIA DE PUÉLLARO, REHABILITACION E IMPERMEABILIZACION DE LA IGLESIA DE PIEDRA PARROQUIA DE PUELLARO.</v>
      </c>
      <c r="L23" s="31">
        <f>+'[1]PAC INVERSION BORRADOR'!I38</f>
        <v>169195.2</v>
      </c>
      <c r="M23" s="120"/>
    </row>
    <row r="24" spans="1:13" ht="38.25" x14ac:dyDescent="0.2">
      <c r="A24" s="134"/>
      <c r="B24" s="148"/>
      <c r="C24" s="44" t="s">
        <v>28</v>
      </c>
      <c r="D24" s="23" t="s">
        <v>29</v>
      </c>
      <c r="E24" s="24">
        <v>42005</v>
      </c>
      <c r="F24" s="24">
        <v>42369</v>
      </c>
      <c r="G24" s="45">
        <v>730601</v>
      </c>
      <c r="H24" s="27">
        <v>358000</v>
      </c>
      <c r="I24" s="28" t="s">
        <v>19</v>
      </c>
      <c r="J24" s="29">
        <v>358000</v>
      </c>
      <c r="K24" s="20" t="s">
        <v>30</v>
      </c>
      <c r="L24" s="21"/>
      <c r="M24" s="22">
        <f t="shared" si="0"/>
        <v>0</v>
      </c>
    </row>
    <row r="25" spans="1:13" ht="33.75" customHeight="1" x14ac:dyDescent="0.2">
      <c r="A25" s="134"/>
      <c r="B25" s="136" t="s">
        <v>31</v>
      </c>
      <c r="C25" s="121" t="s">
        <v>32</v>
      </c>
      <c r="D25" s="150" t="s">
        <v>33</v>
      </c>
      <c r="E25" s="24"/>
      <c r="F25" s="24"/>
      <c r="G25" s="152">
        <v>840104</v>
      </c>
      <c r="H25" s="27"/>
      <c r="I25" s="28"/>
      <c r="J25" s="154">
        <v>1680000</v>
      </c>
      <c r="K25" s="40" t="str">
        <f>+CONCATENATE('[1]PAC INVERSION BORRADOR'!F33)</f>
        <v>IMPLEMENTACION DEL SISTEMA DE SEGURIDAD PARA LAS 29 IGLESIAS DEL CHQ</v>
      </c>
      <c r="L25" s="31">
        <f>+'[1]PAC INVERSION BORRADOR'!I33</f>
        <v>900000</v>
      </c>
      <c r="M25" s="119">
        <f>SUM(L25:L26)*1.12</f>
        <v>1680000.0000000002</v>
      </c>
    </row>
    <row r="26" spans="1:13" ht="25.5" customHeight="1" x14ac:dyDescent="0.2">
      <c r="A26" s="134"/>
      <c r="B26" s="149"/>
      <c r="C26" s="123"/>
      <c r="D26" s="151"/>
      <c r="E26" s="24">
        <v>42005</v>
      </c>
      <c r="F26" s="24">
        <v>42369</v>
      </c>
      <c r="G26" s="153"/>
      <c r="H26" s="27">
        <v>1680000</v>
      </c>
      <c r="I26" s="28" t="s">
        <v>19</v>
      </c>
      <c r="J26" s="155"/>
      <c r="K26" s="30" t="str">
        <f>+'[1]PAC INVERSION BORRADOR'!F34</f>
        <v>INTERCONECTIVIDAD CON LOS SISTEMAS DE SEGURIDAD DEL MDMQ Y NACIONAL</v>
      </c>
      <c r="L26" s="31">
        <f>+'[1]PAC INVERSION BORRADOR'!I34</f>
        <v>600000</v>
      </c>
      <c r="M26" s="120"/>
    </row>
    <row r="27" spans="1:13" x14ac:dyDescent="0.2">
      <c r="A27" s="134"/>
      <c r="B27" s="148" t="s">
        <v>34</v>
      </c>
      <c r="C27" s="44" t="s">
        <v>35</v>
      </c>
      <c r="D27" s="23" t="s">
        <v>36</v>
      </c>
      <c r="E27" s="24">
        <v>42005</v>
      </c>
      <c r="F27" s="24">
        <v>42369</v>
      </c>
      <c r="G27" s="26">
        <v>730604</v>
      </c>
      <c r="H27" s="27">
        <v>120000</v>
      </c>
      <c r="I27" s="28" t="s">
        <v>19</v>
      </c>
      <c r="J27" s="29">
        <v>120000</v>
      </c>
      <c r="K27" s="30" t="str">
        <f>+'[1]PAC INVERSION BORRADOR'!F90</f>
        <v>FISCALIZACION DE BIENES MUEBLES IGLESIA DE SAN FRANCISCO</v>
      </c>
      <c r="L27" s="31">
        <f>+'[1]PAC INVERSION BORRADOR'!I90</f>
        <v>107142.86</v>
      </c>
      <c r="M27" s="22">
        <f t="shared" si="0"/>
        <v>120000.00320000001</v>
      </c>
    </row>
    <row r="28" spans="1:13" ht="35.25" customHeight="1" x14ac:dyDescent="0.2">
      <c r="A28" s="134"/>
      <c r="B28" s="148"/>
      <c r="C28" s="121" t="s">
        <v>37</v>
      </c>
      <c r="D28" s="150" t="s">
        <v>18</v>
      </c>
      <c r="E28" s="46"/>
      <c r="F28" s="46"/>
      <c r="G28" s="152">
        <v>730601</v>
      </c>
      <c r="H28" s="33"/>
      <c r="I28" s="26"/>
      <c r="J28" s="154">
        <v>120592</v>
      </c>
      <c r="K28" s="30" t="str">
        <f>+'[1]PAC INVERSION BORRADOR'!F55</f>
        <v>ESTUDIO SOBRE TECNOLOGIA Y DISEÑOS DE ELEMENTOS DE CARPINTERIA EN MADERA Y METALICA EN FACHADAS DEL DMQ</v>
      </c>
      <c r="L28" s="31">
        <f>+'[1]PAC INVERSION BORRADOR'!I55</f>
        <v>37335.72</v>
      </c>
      <c r="M28" s="119">
        <f>SUM(L28:L30)*1.12</f>
        <v>120592.0016</v>
      </c>
    </row>
    <row r="29" spans="1:13" ht="29.25" customHeight="1" x14ac:dyDescent="0.2">
      <c r="A29" s="134"/>
      <c r="B29" s="148"/>
      <c r="C29" s="122"/>
      <c r="D29" s="157"/>
      <c r="E29" s="46"/>
      <c r="F29" s="46"/>
      <c r="G29" s="167"/>
      <c r="H29" s="33"/>
      <c r="I29" s="26"/>
      <c r="J29" s="168"/>
      <c r="K29" s="30" t="str">
        <f>+'[1]PAC INVERSION BORRADOR'!F56</f>
        <v>CONSULTORIA PARA EL LEVANTEMIENTO TRIDIMENSIONAL DE BIENES MUEBLES EN IGLESIAS DEL CHQ</v>
      </c>
      <c r="L29" s="31">
        <f>+'[1]PAC INVERSION BORRADOR'!I56</f>
        <v>37335.71</v>
      </c>
      <c r="M29" s="133"/>
    </row>
    <row r="30" spans="1:13" ht="25.5" x14ac:dyDescent="0.2">
      <c r="A30" s="134"/>
      <c r="B30" s="148"/>
      <c r="C30" s="122"/>
      <c r="D30" s="151"/>
      <c r="E30" s="46">
        <v>42005</v>
      </c>
      <c r="F30" s="46">
        <v>42104</v>
      </c>
      <c r="G30" s="153"/>
      <c r="H30" s="33">
        <v>120592</v>
      </c>
      <c r="I30" s="26" t="s">
        <v>19</v>
      </c>
      <c r="J30" s="155"/>
      <c r="K30" s="30" t="str">
        <f>+'[1]PAC INVERSION BORRADOR'!F57</f>
        <v>ESTUDIO DE ADAPTACION A RESERVA DE BIENES MUEBLES - CONVENTO E IGLESIA DE SAN FRANCISCO</v>
      </c>
      <c r="L30" s="31">
        <f>+'[1]PAC INVERSION BORRADOR'!I57</f>
        <v>33000</v>
      </c>
      <c r="M30" s="120"/>
    </row>
    <row r="31" spans="1:13" x14ac:dyDescent="0.2">
      <c r="A31" s="134"/>
      <c r="B31" s="148"/>
      <c r="C31" s="122"/>
      <c r="D31" s="47" t="s">
        <v>21</v>
      </c>
      <c r="E31" s="24">
        <v>42005</v>
      </c>
      <c r="F31" s="24">
        <v>42104</v>
      </c>
      <c r="G31" s="156"/>
      <c r="H31" s="140"/>
      <c r="I31" s="140"/>
      <c r="J31" s="140"/>
      <c r="K31" s="25"/>
      <c r="L31" s="21"/>
      <c r="M31" s="22">
        <f t="shared" si="0"/>
        <v>0</v>
      </c>
    </row>
    <row r="32" spans="1:13" ht="25.5" x14ac:dyDescent="0.2">
      <c r="A32" s="134"/>
      <c r="B32" s="148"/>
      <c r="C32" s="122"/>
      <c r="D32" s="169" t="s">
        <v>22</v>
      </c>
      <c r="E32" s="48"/>
      <c r="F32" s="41"/>
      <c r="G32" s="170">
        <v>750104</v>
      </c>
      <c r="H32" s="42"/>
      <c r="I32" s="42"/>
      <c r="J32" s="130">
        <v>2291248</v>
      </c>
      <c r="K32" s="25" t="str">
        <f>+'[1]PAC INVERSION BORRADOR'!F74</f>
        <v>CONSERVACIÓN Y RESTAURACIÓN DE LA PINTURA DE CABALLETE DE LA NAVE NORTE Y NARTEX DE LA IGLESIA DE SAN FRANCISCO</v>
      </c>
      <c r="L32" s="31">
        <f>+'[1]PAC INVERSION BORRADOR'!I74</f>
        <v>250000</v>
      </c>
      <c r="M32" s="119">
        <f>SUM(L32:L47)*1.12</f>
        <v>2291247.9968000003</v>
      </c>
    </row>
    <row r="33" spans="1:13" ht="38.25" x14ac:dyDescent="0.2">
      <c r="A33" s="134"/>
      <c r="B33" s="148"/>
      <c r="C33" s="122"/>
      <c r="D33" s="169"/>
      <c r="E33" s="48"/>
      <c r="F33" s="41"/>
      <c r="G33" s="170"/>
      <c r="H33" s="42"/>
      <c r="I33" s="42"/>
      <c r="J33" s="131"/>
      <c r="K33" s="25" t="str">
        <f>+'[1]PAC INVERSION BORRADOR'!F75</f>
        <v>CONSERVACIÓN Y RESTAURACIÓN DE LA PINTURA MURAL DE LA NAVE SUR, NAVE CENTRAL Y SACRISTIA DE LA IGLESIA DE SAN FRANCISCO</v>
      </c>
      <c r="L33" s="31">
        <f>+'[1]PAC INVERSION BORRADOR'!I75</f>
        <v>100000</v>
      </c>
      <c r="M33" s="133"/>
    </row>
    <row r="34" spans="1:13" ht="38.25" x14ac:dyDescent="0.2">
      <c r="A34" s="134"/>
      <c r="B34" s="148"/>
      <c r="C34" s="122"/>
      <c r="D34" s="169"/>
      <c r="E34" s="48"/>
      <c r="F34" s="41"/>
      <c r="G34" s="170"/>
      <c r="H34" s="42"/>
      <c r="I34" s="42"/>
      <c r="J34" s="131"/>
      <c r="K34" s="25" t="str">
        <f>+'[1]PAC INVERSION BORRADOR'!F76</f>
        <v>CONSERVACIÓN Y RESTAURACIÓN DE LA PINTURA DE CABALLETE DE LA NAVE CENTRAL Y SACRISTIA DE LA IGLESIA DE SAN FRANCISCO</v>
      </c>
      <c r="L34" s="31">
        <f>+'[1]PAC INVERSION BORRADOR'!I76</f>
        <v>200000</v>
      </c>
      <c r="M34" s="133"/>
    </row>
    <row r="35" spans="1:13" ht="25.5" x14ac:dyDescent="0.2">
      <c r="A35" s="134"/>
      <c r="B35" s="148"/>
      <c r="C35" s="122"/>
      <c r="D35" s="169"/>
      <c r="E35" s="48"/>
      <c r="F35" s="41"/>
      <c r="G35" s="170"/>
      <c r="H35" s="42"/>
      <c r="I35" s="42"/>
      <c r="J35" s="131"/>
      <c r="K35" s="25" t="str">
        <f>+'[1]PAC INVERSION BORRADOR'!F77</f>
        <v>CONSERVACIÓN Y RESTAURACIÓN DE PINTURA MURAL DE LA IGLESIA Y CUEVA DEL BUEN PASTOR</v>
      </c>
      <c r="L35" s="31">
        <f>+'[1]PAC INVERSION BORRADOR'!I77</f>
        <v>150000</v>
      </c>
      <c r="M35" s="133"/>
    </row>
    <row r="36" spans="1:13" ht="25.5" x14ac:dyDescent="0.2">
      <c r="A36" s="134"/>
      <c r="B36" s="148"/>
      <c r="C36" s="122"/>
      <c r="D36" s="169"/>
      <c r="E36" s="48"/>
      <c r="F36" s="41"/>
      <c r="G36" s="170"/>
      <c r="H36" s="42"/>
      <c r="I36" s="42"/>
      <c r="J36" s="131"/>
      <c r="K36" s="25" t="str">
        <f>+'[1]PAC INVERSION BORRADOR'!F78</f>
        <v xml:space="preserve">CONSERVACIÓN, RESTAURACIÓN Y MONTAJE DE BBMM DE IGLESIAS PARROQUIALES ZONA 1 </v>
      </c>
      <c r="L36" s="31">
        <f>+'[1]PAC INVERSION BORRADOR'!I78</f>
        <v>160000</v>
      </c>
      <c r="M36" s="133"/>
    </row>
    <row r="37" spans="1:13" ht="25.5" x14ac:dyDescent="0.2">
      <c r="A37" s="134"/>
      <c r="B37" s="148"/>
      <c r="C37" s="122"/>
      <c r="D37" s="169"/>
      <c r="E37" s="48"/>
      <c r="F37" s="41"/>
      <c r="G37" s="170"/>
      <c r="H37" s="42"/>
      <c r="I37" s="42"/>
      <c r="J37" s="131"/>
      <c r="K37" s="25" t="str">
        <f>+'[1]PAC INVERSION BORRADOR'!F79</f>
        <v xml:space="preserve">CONSERVACIÓN, RESTAURACIÓN Y MONTAJE DE BBMM DE IGLESIAS PARROQUIALES ZONA 2 </v>
      </c>
      <c r="L37" s="31">
        <f>+'[1]PAC INVERSION BORRADOR'!I79</f>
        <v>93000</v>
      </c>
      <c r="M37" s="133"/>
    </row>
    <row r="38" spans="1:13" ht="25.5" x14ac:dyDescent="0.2">
      <c r="A38" s="134"/>
      <c r="B38" s="148"/>
      <c r="C38" s="122"/>
      <c r="D38" s="169"/>
      <c r="E38" s="48"/>
      <c r="F38" s="41"/>
      <c r="G38" s="170"/>
      <c r="H38" s="42"/>
      <c r="I38" s="42"/>
      <c r="J38" s="131"/>
      <c r="K38" s="25" t="str">
        <f>+'[1]PAC INVERSION BORRADOR'!F80</f>
        <v xml:space="preserve">CONSERVACION, RESTAURACION Y MONTAJE DE BBMM DE IGLESIAS PARROQUIALES ZONA 3 </v>
      </c>
      <c r="L38" s="31">
        <f>+'[1]PAC INVERSION BORRADOR'!I80</f>
        <v>110000</v>
      </c>
      <c r="M38" s="133"/>
    </row>
    <row r="39" spans="1:13" ht="25.5" x14ac:dyDescent="0.2">
      <c r="A39" s="134"/>
      <c r="B39" s="148"/>
      <c r="C39" s="122"/>
      <c r="D39" s="169"/>
      <c r="E39" s="48"/>
      <c r="F39" s="41"/>
      <c r="G39" s="170"/>
      <c r="H39" s="42"/>
      <c r="I39" s="42"/>
      <c r="J39" s="131"/>
      <c r="K39" s="25" t="str">
        <f>+'[1]PAC INVERSION BORRADOR'!F81</f>
        <v>CONSERVACION Y RESTAURACION DE BBMM DE IGLESIAS PARROQUIALES ZONA 4</v>
      </c>
      <c r="L39" s="31">
        <f>+'[1]PAC INVERSION BORRADOR'!I81</f>
        <v>75000</v>
      </c>
      <c r="M39" s="133"/>
    </row>
    <row r="40" spans="1:13" ht="38.25" x14ac:dyDescent="0.2">
      <c r="A40" s="134"/>
      <c r="B40" s="148"/>
      <c r="C40" s="122"/>
      <c r="D40" s="169"/>
      <c r="E40" s="48"/>
      <c r="F40" s="41"/>
      <c r="G40" s="170"/>
      <c r="H40" s="42"/>
      <c r="I40" s="42"/>
      <c r="J40" s="131"/>
      <c r="K40" s="25" t="str">
        <f>+'[1]PAC INVERSION BORRADOR'!F82</f>
        <v>CONSERVACIÓN Y RESTAURACIÓN DE LA PINTURA MURAL DE LA CAPILLA DEL ROSARIO Y BIENES MUEBLES DE CAPILLA DE POMPEYA DEL CONVENTO DE SANTO DOMINGO</v>
      </c>
      <c r="L40" s="31">
        <f>+'[1]PAC INVERSION BORRADOR'!I82</f>
        <v>90000</v>
      </c>
      <c r="M40" s="133"/>
    </row>
    <row r="41" spans="1:13" ht="38.25" x14ac:dyDescent="0.2">
      <c r="A41" s="134"/>
      <c r="B41" s="148"/>
      <c r="C41" s="122"/>
      <c r="D41" s="169"/>
      <c r="E41" s="48"/>
      <c r="F41" s="41"/>
      <c r="G41" s="170"/>
      <c r="H41" s="42"/>
      <c r="I41" s="42"/>
      <c r="J41" s="131"/>
      <c r="K41" s="25" t="str">
        <f>+'[1]PAC INVERSION BORRADOR'!F83</f>
        <v>EJECUCION DE OBRA PARA LA INTERVENCION Y REUBICACION DE LA PINTURA DE CABALLETE Y MARQUETERIA DEL CRUCERO DE SANTO DOMINGO</v>
      </c>
      <c r="L41" s="31">
        <f>+'[1]PAC INVERSION BORRADOR'!I83</f>
        <v>95000</v>
      </c>
      <c r="M41" s="133"/>
    </row>
    <row r="42" spans="1:13" ht="38.25" x14ac:dyDescent="0.2">
      <c r="A42" s="134"/>
      <c r="B42" s="148"/>
      <c r="C42" s="122"/>
      <c r="D42" s="169"/>
      <c r="E42" s="48"/>
      <c r="F42" s="41"/>
      <c r="G42" s="170"/>
      <c r="H42" s="42"/>
      <c r="I42" s="42"/>
      <c r="J42" s="131"/>
      <c r="K42" s="25" t="str">
        <f>+'[1]PAC INVERSION BORRADOR'!F84</f>
        <v>RECOLETA DEL BUEN PASTOR, REHABILITACION INTEGRAL DE LA  CUBIERTA DE LA IGLESIA Y, CONSERVACION Y MANTENIMIENTO DE LAS CRUJIAS NORTE Y SUR DEL CLAUSTRO PRINCIPAL.</v>
      </c>
      <c r="L42" s="31">
        <f>+'[1]PAC INVERSION BORRADOR'!I84</f>
        <v>200000</v>
      </c>
      <c r="M42" s="133"/>
    </row>
    <row r="43" spans="1:13" ht="25.5" x14ac:dyDescent="0.2">
      <c r="A43" s="134"/>
      <c r="B43" s="148"/>
      <c r="C43" s="122"/>
      <c r="D43" s="169"/>
      <c r="E43" s="48"/>
      <c r="F43" s="41"/>
      <c r="G43" s="170"/>
      <c r="H43" s="42"/>
      <c r="I43" s="42"/>
      <c r="J43" s="131"/>
      <c r="K43" s="25" t="str">
        <f>+'[1]PAC INVERSION BORRADOR'!F85</f>
        <v>CONSERVACION DEL PATRIMONIO INDUSTRIAL ARTESANAL EN PARROQUIAS RURALES</v>
      </c>
      <c r="L43" s="31">
        <f>+'[1]PAC INVERSION BORRADOR'!I85</f>
        <v>120000</v>
      </c>
      <c r="M43" s="133"/>
    </row>
    <row r="44" spans="1:13" ht="38.25" x14ac:dyDescent="0.2">
      <c r="A44" s="134"/>
      <c r="B44" s="148"/>
      <c r="C44" s="122"/>
      <c r="D44" s="169"/>
      <c r="E44" s="48"/>
      <c r="F44" s="41"/>
      <c r="G44" s="170"/>
      <c r="H44" s="42"/>
      <c r="I44" s="42"/>
      <c r="J44" s="131"/>
      <c r="K44" s="25" t="str">
        <f>+'[1]PAC INVERSION BORRADOR'!F86</f>
        <v>EJECUCION DE OBRA PARA LA IMPLEMENTACIÓN MUSEOLOGICA, MUSEOGRAFICA Y MONTAJE DE PINTURAS DE CABALLETE EN LA SALA CAPITULAR DEL CONVENTO DE SAN AGUSTIN</v>
      </c>
      <c r="L44" s="31">
        <f>+'[1]PAC INVERSION BORRADOR'!I86</f>
        <v>20000</v>
      </c>
      <c r="M44" s="133"/>
    </row>
    <row r="45" spans="1:13" ht="25.5" x14ac:dyDescent="0.2">
      <c r="A45" s="134"/>
      <c r="B45" s="148"/>
      <c r="C45" s="122"/>
      <c r="D45" s="169"/>
      <c r="E45" s="48"/>
      <c r="F45" s="41"/>
      <c r="G45" s="170"/>
      <c r="H45" s="42"/>
      <c r="I45" s="42"/>
      <c r="J45" s="131"/>
      <c r="K45" s="25" t="str">
        <f>+'[1]PAC INVERSION BORRADOR'!F87</f>
        <v>EJECUCION DE OBRA PARA MANTENIMIENTO EN BIENES MUEBLES PATRIMONIALES EN CONTENEDORES</v>
      </c>
      <c r="L45" s="31">
        <f>+'[1]PAC INVERSION BORRADOR'!I87</f>
        <v>25000</v>
      </c>
      <c r="M45" s="133"/>
    </row>
    <row r="46" spans="1:13" ht="25.5" x14ac:dyDescent="0.2">
      <c r="A46" s="134"/>
      <c r="B46" s="148"/>
      <c r="C46" s="122"/>
      <c r="D46" s="169"/>
      <c r="E46" s="48"/>
      <c r="F46" s="41"/>
      <c r="G46" s="170"/>
      <c r="H46" s="42"/>
      <c r="I46" s="42"/>
      <c r="J46" s="131"/>
      <c r="K46" s="25" t="str">
        <f>+'[1]PAC INVERSION BORRADOR'!F88</f>
        <v>EJECUCION DE OBRA PARA MANTENIMIENTO DE PUNTOS DE SUJECION EN RETABLOS DE LAS IGLESIAS DEL CHQ</v>
      </c>
      <c r="L46" s="31">
        <f>+'[1]PAC INVERSION BORRADOR'!I88</f>
        <v>25000</v>
      </c>
      <c r="M46" s="133"/>
    </row>
    <row r="47" spans="1:13" ht="38.25" x14ac:dyDescent="0.2">
      <c r="A47" s="134"/>
      <c r="B47" s="148"/>
      <c r="C47" s="123"/>
      <c r="D47" s="169"/>
      <c r="E47" s="48">
        <v>42014</v>
      </c>
      <c r="F47" s="41">
        <v>42035</v>
      </c>
      <c r="G47" s="170"/>
      <c r="H47" s="43">
        <v>2291248</v>
      </c>
      <c r="I47" s="28" t="s">
        <v>19</v>
      </c>
      <c r="J47" s="132"/>
      <c r="K47" s="25" t="str">
        <f>+'[1]PAC INVERSION BORRADOR'!F89</f>
        <v>EJECUCION DE OBRA PARA LA CONSERVACION DEL PATRIMONIO SONORO DEL DMQ RESTAURACION  Y MANTENIMIENTO DE LOS ORGANOS FASE 1</v>
      </c>
      <c r="L47" s="31">
        <f>+'[1]PAC INVERSION BORRADOR'!I89</f>
        <v>332757.14</v>
      </c>
      <c r="M47" s="120"/>
    </row>
    <row r="48" spans="1:13" ht="63" customHeight="1" x14ac:dyDescent="0.2">
      <c r="A48" s="134"/>
      <c r="B48" s="148" t="s">
        <v>38</v>
      </c>
      <c r="C48" s="138" t="s">
        <v>39</v>
      </c>
      <c r="D48" s="49" t="s">
        <v>18</v>
      </c>
      <c r="E48" s="24">
        <v>42009</v>
      </c>
      <c r="F48" s="24">
        <v>42104</v>
      </c>
      <c r="G48" s="50">
        <v>730601</v>
      </c>
      <c r="H48" s="51" t="s">
        <v>19</v>
      </c>
      <c r="I48" s="52">
        <v>11200</v>
      </c>
      <c r="J48" s="53">
        <v>11200</v>
      </c>
      <c r="K48" s="40" t="str">
        <f>+'[1]PAC INVERSION BORRADOR'!F59</f>
        <v>ESTUDIO PARA  INTERVENCION EN EDIFICACIONES PARA PROGRAMAS DE LA SECRETARIA DE INCLUSION - RECUPERACION DE LAVANDERIAS PUBLICAS</v>
      </c>
      <c r="L48" s="31">
        <f>+'[1]PAC INVERSION BORRADOR'!I58</f>
        <v>10000</v>
      </c>
      <c r="M48" s="22">
        <f t="shared" si="0"/>
        <v>11200.000000000002</v>
      </c>
    </row>
    <row r="49" spans="1:13" x14ac:dyDescent="0.2">
      <c r="A49" s="134"/>
      <c r="B49" s="148"/>
      <c r="C49" s="138"/>
      <c r="D49" s="23" t="s">
        <v>21</v>
      </c>
      <c r="E49" s="24">
        <v>42009</v>
      </c>
      <c r="F49" s="41">
        <v>42104</v>
      </c>
      <c r="G49" s="54"/>
      <c r="H49" s="55"/>
      <c r="I49" s="55"/>
      <c r="J49" s="56"/>
      <c r="K49" s="57"/>
      <c r="L49" s="3"/>
      <c r="M49" s="3"/>
    </row>
    <row r="50" spans="1:13" ht="56.25" customHeight="1" x14ac:dyDescent="0.2">
      <c r="A50" s="134"/>
      <c r="B50" s="148"/>
      <c r="C50" s="138"/>
      <c r="D50" s="150" t="s">
        <v>22</v>
      </c>
      <c r="E50" s="24"/>
      <c r="F50" s="41"/>
      <c r="G50" s="158">
        <v>750104</v>
      </c>
      <c r="H50" s="55"/>
      <c r="I50" s="55"/>
      <c r="J50" s="162">
        <v>212800</v>
      </c>
      <c r="K50" s="30" t="str">
        <f>+'[1]PAC INVERSION BORRADOR'!F23</f>
        <v>EJECUCION DE OBRA PARA  INTERVENCION EN EDIFICACIONES PARA PROGRAMAS DE LA SECRETARIA DE INCLUSION - RECUPERACION DE LAVANDERIAS PUBLICAS</v>
      </c>
      <c r="L50" s="31">
        <f>+'[1]PAC INVERSION BORRADOR'!I23</f>
        <v>120000</v>
      </c>
      <c r="M50" s="119">
        <f>SUM(L50:L51)*1.12</f>
        <v>212800.00000000003</v>
      </c>
    </row>
    <row r="51" spans="1:13" ht="51" x14ac:dyDescent="0.2">
      <c r="A51" s="134"/>
      <c r="B51" s="148"/>
      <c r="C51" s="138"/>
      <c r="D51" s="151"/>
      <c r="E51" s="24">
        <v>42009</v>
      </c>
      <c r="F51" s="41">
        <v>42369</v>
      </c>
      <c r="G51" s="160"/>
      <c r="H51" s="58">
        <v>212800</v>
      </c>
      <c r="I51" s="59" t="s">
        <v>19</v>
      </c>
      <c r="J51" s="163"/>
      <c r="K51" s="30" t="str">
        <f>+'[1]PAC INVERSION BORRADOR'!F24</f>
        <v>EJECUCION DE OBRA PARA  INTERVENCION EN EDIFICACIONES PARA PROGRAMAS DE LA SECRETARIA DE INCLUSION - INTERVENCION Y PROTECCION DE PINTURA MURAL EN EL CENTRO DE APOYO A LA MUJER TRES MANUELAS</v>
      </c>
      <c r="L51" s="31">
        <f>+'[1]PAC INVERSION BORRADOR'!I24</f>
        <v>70000</v>
      </c>
      <c r="M51" s="120"/>
    </row>
    <row r="52" spans="1:13" ht="63" customHeight="1" x14ac:dyDescent="0.2">
      <c r="A52" s="134"/>
      <c r="B52" s="148"/>
      <c r="C52" s="138" t="s">
        <v>40</v>
      </c>
      <c r="D52" s="23" t="s">
        <v>18</v>
      </c>
      <c r="E52" s="24">
        <v>42009</v>
      </c>
      <c r="F52" s="24">
        <v>42104</v>
      </c>
      <c r="G52" s="45">
        <v>730601</v>
      </c>
      <c r="H52" s="60" t="s">
        <v>19</v>
      </c>
      <c r="I52" s="61">
        <v>11200</v>
      </c>
      <c r="J52" s="62">
        <v>11200</v>
      </c>
      <c r="K52" s="25" t="str">
        <f>+'[1]PAC INVERSION BORRADOR'!F58</f>
        <v xml:space="preserve">ESTUDIO PARA LA INTERVENCION EN EDIFICACIONES PARA PROGRAMAS DEL PATRONATO SAN JOSE - REHABILITACION INMUEBLE PARA HOGAR DE PROTECCION PARA VICTIMAS RESCATADAS DEL TRAFICO DE PERSONAS </v>
      </c>
      <c r="L52" s="31">
        <f>+'[1]PAC INVERSION BORRADOR'!I58</f>
        <v>10000</v>
      </c>
      <c r="M52" s="22">
        <f t="shared" si="0"/>
        <v>11200.000000000002</v>
      </c>
    </row>
    <row r="53" spans="1:13" x14ac:dyDescent="0.2">
      <c r="A53" s="134"/>
      <c r="B53" s="148"/>
      <c r="C53" s="138"/>
      <c r="D53" s="23" t="s">
        <v>21</v>
      </c>
      <c r="E53" s="24">
        <v>42009</v>
      </c>
      <c r="F53" s="24">
        <v>42104</v>
      </c>
      <c r="G53" s="63"/>
      <c r="H53" s="35"/>
      <c r="I53" s="35"/>
      <c r="J53" s="64"/>
      <c r="K53" s="25"/>
      <c r="L53" s="21"/>
      <c r="M53" s="22">
        <f t="shared" si="0"/>
        <v>0</v>
      </c>
    </row>
    <row r="54" spans="1:13" ht="51" x14ac:dyDescent="0.2">
      <c r="A54" s="135"/>
      <c r="B54" s="161"/>
      <c r="C54" s="121"/>
      <c r="D54" s="150" t="s">
        <v>22</v>
      </c>
      <c r="E54" s="65"/>
      <c r="F54" s="65"/>
      <c r="G54" s="165">
        <v>750104</v>
      </c>
      <c r="H54" s="66"/>
      <c r="I54" s="66"/>
      <c r="J54" s="130">
        <v>212800</v>
      </c>
      <c r="K54" s="30" t="str">
        <f>+'[1]PAC INVERSION BORRADOR'!F21</f>
        <v xml:space="preserve">EJECUCION DE OBRA PARA  INTERVENCION EN EDIFICACIONES PARA PROGRAMAS DEL PATRONATO SAN JOSE - REHABILITACION INMUEBLE PARA HOGAR DE PROTECCION PARA VICTIMAS RESCATADAS DEL TRAFICO DE PERSONAS </v>
      </c>
      <c r="L54" s="31">
        <f>+'[1]PAC INVERSION BORRADOR'!I21</f>
        <v>95000</v>
      </c>
      <c r="M54" s="119">
        <f>SUM(L54:L55)*1.12</f>
        <v>212800.00000000003</v>
      </c>
    </row>
    <row r="55" spans="1:13" ht="51" x14ac:dyDescent="0.2">
      <c r="A55" s="135"/>
      <c r="B55" s="161"/>
      <c r="C55" s="121"/>
      <c r="D55" s="164"/>
      <c r="E55" s="67">
        <v>42009</v>
      </c>
      <c r="F55" s="67">
        <v>42369</v>
      </c>
      <c r="G55" s="166"/>
      <c r="H55" s="68">
        <v>212800</v>
      </c>
      <c r="I55" s="69" t="s">
        <v>19</v>
      </c>
      <c r="J55" s="181"/>
      <c r="K55" s="30" t="str">
        <f>+'[1]PAC INVERSION BORRADOR'!F22</f>
        <v>EJECUCION DE OBRA PARA  INTERVENCION EN EDIFICACIONES PARA PROGRAMAS DEL PATRONATO SAN JOSE - REAHABILITACION INMUEBLE PARA CENTRO DE REFERENCIA PARA HABITANTES DE LA CALLE</v>
      </c>
      <c r="L55" s="31">
        <f>+'[1]PAC INVERSION BORRADOR'!I22</f>
        <v>95000</v>
      </c>
      <c r="M55" s="120"/>
    </row>
    <row r="56" spans="1:13" ht="12.75" customHeight="1" x14ac:dyDescent="0.2">
      <c r="A56" s="171" t="s">
        <v>41</v>
      </c>
      <c r="B56" s="172" t="s">
        <v>42</v>
      </c>
      <c r="C56" s="138" t="s">
        <v>43</v>
      </c>
      <c r="D56" s="173" t="s">
        <v>44</v>
      </c>
      <c r="E56" s="176">
        <v>42009</v>
      </c>
      <c r="F56" s="176">
        <v>42369</v>
      </c>
      <c r="G56" s="16">
        <v>730605</v>
      </c>
      <c r="H56" s="17">
        <v>421508.63</v>
      </c>
      <c r="I56" s="18" t="s">
        <v>19</v>
      </c>
      <c r="J56" s="19">
        <v>421508.63</v>
      </c>
      <c r="K56" s="20" t="s">
        <v>45</v>
      </c>
      <c r="L56" s="21"/>
      <c r="M56" s="22">
        <f t="shared" si="0"/>
        <v>0</v>
      </c>
    </row>
    <row r="57" spans="1:13" x14ac:dyDescent="0.2">
      <c r="A57" s="171"/>
      <c r="B57" s="172"/>
      <c r="C57" s="138"/>
      <c r="D57" s="174"/>
      <c r="E57" s="177"/>
      <c r="F57" s="177"/>
      <c r="G57" s="26">
        <v>730601</v>
      </c>
      <c r="H57" s="27">
        <v>59742.3</v>
      </c>
      <c r="I57" s="28" t="s">
        <v>19</v>
      </c>
      <c r="J57" s="29">
        <v>59742.3</v>
      </c>
      <c r="K57" s="20" t="s">
        <v>45</v>
      </c>
      <c r="L57" s="21"/>
      <c r="M57" s="22">
        <f t="shared" si="0"/>
        <v>0</v>
      </c>
    </row>
    <row r="58" spans="1:13" x14ac:dyDescent="0.2">
      <c r="A58" s="171"/>
      <c r="B58" s="172"/>
      <c r="C58" s="138"/>
      <c r="D58" s="175"/>
      <c r="E58" s="178"/>
      <c r="F58" s="178"/>
      <c r="G58" s="26">
        <v>750104</v>
      </c>
      <c r="H58" s="27">
        <v>71170.289999999994</v>
      </c>
      <c r="I58" s="28" t="s">
        <v>19</v>
      </c>
      <c r="J58" s="29">
        <v>71170.289999999994</v>
      </c>
      <c r="K58" s="20" t="s">
        <v>45</v>
      </c>
      <c r="L58" s="21"/>
      <c r="M58" s="22">
        <f t="shared" si="0"/>
        <v>0</v>
      </c>
    </row>
    <row r="59" spans="1:13" x14ac:dyDescent="0.2">
      <c r="A59" s="171"/>
      <c r="B59" s="172" t="s">
        <v>46</v>
      </c>
      <c r="C59" s="44" t="s">
        <v>47</v>
      </c>
      <c r="D59" s="23" t="s">
        <v>22</v>
      </c>
      <c r="E59" s="24">
        <v>42009</v>
      </c>
      <c r="F59" s="24">
        <v>42369</v>
      </c>
      <c r="G59" s="26">
        <v>750104</v>
      </c>
      <c r="H59" s="27">
        <v>621126.30000000005</v>
      </c>
      <c r="I59" s="28" t="s">
        <v>19</v>
      </c>
      <c r="J59" s="29">
        <v>621126.30000000005</v>
      </c>
      <c r="K59" s="20" t="s">
        <v>45</v>
      </c>
      <c r="L59" s="21"/>
      <c r="M59" s="22">
        <f t="shared" si="0"/>
        <v>0</v>
      </c>
    </row>
    <row r="60" spans="1:13" x14ac:dyDescent="0.2">
      <c r="A60" s="171"/>
      <c r="B60" s="172"/>
      <c r="C60" s="44" t="s">
        <v>48</v>
      </c>
      <c r="D60" s="23" t="s">
        <v>22</v>
      </c>
      <c r="E60" s="24">
        <v>42009</v>
      </c>
      <c r="F60" s="24">
        <v>42369</v>
      </c>
      <c r="G60" s="26">
        <v>750104</v>
      </c>
      <c r="H60" s="27">
        <v>65539.14</v>
      </c>
      <c r="I60" s="28" t="s">
        <v>19</v>
      </c>
      <c r="J60" s="29">
        <v>65539.14</v>
      </c>
      <c r="K60" s="20" t="s">
        <v>45</v>
      </c>
      <c r="L60" s="21"/>
      <c r="M60" s="22">
        <f t="shared" si="0"/>
        <v>0</v>
      </c>
    </row>
    <row r="61" spans="1:13" ht="38.25" x14ac:dyDescent="0.2">
      <c r="A61" s="171"/>
      <c r="B61" s="172"/>
      <c r="C61" s="44" t="s">
        <v>49</v>
      </c>
      <c r="D61" s="23" t="s">
        <v>22</v>
      </c>
      <c r="E61" s="24">
        <v>42009</v>
      </c>
      <c r="F61" s="24">
        <v>42369</v>
      </c>
      <c r="G61" s="26">
        <v>750104</v>
      </c>
      <c r="H61" s="27">
        <v>68793.39</v>
      </c>
      <c r="I61" s="28" t="s">
        <v>19</v>
      </c>
      <c r="J61" s="29">
        <v>68793.39</v>
      </c>
      <c r="K61" s="20" t="s">
        <v>45</v>
      </c>
      <c r="L61" s="21"/>
      <c r="M61" s="22">
        <f t="shared" si="0"/>
        <v>0</v>
      </c>
    </row>
    <row r="62" spans="1:13" ht="25.5" x14ac:dyDescent="0.2">
      <c r="A62" s="171"/>
      <c r="B62" s="172"/>
      <c r="C62" s="44" t="s">
        <v>50</v>
      </c>
      <c r="D62" s="23" t="s">
        <v>22</v>
      </c>
      <c r="E62" s="24">
        <v>42009</v>
      </c>
      <c r="F62" s="24">
        <v>42369</v>
      </c>
      <c r="G62" s="26">
        <v>750104</v>
      </c>
      <c r="H62" s="27">
        <v>79126.210000000006</v>
      </c>
      <c r="I62" s="28" t="s">
        <v>19</v>
      </c>
      <c r="J62" s="29">
        <v>79126.210000000006</v>
      </c>
      <c r="K62" s="20" t="s">
        <v>45</v>
      </c>
      <c r="L62" s="21"/>
      <c r="M62" s="22">
        <f t="shared" si="0"/>
        <v>0</v>
      </c>
    </row>
    <row r="63" spans="1:13" ht="25.5" x14ac:dyDescent="0.2">
      <c r="A63" s="171"/>
      <c r="B63" s="172"/>
      <c r="C63" s="44" t="s">
        <v>51</v>
      </c>
      <c r="D63" s="23" t="s">
        <v>22</v>
      </c>
      <c r="E63" s="24">
        <v>42009</v>
      </c>
      <c r="F63" s="24">
        <v>42369</v>
      </c>
      <c r="G63" s="26">
        <v>750104</v>
      </c>
      <c r="H63" s="27">
        <v>165414.96</v>
      </c>
      <c r="I63" s="28" t="s">
        <v>19</v>
      </c>
      <c r="J63" s="29">
        <v>165414.96</v>
      </c>
      <c r="K63" s="20" t="s">
        <v>45</v>
      </c>
      <c r="L63" s="21"/>
      <c r="M63" s="22">
        <f t="shared" si="0"/>
        <v>0</v>
      </c>
    </row>
    <row r="64" spans="1:13" ht="12.75" customHeight="1" x14ac:dyDescent="0.2">
      <c r="A64" s="171"/>
      <c r="B64" s="172" t="s">
        <v>52</v>
      </c>
      <c r="C64" s="44" t="s">
        <v>53</v>
      </c>
      <c r="D64" s="23" t="s">
        <v>54</v>
      </c>
      <c r="E64" s="24">
        <v>42009</v>
      </c>
      <c r="F64" s="24">
        <v>42369</v>
      </c>
      <c r="G64" s="26">
        <v>730601</v>
      </c>
      <c r="H64" s="27">
        <v>60000</v>
      </c>
      <c r="I64" s="28" t="s">
        <v>19</v>
      </c>
      <c r="J64" s="29">
        <v>60000</v>
      </c>
      <c r="K64" s="20" t="s">
        <v>45</v>
      </c>
      <c r="L64" s="21"/>
      <c r="M64" s="22">
        <f t="shared" si="0"/>
        <v>0</v>
      </c>
    </row>
    <row r="65" spans="1:13" x14ac:dyDescent="0.2">
      <c r="A65" s="171"/>
      <c r="B65" s="172"/>
      <c r="C65" s="138" t="s">
        <v>55</v>
      </c>
      <c r="D65" s="179" t="s">
        <v>22</v>
      </c>
      <c r="E65" s="180">
        <v>42009</v>
      </c>
      <c r="F65" s="180">
        <v>42369</v>
      </c>
      <c r="G65" s="26">
        <v>730605</v>
      </c>
      <c r="H65" s="27">
        <v>40920</v>
      </c>
      <c r="I65" s="28" t="s">
        <v>19</v>
      </c>
      <c r="J65" s="29">
        <v>40920</v>
      </c>
      <c r="K65" s="20" t="s">
        <v>45</v>
      </c>
      <c r="L65" s="21"/>
      <c r="M65" s="22">
        <f t="shared" si="0"/>
        <v>0</v>
      </c>
    </row>
    <row r="66" spans="1:13" x14ac:dyDescent="0.2">
      <c r="A66" s="171"/>
      <c r="B66" s="172"/>
      <c r="C66" s="138"/>
      <c r="D66" s="175"/>
      <c r="E66" s="178"/>
      <c r="F66" s="178"/>
      <c r="G66" s="26">
        <v>750104</v>
      </c>
      <c r="H66" s="27">
        <v>230000</v>
      </c>
      <c r="I66" s="28" t="s">
        <v>19</v>
      </c>
      <c r="J66" s="29">
        <v>230000</v>
      </c>
      <c r="K66" s="20" t="s">
        <v>45</v>
      </c>
      <c r="L66" s="21"/>
      <c r="M66" s="22">
        <f t="shared" si="0"/>
        <v>0</v>
      </c>
    </row>
    <row r="67" spans="1:13" x14ac:dyDescent="0.2">
      <c r="A67" s="171"/>
      <c r="B67" s="172"/>
      <c r="C67" s="138" t="s">
        <v>56</v>
      </c>
      <c r="D67" s="179" t="s">
        <v>22</v>
      </c>
      <c r="E67" s="180">
        <v>42009</v>
      </c>
      <c r="F67" s="180">
        <v>42369</v>
      </c>
      <c r="G67" s="26">
        <v>730605</v>
      </c>
      <c r="H67" s="27">
        <v>20000</v>
      </c>
      <c r="I67" s="28" t="s">
        <v>19</v>
      </c>
      <c r="J67" s="29">
        <v>20000</v>
      </c>
      <c r="K67" s="20" t="s">
        <v>45</v>
      </c>
      <c r="L67" s="21"/>
      <c r="M67" s="22">
        <f t="shared" si="0"/>
        <v>0</v>
      </c>
    </row>
    <row r="68" spans="1:13" x14ac:dyDescent="0.2">
      <c r="A68" s="171"/>
      <c r="B68" s="172"/>
      <c r="C68" s="138"/>
      <c r="D68" s="175"/>
      <c r="E68" s="178"/>
      <c r="F68" s="178"/>
      <c r="G68" s="26">
        <v>750104</v>
      </c>
      <c r="H68" s="27">
        <v>70284.210000000006</v>
      </c>
      <c r="I68" s="28" t="s">
        <v>19</v>
      </c>
      <c r="J68" s="29">
        <v>70284.210000000006</v>
      </c>
      <c r="K68" s="20" t="s">
        <v>45</v>
      </c>
      <c r="L68" s="21"/>
      <c r="M68" s="22">
        <f t="shared" si="0"/>
        <v>0</v>
      </c>
    </row>
    <row r="69" spans="1:13" ht="25.5" x14ac:dyDescent="0.2">
      <c r="A69" s="171"/>
      <c r="B69" s="172"/>
      <c r="C69" s="44" t="s">
        <v>57</v>
      </c>
      <c r="D69" s="23" t="s">
        <v>58</v>
      </c>
      <c r="E69" s="24">
        <v>42009</v>
      </c>
      <c r="F69" s="24">
        <v>42369</v>
      </c>
      <c r="G69" s="26">
        <v>730605</v>
      </c>
      <c r="H69" s="27">
        <v>208416.34</v>
      </c>
      <c r="I69" s="28" t="s">
        <v>19</v>
      </c>
      <c r="J69" s="29">
        <v>208416.34</v>
      </c>
      <c r="K69" s="20" t="s">
        <v>45</v>
      </c>
      <c r="L69" s="21"/>
      <c r="M69" s="22">
        <f t="shared" si="0"/>
        <v>0</v>
      </c>
    </row>
    <row r="70" spans="1:13" ht="12.75" customHeight="1" x14ac:dyDescent="0.2">
      <c r="A70" s="171"/>
      <c r="B70" s="172" t="s">
        <v>59</v>
      </c>
      <c r="C70" s="44" t="s">
        <v>60</v>
      </c>
      <c r="D70" s="23" t="s">
        <v>22</v>
      </c>
      <c r="E70" s="24">
        <v>42009</v>
      </c>
      <c r="F70" s="24">
        <v>42369</v>
      </c>
      <c r="G70" s="26">
        <v>750104</v>
      </c>
      <c r="H70" s="27">
        <v>154763.01</v>
      </c>
      <c r="I70" s="28" t="s">
        <v>19</v>
      </c>
      <c r="J70" s="29">
        <v>154763.01</v>
      </c>
      <c r="K70" s="20" t="s">
        <v>45</v>
      </c>
      <c r="L70" s="21"/>
      <c r="M70" s="22">
        <f t="shared" si="0"/>
        <v>0</v>
      </c>
    </row>
    <row r="71" spans="1:13" ht="25.5" x14ac:dyDescent="0.2">
      <c r="A71" s="171"/>
      <c r="B71" s="172"/>
      <c r="C71" s="44" t="s">
        <v>61</v>
      </c>
      <c r="D71" s="23" t="s">
        <v>22</v>
      </c>
      <c r="E71" s="24">
        <v>42009</v>
      </c>
      <c r="F71" s="24">
        <v>42369</v>
      </c>
      <c r="G71" s="26">
        <v>750104</v>
      </c>
      <c r="H71" s="27">
        <v>399432.09</v>
      </c>
      <c r="I71" s="28" t="s">
        <v>19</v>
      </c>
      <c r="J71" s="29">
        <v>399432.09</v>
      </c>
      <c r="K71" s="20" t="s">
        <v>45</v>
      </c>
      <c r="L71" s="21"/>
      <c r="M71" s="22">
        <f t="shared" si="0"/>
        <v>0</v>
      </c>
    </row>
    <row r="72" spans="1:13" x14ac:dyDescent="0.2">
      <c r="A72" s="171"/>
      <c r="B72" s="172"/>
      <c r="C72" s="44" t="s">
        <v>62</v>
      </c>
      <c r="D72" s="23" t="s">
        <v>22</v>
      </c>
      <c r="E72" s="24">
        <v>42009</v>
      </c>
      <c r="F72" s="24">
        <v>42174</v>
      </c>
      <c r="G72" s="26">
        <v>750104</v>
      </c>
      <c r="H72" s="27">
        <v>75240.33</v>
      </c>
      <c r="I72" s="28" t="s">
        <v>19</v>
      </c>
      <c r="J72" s="29">
        <v>75240.33</v>
      </c>
      <c r="K72" s="20" t="s">
        <v>45</v>
      </c>
      <c r="L72" s="21"/>
      <c r="M72" s="22">
        <f t="shared" si="0"/>
        <v>0</v>
      </c>
    </row>
    <row r="73" spans="1:13" ht="25.5" x14ac:dyDescent="0.2">
      <c r="A73" s="171"/>
      <c r="B73" s="172"/>
      <c r="C73" s="44" t="s">
        <v>63</v>
      </c>
      <c r="D73" s="23" t="s">
        <v>22</v>
      </c>
      <c r="E73" s="24">
        <v>42009</v>
      </c>
      <c r="F73" s="24">
        <v>42369</v>
      </c>
      <c r="G73" s="26">
        <v>750104</v>
      </c>
      <c r="H73" s="27">
        <v>50000</v>
      </c>
      <c r="I73" s="28" t="s">
        <v>19</v>
      </c>
      <c r="J73" s="29">
        <v>50000</v>
      </c>
      <c r="K73" s="20" t="s">
        <v>45</v>
      </c>
      <c r="L73" s="21"/>
      <c r="M73" s="22">
        <f t="shared" si="0"/>
        <v>0</v>
      </c>
    </row>
    <row r="74" spans="1:13" x14ac:dyDescent="0.2">
      <c r="A74" s="171"/>
      <c r="B74" s="172"/>
      <c r="C74" s="138" t="s">
        <v>64</v>
      </c>
      <c r="D74" s="179" t="s">
        <v>65</v>
      </c>
      <c r="E74" s="180">
        <v>42009</v>
      </c>
      <c r="F74" s="180">
        <v>42369</v>
      </c>
      <c r="G74" s="26">
        <v>730604</v>
      </c>
      <c r="H74" s="27">
        <v>13224.62</v>
      </c>
      <c r="I74" s="28" t="s">
        <v>19</v>
      </c>
      <c r="J74" s="29">
        <v>13224.62</v>
      </c>
      <c r="K74" s="20" t="s">
        <v>45</v>
      </c>
      <c r="L74" s="21"/>
      <c r="M74" s="22">
        <f t="shared" si="0"/>
        <v>0</v>
      </c>
    </row>
    <row r="75" spans="1:13" x14ac:dyDescent="0.2">
      <c r="A75" s="171"/>
      <c r="B75" s="172"/>
      <c r="C75" s="138"/>
      <c r="D75" s="182"/>
      <c r="E75" s="183"/>
      <c r="F75" s="183"/>
      <c r="G75" s="70">
        <v>730207</v>
      </c>
      <c r="H75" s="68">
        <v>5600</v>
      </c>
      <c r="I75" s="69" t="s">
        <v>19</v>
      </c>
      <c r="J75" s="71">
        <v>5600</v>
      </c>
      <c r="K75" s="20" t="s">
        <v>45</v>
      </c>
      <c r="L75" s="21"/>
      <c r="M75" s="22">
        <f t="shared" si="0"/>
        <v>0</v>
      </c>
    </row>
    <row r="76" spans="1:13" ht="25.5" x14ac:dyDescent="0.2">
      <c r="A76" s="192" t="s">
        <v>66</v>
      </c>
      <c r="B76" s="184" t="s">
        <v>67</v>
      </c>
      <c r="C76" s="44" t="s">
        <v>68</v>
      </c>
      <c r="D76" s="14" t="s">
        <v>54</v>
      </c>
      <c r="E76" s="15">
        <v>42221</v>
      </c>
      <c r="F76" s="15">
        <v>42369</v>
      </c>
      <c r="G76" s="16">
        <v>730605</v>
      </c>
      <c r="H76" s="17">
        <v>184000</v>
      </c>
      <c r="I76" s="18" t="s">
        <v>19</v>
      </c>
      <c r="J76" s="19">
        <v>184000</v>
      </c>
      <c r="K76" s="72" t="str">
        <f>+'[1]PAC INVERSION BORRADOR'!F64</f>
        <v>ESTUDIO DE PROPUESTA ARQUITECTONICA E INGENIERIAS PARA LA CREACION DE LA FONOTECA</v>
      </c>
      <c r="L76" s="31">
        <f>+'[1]PAC INVERSION BORRADOR'!I64</f>
        <v>164285.71</v>
      </c>
      <c r="M76" s="22">
        <f t="shared" si="0"/>
        <v>183999.9952</v>
      </c>
    </row>
    <row r="77" spans="1:13" ht="25.5" x14ac:dyDescent="0.2">
      <c r="A77" s="192"/>
      <c r="B77" s="184"/>
      <c r="C77" s="73" t="s">
        <v>69</v>
      </c>
      <c r="D77" s="23" t="s">
        <v>54</v>
      </c>
      <c r="E77" s="24">
        <v>42160</v>
      </c>
      <c r="F77" s="24">
        <v>42369</v>
      </c>
      <c r="G77" s="26">
        <v>730601</v>
      </c>
      <c r="H77" s="27">
        <v>200000</v>
      </c>
      <c r="I77" s="28" t="s">
        <v>19</v>
      </c>
      <c r="J77" s="74">
        <v>200000</v>
      </c>
      <c r="K77" s="75" t="str">
        <f>+'[1]PAC INVERSION BORRADOR'!F8</f>
        <v>CONSULTORIA PARA ELABORACION DEL ATLAS DEL PATRIMONIO CULTURAL  INMATERIAL</v>
      </c>
      <c r="L77" s="31">
        <f>+'[1]PAC INVERSION BORRADOR'!I8</f>
        <v>178571.42857142858</v>
      </c>
      <c r="M77" s="22">
        <f t="shared" si="0"/>
        <v>200000.00000000003</v>
      </c>
    </row>
    <row r="78" spans="1:13" ht="25.5" x14ac:dyDescent="0.2">
      <c r="A78" s="192"/>
      <c r="B78" s="76" t="s">
        <v>70</v>
      </c>
      <c r="C78" s="44" t="s">
        <v>71</v>
      </c>
      <c r="D78" s="23" t="s">
        <v>54</v>
      </c>
      <c r="E78" s="24">
        <v>42160</v>
      </c>
      <c r="F78" s="24">
        <v>42369</v>
      </c>
      <c r="G78" s="26">
        <v>730601</v>
      </c>
      <c r="H78" s="27">
        <v>164000</v>
      </c>
      <c r="I78" s="28" t="s">
        <v>19</v>
      </c>
      <c r="J78" s="29">
        <v>164000</v>
      </c>
      <c r="K78" s="30" t="str">
        <f>+'[1]PAC INVERSION BORRADOR'!F9</f>
        <v>CONSULTORIA PARA LA ELABORACION DEL EXPEDIENTE DE PAISAJES CULTURALES DE  GUAPULO Y CHILLOGALLO</v>
      </c>
      <c r="L78" s="31">
        <f>+'[1]PAC INVERSION BORRADOR'!I9</f>
        <v>146428.57142857142</v>
      </c>
      <c r="M78" s="22">
        <f t="shared" si="0"/>
        <v>164000</v>
      </c>
    </row>
    <row r="79" spans="1:13" ht="63.75" x14ac:dyDescent="0.2">
      <c r="A79" s="192"/>
      <c r="B79" s="76" t="s">
        <v>72</v>
      </c>
      <c r="C79" s="73" t="s">
        <v>73</v>
      </c>
      <c r="D79" s="23" t="s">
        <v>74</v>
      </c>
      <c r="E79" s="24">
        <v>42160</v>
      </c>
      <c r="F79" s="24">
        <v>42369</v>
      </c>
      <c r="G79" s="26">
        <v>730601</v>
      </c>
      <c r="H79" s="27">
        <v>134400</v>
      </c>
      <c r="I79" s="28" t="s">
        <v>19</v>
      </c>
      <c r="J79" s="74">
        <v>134400</v>
      </c>
      <c r="K79" s="30" t="str">
        <f>+'[1]PAC INVERSION BORRADOR'!F7</f>
        <v xml:space="preserve">CONSULTORIA PARA EL REGISTRO DE LAS  TÉCNICAS ARTESANALES -OFICIOS- TRADICIONALES, TRABAJOS EN FORJA, HIERRO FUNDIDO, TALLA DE MADERA, TEJAS - TEJUELOS, TALLA DE PIEDRAS, OTROS </v>
      </c>
      <c r="L79" s="31">
        <f>+'[1]PAC INVERSION BORRADOR'!I7</f>
        <v>120000</v>
      </c>
      <c r="M79" s="22">
        <f t="shared" si="0"/>
        <v>134400</v>
      </c>
    </row>
    <row r="80" spans="1:13" ht="25.5" x14ac:dyDescent="0.2">
      <c r="A80" s="192"/>
      <c r="B80" s="185" t="s">
        <v>75</v>
      </c>
      <c r="C80" s="121" t="s">
        <v>76</v>
      </c>
      <c r="D80" s="150" t="s">
        <v>54</v>
      </c>
      <c r="E80" s="24"/>
      <c r="F80" s="24"/>
      <c r="G80" s="152">
        <v>730605</v>
      </c>
      <c r="H80" s="27"/>
      <c r="I80" s="28"/>
      <c r="J80" s="154">
        <v>500000</v>
      </c>
      <c r="K80" s="77" t="str">
        <f>+'[1]PAC INVERSION BORRADOR'!F95</f>
        <v>CONSULTORIA PARA LA ELABORACION DEL PLAN DE RESILIENCIA EN EL  CHQ</v>
      </c>
      <c r="L80" s="31">
        <f>+'[1]PAC INVERSION BORRADOR'!I95</f>
        <v>300000</v>
      </c>
      <c r="M80" s="119">
        <f>SUM(L80:L81)*1.12</f>
        <v>499999.99840000004</v>
      </c>
    </row>
    <row r="81" spans="1:13" ht="25.5" x14ac:dyDescent="0.2">
      <c r="A81" s="192"/>
      <c r="B81" s="186"/>
      <c r="C81" s="123"/>
      <c r="D81" s="151"/>
      <c r="E81" s="24">
        <v>42009</v>
      </c>
      <c r="F81" s="24">
        <v>42369</v>
      </c>
      <c r="G81" s="153"/>
      <c r="H81" s="27">
        <v>500000</v>
      </c>
      <c r="I81" s="28" t="s">
        <v>19</v>
      </c>
      <c r="J81" s="155"/>
      <c r="K81" s="77" t="str">
        <f>+'[1]PAC INVERSION BORRADOR'!F96</f>
        <v>ESTUDIO PARA EL PAISAJE CULTURAL EN LA PARROQUIA DE NANEGAL Y PARROQUIAS DEL NOROCCIDENTE DEL DMQ </v>
      </c>
      <c r="L81" s="31">
        <f>+'[1]PAC INVERSION BORRADOR'!I96</f>
        <v>146428.57</v>
      </c>
      <c r="M81" s="120"/>
    </row>
    <row r="82" spans="1:13" ht="38.25" x14ac:dyDescent="0.2">
      <c r="A82" s="192"/>
      <c r="B82" s="186"/>
      <c r="C82" s="138" t="s">
        <v>77</v>
      </c>
      <c r="D82" s="179" t="s">
        <v>54</v>
      </c>
      <c r="E82" s="180">
        <v>42009</v>
      </c>
      <c r="F82" s="180">
        <v>42154</v>
      </c>
      <c r="G82" s="26">
        <v>730601</v>
      </c>
      <c r="H82" s="27">
        <v>200000</v>
      </c>
      <c r="I82" s="28" t="s">
        <v>19</v>
      </c>
      <c r="J82" s="29">
        <v>200000</v>
      </c>
      <c r="K82" s="78" t="str">
        <f>+'[1]PAC INVERSION BORRADOR'!F93</f>
        <v>ESTUDIO TÉCNICO DE DIAGNÓSTICO Y PLAN INTEGRAL DE CONTROL DE PLAGAS URBANAS (RATAS, PALOMAS Y CUCARACHAS) EN EL CHQ</v>
      </c>
      <c r="L82" s="31">
        <f>+'[1]PAC INVERSION BORRADOR'!I93</f>
        <v>178571.43</v>
      </c>
      <c r="M82" s="22">
        <f t="shared" si="0"/>
        <v>200000.00160000002</v>
      </c>
    </row>
    <row r="83" spans="1:13" ht="25.5" x14ac:dyDescent="0.2">
      <c r="A83" s="192"/>
      <c r="B83" s="186"/>
      <c r="C83" s="138"/>
      <c r="D83" s="175"/>
      <c r="E83" s="178"/>
      <c r="F83" s="178"/>
      <c r="G83" s="26">
        <v>730809</v>
      </c>
      <c r="H83" s="27">
        <v>248000</v>
      </c>
      <c r="I83" s="28" t="s">
        <v>19</v>
      </c>
      <c r="J83" s="29">
        <v>248000</v>
      </c>
      <c r="K83" s="75" t="str">
        <f>+'[1]PAC INVERSION BORRADOR'!F94</f>
        <v>SERVICIO PARA CONTROL DE PLAGAS EN ÁREAS HISTÓRICAS FASE 1</v>
      </c>
      <c r="L83" s="31">
        <f>+'[1]PAC INVERSION BORRADOR'!I94</f>
        <v>221428.57</v>
      </c>
      <c r="M83" s="22">
        <f t="shared" si="0"/>
        <v>247999.99840000004</v>
      </c>
    </row>
    <row r="84" spans="1:13" ht="25.5" x14ac:dyDescent="0.2">
      <c r="A84" s="192"/>
      <c r="B84" s="186"/>
      <c r="C84" s="44" t="s">
        <v>78</v>
      </c>
      <c r="D84" s="23" t="s">
        <v>54</v>
      </c>
      <c r="E84" s="24">
        <v>42100</v>
      </c>
      <c r="F84" s="24">
        <v>42369</v>
      </c>
      <c r="G84" s="26">
        <v>730605</v>
      </c>
      <c r="H84" s="27">
        <v>145600</v>
      </c>
      <c r="I84" s="28" t="s">
        <v>19</v>
      </c>
      <c r="J84" s="29">
        <v>145600</v>
      </c>
      <c r="K84" s="79" t="str">
        <f>+'[1]PAC INVERSION BORRADOR'!F73</f>
        <v xml:space="preserve">CONSULTORIA PARA LA ELABORACION DEL PLAN DE CONSERVACIÓN PREVENTIVA EN BB.MM </v>
      </c>
      <c r="L84" s="31">
        <f>+'[1]PAC INVERSION BORRADOR'!I73</f>
        <v>130000</v>
      </c>
      <c r="M84" s="22">
        <f t="shared" si="0"/>
        <v>145600</v>
      </c>
    </row>
    <row r="85" spans="1:13" ht="25.5" x14ac:dyDescent="0.2">
      <c r="A85" s="192"/>
      <c r="B85" s="187"/>
      <c r="C85" s="44" t="s">
        <v>79</v>
      </c>
      <c r="D85" s="23" t="s">
        <v>54</v>
      </c>
      <c r="E85" s="24">
        <v>42160</v>
      </c>
      <c r="F85" s="24">
        <v>42369</v>
      </c>
      <c r="G85" s="26">
        <v>730605</v>
      </c>
      <c r="H85" s="27">
        <v>336000</v>
      </c>
      <c r="I85" s="28" t="s">
        <v>19</v>
      </c>
      <c r="J85" s="29">
        <v>336000</v>
      </c>
      <c r="K85" s="75" t="str">
        <f>+'[1]PAC INVERSION BORRADOR'!F92</f>
        <v>CONSULTORIA PARA LA ELABORACION DE MAPA DE RIESGOS  DEL PATRIMONIO CULTURAL DEL DMQ</v>
      </c>
      <c r="L85" s="31">
        <f>+'[1]PAC INVERSION BORRADOR'!I92</f>
        <v>300000</v>
      </c>
      <c r="M85" s="22">
        <f t="shared" si="0"/>
        <v>336000.00000000006</v>
      </c>
    </row>
    <row r="86" spans="1:13" ht="25.5" x14ac:dyDescent="0.2">
      <c r="A86" s="192"/>
      <c r="B86" s="80"/>
      <c r="C86" s="44"/>
      <c r="D86" s="23"/>
      <c r="E86" s="24"/>
      <c r="F86" s="24"/>
      <c r="G86" s="26"/>
      <c r="H86" s="27"/>
      <c r="I86" s="28"/>
      <c r="J86" s="29"/>
      <c r="K86" s="77" t="str">
        <f>+'[1]PAC INVERSION BORRADOR'!F71</f>
        <v>SERVICIO DE DIFUSION DE PUBLICIDAD INSTITUCIONAL  - DIA DEL PATRIMONIO MUNDIAL, SEMANA DEL PATRIMONIO Y OTROS</v>
      </c>
      <c r="L86" s="31">
        <f>+'[1]PAC INVERSION BORRADOR'!I71</f>
        <v>530000</v>
      </c>
      <c r="M86" s="119">
        <f>SUM(L86:L87)*1.12</f>
        <v>1198400</v>
      </c>
    </row>
    <row r="87" spans="1:13" ht="25.5" x14ac:dyDescent="0.2">
      <c r="A87" s="192"/>
      <c r="B87" s="184" t="s">
        <v>80</v>
      </c>
      <c r="C87" s="44" t="s">
        <v>81</v>
      </c>
      <c r="D87" s="23" t="s">
        <v>82</v>
      </c>
      <c r="E87" s="24">
        <v>42005</v>
      </c>
      <c r="F87" s="24">
        <v>42369</v>
      </c>
      <c r="G87" s="26">
        <v>730207</v>
      </c>
      <c r="H87" s="27">
        <v>1288000</v>
      </c>
      <c r="I87" s="28" t="s">
        <v>19</v>
      </c>
      <c r="J87" s="29">
        <v>1288000</v>
      </c>
      <c r="K87" s="77" t="str">
        <f>+'[1]PAC INVERSION BORRADOR'!F72</f>
        <v xml:space="preserve">SERVICIO DE PRODUCCION Y DIFUSION DE GESTION INSTITUCIONAL </v>
      </c>
      <c r="L87" s="31">
        <f>+'[1]PAC INVERSION BORRADOR'!I72</f>
        <v>540000</v>
      </c>
      <c r="M87" s="120"/>
    </row>
    <row r="88" spans="1:13" ht="25.5" x14ac:dyDescent="0.2">
      <c r="A88" s="192"/>
      <c r="B88" s="184"/>
      <c r="C88" s="44" t="s">
        <v>83</v>
      </c>
      <c r="D88" s="23" t="s">
        <v>82</v>
      </c>
      <c r="E88" s="24">
        <v>42005</v>
      </c>
      <c r="F88" s="24">
        <v>42369</v>
      </c>
      <c r="G88" s="26">
        <v>730207</v>
      </c>
      <c r="H88" s="27">
        <v>412200</v>
      </c>
      <c r="I88" s="28" t="s">
        <v>19</v>
      </c>
      <c r="J88" s="29">
        <v>412200</v>
      </c>
      <c r="K88" s="79" t="str">
        <f>+'[1]PAC INVERSION BORRADOR'!F70</f>
        <v>INVESTIGACION, DISEÑO E IMPRESIÓN DE PUBLICACIONES SOBRE PATRIMONIO</v>
      </c>
      <c r="L88" s="31">
        <f>+'[1]PAC INVERSION BORRADOR'!I70</f>
        <v>368035.71</v>
      </c>
      <c r="M88" s="22">
        <f t="shared" si="0"/>
        <v>412199.99520000006</v>
      </c>
    </row>
    <row r="89" spans="1:13" ht="25.5" x14ac:dyDescent="0.2">
      <c r="A89" s="192"/>
      <c r="B89" s="76" t="s">
        <v>84</v>
      </c>
      <c r="C89" s="44" t="s">
        <v>85</v>
      </c>
      <c r="D89" s="23" t="s">
        <v>54</v>
      </c>
      <c r="E89" s="24">
        <v>42160</v>
      </c>
      <c r="F89" s="24">
        <v>42369</v>
      </c>
      <c r="G89" s="26">
        <v>730605</v>
      </c>
      <c r="H89" s="28" t="s">
        <v>19</v>
      </c>
      <c r="I89" s="27">
        <v>372000</v>
      </c>
      <c r="J89" s="29">
        <v>372000</v>
      </c>
      <c r="K89" s="40" t="str">
        <f>+'[1]PAC INVERSION BORRADOR'!F91</f>
        <v xml:space="preserve">PLAN DE GESTION DE PATRIMONIO DOCUMENTAL DEL DMQ - FASE I </v>
      </c>
      <c r="L89" s="31">
        <f>+'[1]PAC INVERSION BORRADOR'!I91</f>
        <v>332142.86</v>
      </c>
      <c r="M89" s="22">
        <f t="shared" si="0"/>
        <v>372000.00320000004</v>
      </c>
    </row>
    <row r="90" spans="1:13" ht="38.25" x14ac:dyDescent="0.2">
      <c r="A90" s="192"/>
      <c r="B90" s="76" t="s">
        <v>86</v>
      </c>
      <c r="C90" s="44" t="s">
        <v>87</v>
      </c>
      <c r="D90" s="23" t="s">
        <v>54</v>
      </c>
      <c r="E90" s="24">
        <v>42100</v>
      </c>
      <c r="F90" s="24">
        <v>42369</v>
      </c>
      <c r="G90" s="26">
        <v>730605</v>
      </c>
      <c r="H90" s="28" t="s">
        <v>19</v>
      </c>
      <c r="I90" s="27">
        <v>246400</v>
      </c>
      <c r="J90" s="29">
        <v>246400</v>
      </c>
      <c r="K90" s="40" t="str">
        <f>+'[1]PAC INVERSION BORRADOR'!F97</f>
        <v>CONSULTORIA PARA LA ELABORACIPON DEL PLAN METROPOLITANO DE RESERVA - FASE I: CONVENTO DE SAN FRANCISCO Y OTROS</v>
      </c>
      <c r="L90" s="31">
        <f>+'[1]PAC INVERSION BORRADOR'!I97</f>
        <v>220000</v>
      </c>
      <c r="M90" s="22">
        <f t="shared" si="0"/>
        <v>246400.00000000003</v>
      </c>
    </row>
    <row r="91" spans="1:13" ht="15" customHeight="1" x14ac:dyDescent="0.2">
      <c r="A91" s="192"/>
      <c r="B91" s="185" t="s">
        <v>88</v>
      </c>
      <c r="C91" s="121" t="s">
        <v>89</v>
      </c>
      <c r="D91" s="150" t="s">
        <v>54</v>
      </c>
      <c r="E91" s="24"/>
      <c r="F91" s="24"/>
      <c r="G91" s="152">
        <v>730601</v>
      </c>
      <c r="H91" s="28"/>
      <c r="I91" s="27"/>
      <c r="J91" s="154">
        <v>1226400</v>
      </c>
      <c r="K91" s="40" t="str">
        <f>+'[1]PAC INVERSION BORRADOR'!F67</f>
        <v>CONSULTORIA PARA EL ESTUDIO DE MAPA DE RIESGOS</v>
      </c>
      <c r="L91" s="31">
        <f>+'[1]PAC INVERSION BORRADOR'!I67</f>
        <v>365000</v>
      </c>
      <c r="M91" s="119">
        <f>SUM(L91:L93)*1.12</f>
        <v>1226400.0000000002</v>
      </c>
    </row>
    <row r="92" spans="1:13" x14ac:dyDescent="0.2">
      <c r="A92" s="192"/>
      <c r="B92" s="186"/>
      <c r="C92" s="122"/>
      <c r="D92" s="157"/>
      <c r="E92" s="24"/>
      <c r="F92" s="24"/>
      <c r="G92" s="167"/>
      <c r="H92" s="28"/>
      <c r="I92" s="27"/>
      <c r="J92" s="168"/>
      <c r="K92" s="40" t="str">
        <f>+'[1]PAC INVERSION BORRADOR'!F68</f>
        <v>CONSULTORIA PARA EL ESTUDIO ATLAS PATRIMONIO INMATERIAL</v>
      </c>
      <c r="L92" s="31">
        <f>+'[1]PAC INVERSION BORRADOR'!I68</f>
        <v>365000</v>
      </c>
      <c r="M92" s="133"/>
    </row>
    <row r="93" spans="1:13" ht="38.25" x14ac:dyDescent="0.2">
      <c r="A93" s="192"/>
      <c r="B93" s="186"/>
      <c r="C93" s="123"/>
      <c r="D93" s="151"/>
      <c r="E93" s="24">
        <v>42160</v>
      </c>
      <c r="F93" s="24">
        <v>42369</v>
      </c>
      <c r="G93" s="153"/>
      <c r="H93" s="28" t="s">
        <v>19</v>
      </c>
      <c r="I93" s="27">
        <v>1226400</v>
      </c>
      <c r="J93" s="155"/>
      <c r="K93" s="40" t="str">
        <f>+'[1]PAC INVERSION BORRADOR'!F69</f>
        <v>CONSULTORIA PARA EL ESTUDIO DE MAPA DE RIESGOS EVENTO LATINOAMERICANO DE CIUDADES PATRIMONIO ´PARA REUNIÓN MUNDIAL HÁBITAT</v>
      </c>
      <c r="L93" s="31">
        <f>+'[1]PAC INVERSION BORRADOR'!I69</f>
        <v>365000</v>
      </c>
      <c r="M93" s="120"/>
    </row>
    <row r="94" spans="1:13" ht="25.5" x14ac:dyDescent="0.2">
      <c r="A94" s="192"/>
      <c r="B94" s="186"/>
      <c r="C94" s="44" t="s">
        <v>90</v>
      </c>
      <c r="D94" s="23" t="s">
        <v>54</v>
      </c>
      <c r="E94" s="24">
        <v>42099</v>
      </c>
      <c r="F94" s="24">
        <v>42369</v>
      </c>
      <c r="G94" s="26">
        <v>730601</v>
      </c>
      <c r="H94" s="28" t="s">
        <v>19</v>
      </c>
      <c r="I94" s="27">
        <v>196000</v>
      </c>
      <c r="J94" s="29">
        <v>196000</v>
      </c>
      <c r="K94" s="81" t="str">
        <f>+'[1]PAC INVERSION BORRADOR'!F66</f>
        <v>CONSULTORIA PARA EL DIAGNOSTICO Y PROPUESTA DE USO EN INMUEBLES SUBUTILIZADOS EN EL CHQ</v>
      </c>
      <c r="L94" s="31">
        <f>+'[1]PAC INVERSION BORRADOR'!I66</f>
        <v>175000</v>
      </c>
      <c r="M94" s="22">
        <f t="shared" si="0"/>
        <v>196000.00000000003</v>
      </c>
    </row>
    <row r="95" spans="1:13" ht="25.5" x14ac:dyDescent="0.2">
      <c r="A95" s="192"/>
      <c r="B95" s="187"/>
      <c r="C95" s="44" t="s">
        <v>91</v>
      </c>
      <c r="D95" s="23" t="s">
        <v>54</v>
      </c>
      <c r="E95" s="24">
        <v>42005</v>
      </c>
      <c r="F95" s="24">
        <v>42094</v>
      </c>
      <c r="G95" s="26">
        <v>730601</v>
      </c>
      <c r="H95" s="28" t="s">
        <v>19</v>
      </c>
      <c r="I95" s="27">
        <v>560000</v>
      </c>
      <c r="J95" s="29">
        <v>560000</v>
      </c>
      <c r="K95" s="79" t="str">
        <f>+'[1]PAC INVERSION BORRADOR'!F65</f>
        <v>ESTUDIO DE ACTUALIZACION DEL PLAN ESPECIAL DE CONSERVACION DEL CHQ</v>
      </c>
      <c r="L95" s="31">
        <f>+'[1]PAC INVERSION BORRADOR'!I65</f>
        <v>500000</v>
      </c>
      <c r="M95" s="22">
        <f t="shared" si="0"/>
        <v>560000</v>
      </c>
    </row>
    <row r="96" spans="1:13" ht="38.25" x14ac:dyDescent="0.2">
      <c r="A96" s="192"/>
      <c r="B96" s="76" t="s">
        <v>92</v>
      </c>
      <c r="C96" s="44" t="s">
        <v>93</v>
      </c>
      <c r="D96" s="23" t="s">
        <v>94</v>
      </c>
      <c r="E96" s="24">
        <v>42005</v>
      </c>
      <c r="F96" s="24">
        <v>42369</v>
      </c>
      <c r="G96" s="26">
        <v>730601</v>
      </c>
      <c r="H96" s="28" t="s">
        <v>19</v>
      </c>
      <c r="I96" s="27">
        <v>201600</v>
      </c>
      <c r="J96" s="29">
        <v>201600</v>
      </c>
      <c r="K96" s="75" t="str">
        <f>+'[1]PAC INVERSION BORRADOR'!F20</f>
        <v>CONSULTORIA PARA EL REGISTRO DE LOS BCP MUEBLES, DEL DISTRITO METROPOLITANO DE QUITO FASE 2</v>
      </c>
      <c r="L96" s="31">
        <f>+'[1]PAC INVERSION BORRADOR'!I20</f>
        <v>180000</v>
      </c>
      <c r="M96" s="22">
        <f t="shared" si="0"/>
        <v>201600.00000000003</v>
      </c>
    </row>
    <row r="97" spans="1:13" ht="25.5" x14ac:dyDescent="0.2">
      <c r="A97" s="192"/>
      <c r="B97" s="185" t="s">
        <v>95</v>
      </c>
      <c r="C97" s="121" t="s">
        <v>96</v>
      </c>
      <c r="D97" s="150" t="s">
        <v>94</v>
      </c>
      <c r="E97" s="65"/>
      <c r="F97" s="65"/>
      <c r="G97" s="152">
        <v>730601</v>
      </c>
      <c r="H97" s="51"/>
      <c r="I97" s="52"/>
      <c r="J97" s="154">
        <v>1125800</v>
      </c>
      <c r="K97" s="30" t="str">
        <f>+'[1]PAC INVERSION BORRADOR'!F10</f>
        <v>CONSULTORIA PARA LA ELABORACION DEL PLAN DE GESTIÓN DEL PATRIMONIO FUNERARIO</v>
      </c>
      <c r="L97" s="31">
        <f>+'[1]PAC INVERSION BORRADOR'!I10</f>
        <v>84800</v>
      </c>
      <c r="M97" s="119">
        <f>SUM(L97:L106)*1.12</f>
        <v>1125799.9984000002</v>
      </c>
    </row>
    <row r="98" spans="1:13" ht="25.5" x14ac:dyDescent="0.2">
      <c r="A98" s="192"/>
      <c r="B98" s="186"/>
      <c r="C98" s="122"/>
      <c r="D98" s="157"/>
      <c r="E98" s="65"/>
      <c r="F98" s="65"/>
      <c r="G98" s="167"/>
      <c r="H98" s="51"/>
      <c r="I98" s="52"/>
      <c r="J98" s="168"/>
      <c r="K98" s="30" t="str">
        <f>+'[1]PAC INVERSION BORRADOR'!F11</f>
        <v xml:space="preserve">CONSULTORÍA PARA EL REGISTRO DE INVENTARIO, VALORACIÓN Y CATALOGACIÓN  CONTINUO FASE III DEL DMQ </v>
      </c>
      <c r="L98" s="31">
        <f>+'[1]PAC INVERSION BORRADOR'!I11</f>
        <v>120000</v>
      </c>
      <c r="M98" s="133"/>
    </row>
    <row r="99" spans="1:13" ht="25.5" x14ac:dyDescent="0.2">
      <c r="A99" s="192"/>
      <c r="B99" s="186"/>
      <c r="C99" s="122"/>
      <c r="D99" s="157"/>
      <c r="E99" s="65"/>
      <c r="F99" s="65"/>
      <c r="G99" s="167"/>
      <c r="H99" s="51"/>
      <c r="I99" s="52"/>
      <c r="J99" s="168"/>
      <c r="K99" s="30" t="str">
        <f>+'[1]PAC INVERSION BORRADOR'!F12</f>
        <v>ESTUDIO DE ARQUITECTURA FUNERARIA - MAUSOLEOS CEMENTERIOS DE SAN DIEGO, EL TEJAR Y EL BATÁN</v>
      </c>
      <c r="L99" s="31">
        <f>+'[1]PAC INVERSION BORRADOR'!I12</f>
        <v>67200</v>
      </c>
      <c r="M99" s="133"/>
    </row>
    <row r="100" spans="1:13" ht="25.5" x14ac:dyDescent="0.2">
      <c r="A100" s="192"/>
      <c r="B100" s="186"/>
      <c r="C100" s="122"/>
      <c r="D100" s="157"/>
      <c r="E100" s="65"/>
      <c r="F100" s="65"/>
      <c r="G100" s="167"/>
      <c r="H100" s="51"/>
      <c r="I100" s="52"/>
      <c r="J100" s="168"/>
      <c r="K100" s="30" t="str">
        <f>+'[1]PAC INVERSION BORRADOR'!F13</f>
        <v>CONSULTORÍA DE REGISTRO DE ELEMENTOS PATRIMONIALES EN EL DMQ</v>
      </c>
      <c r="L100" s="31">
        <f>+'[1]PAC INVERSION BORRADOR'!I13</f>
        <v>154600</v>
      </c>
      <c r="M100" s="133"/>
    </row>
    <row r="101" spans="1:13" ht="25.5" x14ac:dyDescent="0.2">
      <c r="A101" s="192"/>
      <c r="B101" s="186"/>
      <c r="C101" s="122"/>
      <c r="D101" s="157"/>
      <c r="E101" s="65"/>
      <c r="F101" s="65"/>
      <c r="G101" s="167"/>
      <c r="H101" s="51"/>
      <c r="I101" s="52"/>
      <c r="J101" s="168"/>
      <c r="K101" s="30" t="str">
        <f>+'[1]PAC INVERSION BORRADOR'!F14</f>
        <v>ESTUDIO DE REGISTRO Y CATALOGACIÓN DE LA CIUDADELA DE LA UNIVERSIDAD CENTRAL.</v>
      </c>
      <c r="L101" s="31">
        <f>+'[1]PAC INVERSION BORRADOR'!I14</f>
        <v>40000</v>
      </c>
      <c r="M101" s="133"/>
    </row>
    <row r="102" spans="1:13" ht="25.5" x14ac:dyDescent="0.2">
      <c r="A102" s="192"/>
      <c r="B102" s="186"/>
      <c r="C102" s="122"/>
      <c r="D102" s="157"/>
      <c r="E102" s="65"/>
      <c r="F102" s="65"/>
      <c r="G102" s="167"/>
      <c r="H102" s="51"/>
      <c r="I102" s="52"/>
      <c r="J102" s="168"/>
      <c r="K102" s="30" t="str">
        <f>+'[1]PAC INVERSION BORRADOR'!F15</f>
        <v>ESTUDIO DE LOS ANTIGUOS Y NUEVOS BARRIOS PRESELECCIONADOS FASE II</v>
      </c>
      <c r="L102" s="31">
        <f>+'[1]PAC INVERSION BORRADOR'!I15</f>
        <v>160000</v>
      </c>
      <c r="M102" s="133"/>
    </row>
    <row r="103" spans="1:13" ht="51" x14ac:dyDescent="0.2">
      <c r="A103" s="192"/>
      <c r="B103" s="186"/>
      <c r="C103" s="122"/>
      <c r="D103" s="157"/>
      <c r="E103" s="65"/>
      <c r="F103" s="65"/>
      <c r="G103" s="167"/>
      <c r="H103" s="51"/>
      <c r="I103" s="52"/>
      <c r="J103" s="168"/>
      <c r="K103" s="30" t="str">
        <f>+'[1]PAC INVERSION BORRADOR'!F16</f>
        <v>CONSULTORÍA DE “REGISTRO VALORACIÓN Y CATALOGACIÓN DE LAS EXPRESIONES DEL PATRIMONIO CULTURAL DEL DISTRITO METROPOLITANO DE QUITO” EN CONJUNTOS URBANOS EN LA CIUDAD Y EL DMQ"</v>
      </c>
      <c r="L103" s="31">
        <f>+'[1]PAC INVERSION BORRADOR'!I16</f>
        <v>150000</v>
      </c>
      <c r="M103" s="133"/>
    </row>
    <row r="104" spans="1:13" ht="38.25" x14ac:dyDescent="0.2">
      <c r="A104" s="192"/>
      <c r="B104" s="186"/>
      <c r="C104" s="122"/>
      <c r="D104" s="157"/>
      <c r="E104" s="65"/>
      <c r="F104" s="65"/>
      <c r="G104" s="167"/>
      <c r="H104" s="51"/>
      <c r="I104" s="52"/>
      <c r="J104" s="168"/>
      <c r="K104" s="30" t="str">
        <f>+'[1]PAC INVERSION BORRADOR'!F17</f>
        <v>CONSULTORÍA PARA EL  “REGISTRO VALORACIÓN Y CATALOGACIÓN DE LAS PERMANENCIAS EN LA TRAMA URBANA, LUGARES ANCESTRALES, CAMINOS Y/O VINCULACIONES EN DMQ</v>
      </c>
      <c r="L104" s="31">
        <f>+'[1]PAC INVERSION BORRADOR'!I17</f>
        <v>100800</v>
      </c>
      <c r="M104" s="133"/>
    </row>
    <row r="105" spans="1:13" ht="25.5" x14ac:dyDescent="0.2">
      <c r="A105" s="192"/>
      <c r="B105" s="186"/>
      <c r="C105" s="122"/>
      <c r="D105" s="157"/>
      <c r="E105" s="65"/>
      <c r="F105" s="65"/>
      <c r="G105" s="167"/>
      <c r="H105" s="51"/>
      <c r="I105" s="52"/>
      <c r="J105" s="168"/>
      <c r="K105" s="30" t="str">
        <f>+'[1]PAC INVERSION BORRADOR'!F18</f>
        <v>CONSULTORÍA PARA EL “REGISTRO VALORACIÓN Y CATALOGACIÓN DE INMUEBLES CON PREMIO ORNATO</v>
      </c>
      <c r="L105" s="31">
        <f>+'[1]PAC INVERSION BORRADOR'!I18</f>
        <v>33800</v>
      </c>
      <c r="M105" s="133"/>
    </row>
    <row r="106" spans="1:13" ht="25.5" x14ac:dyDescent="0.2">
      <c r="A106" s="192"/>
      <c r="B106" s="187"/>
      <c r="C106" s="123"/>
      <c r="D106" s="164"/>
      <c r="E106" s="67">
        <v>42005</v>
      </c>
      <c r="F106" s="67">
        <v>42369</v>
      </c>
      <c r="G106" s="188"/>
      <c r="H106" s="69" t="s">
        <v>19</v>
      </c>
      <c r="I106" s="68">
        <v>1125800</v>
      </c>
      <c r="J106" s="189"/>
      <c r="K106" s="30" t="str">
        <f>+'[1]PAC INVERSION BORRADOR'!F19</f>
        <v xml:space="preserve">SUPERVISION TECNICAY FISCALIZACION DEL  INVENTARIO PATRIMONIAL Y EDIFICACIONES </v>
      </c>
      <c r="L106" s="31">
        <f>+'[1]PAC INVERSION BORRADOR'!I19</f>
        <v>93978.57</v>
      </c>
      <c r="M106" s="120"/>
    </row>
    <row r="107" spans="1:13" ht="33.75" customHeight="1" x14ac:dyDescent="0.2">
      <c r="A107" s="134" t="s">
        <v>97</v>
      </c>
      <c r="B107" s="148" t="s">
        <v>98</v>
      </c>
      <c r="C107" s="138" t="s">
        <v>99</v>
      </c>
      <c r="D107" s="14" t="s">
        <v>18</v>
      </c>
      <c r="E107" s="15">
        <v>42009</v>
      </c>
      <c r="F107" s="15">
        <v>42109</v>
      </c>
      <c r="G107" s="16">
        <v>730601</v>
      </c>
      <c r="H107" s="17">
        <v>43000</v>
      </c>
      <c r="I107" s="18" t="s">
        <v>19</v>
      </c>
      <c r="J107" s="19">
        <v>43000</v>
      </c>
      <c r="K107" s="82" t="str">
        <f>+'[1]PAC INVERSION BORRADOR'!F63</f>
        <v xml:space="preserve">ESTUDIO MUSEOLOGICO, MUSEOGRAFICO CON TECNOLOGIA DE PUNTA DEL SITIO ARQUEOLOGICOS ECOLOGICO RUMIPAMBA </v>
      </c>
      <c r="L107" s="31">
        <f>+'[1]PAC INVERSION BORRADOR'!I63</f>
        <v>38392.86</v>
      </c>
      <c r="M107" s="22">
        <f t="shared" si="0"/>
        <v>43000.003200000006</v>
      </c>
    </row>
    <row r="108" spans="1:13" x14ac:dyDescent="0.2">
      <c r="A108" s="134"/>
      <c r="B108" s="148"/>
      <c r="C108" s="138"/>
      <c r="D108" s="23" t="s">
        <v>21</v>
      </c>
      <c r="E108" s="24">
        <v>42109</v>
      </c>
      <c r="F108" s="24">
        <v>42195</v>
      </c>
      <c r="G108" s="63"/>
      <c r="H108" s="35"/>
      <c r="I108" s="35"/>
      <c r="J108" s="64"/>
      <c r="K108" s="81"/>
      <c r="L108" s="21"/>
      <c r="M108" s="22">
        <f t="shared" si="0"/>
        <v>0</v>
      </c>
    </row>
    <row r="109" spans="1:13" ht="48" customHeight="1" x14ac:dyDescent="0.2">
      <c r="A109" s="134"/>
      <c r="B109" s="148"/>
      <c r="C109" s="138"/>
      <c r="D109" s="83" t="s">
        <v>22</v>
      </c>
      <c r="E109" s="67">
        <v>42200</v>
      </c>
      <c r="F109" s="67">
        <v>42369</v>
      </c>
      <c r="G109" s="70">
        <v>750104</v>
      </c>
      <c r="H109" s="68">
        <v>817000</v>
      </c>
      <c r="I109" s="69" t="s">
        <v>19</v>
      </c>
      <c r="J109" s="71">
        <v>817000</v>
      </c>
      <c r="K109" s="84" t="str">
        <f>+'[1]PAC INVERSION BORRADOR'!F53</f>
        <v xml:space="preserve">EJECUCION DE OBRA MUSEOLOGICA, MUSEOGRAFICA CON TECNOLOGIA DE PUNTA DEL SITIO ARQUEOLOGICO ECOLOGICO RUMIPAMBA </v>
      </c>
      <c r="L109" s="31">
        <f>+'[1]PAC INVERSION BORRADOR'!I53</f>
        <v>729464.28571428568</v>
      </c>
      <c r="M109" s="22">
        <f t="shared" si="0"/>
        <v>817000</v>
      </c>
    </row>
    <row r="110" spans="1:13" ht="41.25" customHeight="1" x14ac:dyDescent="0.2">
      <c r="A110" s="190" t="s">
        <v>100</v>
      </c>
      <c r="B110" s="191" t="s">
        <v>101</v>
      </c>
      <c r="C110" s="138" t="s">
        <v>102</v>
      </c>
      <c r="D110" s="14" t="s">
        <v>18</v>
      </c>
      <c r="E110" s="15">
        <v>42009</v>
      </c>
      <c r="F110" s="15">
        <v>42104</v>
      </c>
      <c r="G110" s="16">
        <v>730601</v>
      </c>
      <c r="H110" s="17">
        <v>56000</v>
      </c>
      <c r="I110" s="18" t="s">
        <v>19</v>
      </c>
      <c r="J110" s="19">
        <v>56000</v>
      </c>
      <c r="K110" s="85" t="s">
        <v>103</v>
      </c>
      <c r="L110" s="21"/>
      <c r="M110" s="22">
        <f t="shared" ref="M110:M167" si="1">+L110*1.12</f>
        <v>0</v>
      </c>
    </row>
    <row r="111" spans="1:13" x14ac:dyDescent="0.2">
      <c r="A111" s="190"/>
      <c r="B111" s="191"/>
      <c r="C111" s="138"/>
      <c r="D111" s="47" t="s">
        <v>21</v>
      </c>
      <c r="E111" s="24">
        <v>42009</v>
      </c>
      <c r="F111" s="24">
        <v>42104</v>
      </c>
      <c r="G111" s="86"/>
      <c r="H111" s="35"/>
      <c r="I111" s="35"/>
      <c r="J111" s="64"/>
      <c r="K111" s="81"/>
      <c r="L111" s="87"/>
      <c r="M111" s="22">
        <f t="shared" si="1"/>
        <v>0</v>
      </c>
    </row>
    <row r="112" spans="1:13" ht="38.25" x14ac:dyDescent="0.2">
      <c r="A112" s="190"/>
      <c r="B112" s="191"/>
      <c r="C112" s="138"/>
      <c r="D112" s="193" t="s">
        <v>22</v>
      </c>
      <c r="E112" s="48"/>
      <c r="F112" s="41"/>
      <c r="G112" s="170">
        <v>750104</v>
      </c>
      <c r="H112" s="35"/>
      <c r="I112" s="35"/>
      <c r="J112" s="130">
        <v>1064000</v>
      </c>
      <c r="K112" s="75" t="str">
        <f>+'[1]PAC INVERSION BORRADOR'!F51</f>
        <v>EJECUCION DE OBRA PARA  TRATAMIENTO DE IMPERMEABILIZACION EN CUBIERTAS DE EDIFICACIONES PATRIMONIALES ETAPA 1</v>
      </c>
      <c r="L112" s="31">
        <f>+'[1]PAC INVERSION BORRADOR'!I51</f>
        <v>475000</v>
      </c>
      <c r="M112" s="119">
        <f>SUM(L112:L113)*1.12</f>
        <v>1064000</v>
      </c>
    </row>
    <row r="113" spans="1:13" ht="38.25" x14ac:dyDescent="0.2">
      <c r="A113" s="190"/>
      <c r="B113" s="191"/>
      <c r="C113" s="138"/>
      <c r="D113" s="194"/>
      <c r="E113" s="48">
        <v>42200</v>
      </c>
      <c r="F113" s="41">
        <v>42369</v>
      </c>
      <c r="G113" s="170"/>
      <c r="H113" s="43">
        <v>1064000</v>
      </c>
      <c r="I113" s="28" t="s">
        <v>19</v>
      </c>
      <c r="J113" s="132"/>
      <c r="K113" s="75" t="str">
        <f>+'[1]PAC INVERSION BORRADOR'!F52</f>
        <v>EJECUCION DE OBRA PARA  TRATAMIENTO DE IMPERMEABILIZACION EN CUBIERTAS DE EDIFICACIONES PATRIMONIALES ETAPA 2</v>
      </c>
      <c r="L113" s="31">
        <f>+'[1]PAC INVERSION BORRADOR'!I52</f>
        <v>475000</v>
      </c>
      <c r="M113" s="120"/>
    </row>
    <row r="114" spans="1:13" x14ac:dyDescent="0.2">
      <c r="A114" s="190"/>
      <c r="B114" s="191"/>
      <c r="C114" s="138" t="s">
        <v>104</v>
      </c>
      <c r="D114" s="49" t="s">
        <v>21</v>
      </c>
      <c r="E114" s="24">
        <v>42009</v>
      </c>
      <c r="F114" s="24">
        <v>42104</v>
      </c>
      <c r="G114" s="88"/>
      <c r="H114" s="35"/>
      <c r="I114" s="35"/>
      <c r="J114" s="64"/>
      <c r="K114" s="81"/>
      <c r="L114" s="89"/>
      <c r="M114" s="22">
        <f t="shared" si="1"/>
        <v>0</v>
      </c>
    </row>
    <row r="115" spans="1:13" ht="25.5" x14ac:dyDescent="0.2">
      <c r="A115" s="190"/>
      <c r="B115" s="191"/>
      <c r="C115" s="138"/>
      <c r="D115" s="150" t="s">
        <v>22</v>
      </c>
      <c r="E115" s="24"/>
      <c r="F115" s="41"/>
      <c r="G115" s="170">
        <v>750104</v>
      </c>
      <c r="H115" s="35"/>
      <c r="I115" s="35"/>
      <c r="J115" s="130">
        <v>2376400</v>
      </c>
      <c r="K115" s="79" t="str">
        <f>+'[1]PAC INVERSION BORRADOR'!F45</f>
        <v>EJECUCION DE OBRA PARA  MANTENIMIENTO DE PLAZAS, PLAZOLETAS Y  PARQUES FASE I</v>
      </c>
      <c r="L115" s="90">
        <f>+'[1]PAC INVERSION BORRADOR'!I45</f>
        <v>530500</v>
      </c>
      <c r="M115" s="119">
        <f>SUM(L115:L118)*1.12</f>
        <v>2376640</v>
      </c>
    </row>
    <row r="116" spans="1:13" ht="25.5" x14ac:dyDescent="0.2">
      <c r="A116" s="190"/>
      <c r="B116" s="191"/>
      <c r="C116" s="138"/>
      <c r="D116" s="157"/>
      <c r="E116" s="24"/>
      <c r="F116" s="41"/>
      <c r="G116" s="170"/>
      <c r="H116" s="35"/>
      <c r="I116" s="35"/>
      <c r="J116" s="131"/>
      <c r="K116" s="79" t="str">
        <f>+'[1]PAC INVERSION BORRADOR'!F46</f>
        <v>EJECUCION DE OBRA PARA  MANTENIMIENTO DE PLAZAS, PLAZOLETAS Y  PARQUES FASE 2</v>
      </c>
      <c r="L116" s="90">
        <f>+'[1]PAC INVERSION BORRADOR'!I46</f>
        <v>530500</v>
      </c>
      <c r="M116" s="133"/>
    </row>
    <row r="117" spans="1:13" ht="25.5" x14ac:dyDescent="0.2">
      <c r="A117" s="190"/>
      <c r="B117" s="191"/>
      <c r="C117" s="138"/>
      <c r="D117" s="157"/>
      <c r="E117" s="24"/>
      <c r="F117" s="41"/>
      <c r="G117" s="170"/>
      <c r="H117" s="35"/>
      <c r="I117" s="35"/>
      <c r="J117" s="131"/>
      <c r="K117" s="79" t="str">
        <f>+'[1]PAC INVERSION BORRADOR'!F47</f>
        <v>EJECUCION DE OBRA PARA  MANTENIMIENTO DE ESCALINATAS , VIAS DE PIEDRA  Y EJES VIALES FASE 1</v>
      </c>
      <c r="L117" s="90">
        <f>+'[1]PAC INVERSION BORRADOR'!I47</f>
        <v>530500</v>
      </c>
      <c r="M117" s="133"/>
    </row>
    <row r="118" spans="1:13" ht="25.5" x14ac:dyDescent="0.2">
      <c r="A118" s="190"/>
      <c r="B118" s="191"/>
      <c r="C118" s="138"/>
      <c r="D118" s="151"/>
      <c r="E118" s="24">
        <v>42109</v>
      </c>
      <c r="F118" s="41">
        <v>42369</v>
      </c>
      <c r="G118" s="170"/>
      <c r="H118" s="43">
        <v>2376400</v>
      </c>
      <c r="I118" s="28" t="s">
        <v>19</v>
      </c>
      <c r="J118" s="132"/>
      <c r="K118" s="79" t="str">
        <f>+'[1]PAC INVERSION BORRADOR'!F48</f>
        <v>EJECUCION DE OBRA PARA  MANTENIMIENTO DE ESCALINATAS , VIAS DE PIEDRA  Y EJES VIALES FASE 2</v>
      </c>
      <c r="L118" s="90">
        <f>+'[1]PAC INVERSION BORRADOR'!I48</f>
        <v>530500</v>
      </c>
      <c r="M118" s="120"/>
    </row>
    <row r="119" spans="1:13" x14ac:dyDescent="0.2">
      <c r="A119" s="190"/>
      <c r="B119" s="191"/>
      <c r="C119" s="138" t="s">
        <v>105</v>
      </c>
      <c r="D119" s="23" t="s">
        <v>21</v>
      </c>
      <c r="E119" s="24">
        <v>42009</v>
      </c>
      <c r="F119" s="24">
        <v>42104</v>
      </c>
      <c r="G119" s="88"/>
      <c r="H119" s="35"/>
      <c r="I119" s="35"/>
      <c r="J119" s="64"/>
      <c r="K119" s="81"/>
      <c r="L119" s="87"/>
      <c r="M119" s="22">
        <f t="shared" si="1"/>
        <v>0</v>
      </c>
    </row>
    <row r="120" spans="1:13" ht="25.5" x14ac:dyDescent="0.2">
      <c r="A120" s="190"/>
      <c r="B120" s="191"/>
      <c r="C120" s="138"/>
      <c r="D120" s="150" t="s">
        <v>22</v>
      </c>
      <c r="E120" s="24"/>
      <c r="F120" s="41"/>
      <c r="G120" s="170">
        <v>750104</v>
      </c>
      <c r="H120" s="35"/>
      <c r="I120" s="35"/>
      <c r="J120" s="130">
        <v>1200000</v>
      </c>
      <c r="K120" s="79" t="str">
        <f>+'[1]PAC INVERSION BORRADOR'!F49</f>
        <v>EJECUCION DE OBRA PARA  SISTEMAS DE ILUMINACION ORNAMENTAL EN EDIFICACIONES PATRIMONIALES FASE II</v>
      </c>
      <c r="L120" s="31">
        <f>+'[1]PAC INVERSION BORRADOR'!I49</f>
        <v>535714.28500000003</v>
      </c>
      <c r="M120" s="119">
        <f>SUM(L120:L121)*1.12</f>
        <v>1199999.9984000002</v>
      </c>
    </row>
    <row r="121" spans="1:13" ht="25.5" x14ac:dyDescent="0.2">
      <c r="A121" s="190"/>
      <c r="B121" s="191"/>
      <c r="C121" s="138"/>
      <c r="D121" s="151"/>
      <c r="E121" s="24">
        <v>42109</v>
      </c>
      <c r="F121" s="41">
        <v>42369</v>
      </c>
      <c r="G121" s="170"/>
      <c r="H121" s="43">
        <v>1200000</v>
      </c>
      <c r="I121" s="28" t="s">
        <v>19</v>
      </c>
      <c r="J121" s="132"/>
      <c r="K121" s="79" t="str">
        <f>+'[1]PAC INVERSION BORRADOR'!F50</f>
        <v>EJECUCION DE OBRA PARA  SISTEMAS DE ILUMINACION ORNAMENTAL EN EDIFICACIONES PATRIMONIALES FASE III</v>
      </c>
      <c r="L121" s="31">
        <f>+'[1]PAC INVERSION BORRADOR'!I50</f>
        <v>535714.28500000003</v>
      </c>
      <c r="M121" s="120"/>
    </row>
    <row r="122" spans="1:13" x14ac:dyDescent="0.2">
      <c r="A122" s="190"/>
      <c r="B122" s="191"/>
      <c r="C122" s="138" t="s">
        <v>60</v>
      </c>
      <c r="D122" s="23" t="s">
        <v>21</v>
      </c>
      <c r="E122" s="24">
        <v>42009</v>
      </c>
      <c r="F122" s="24">
        <v>42104</v>
      </c>
      <c r="G122" s="91"/>
      <c r="H122" s="35"/>
      <c r="I122" s="35"/>
      <c r="J122" s="64"/>
      <c r="K122" s="81"/>
      <c r="L122" s="89"/>
      <c r="M122" s="22">
        <f t="shared" si="1"/>
        <v>0</v>
      </c>
    </row>
    <row r="123" spans="1:13" ht="38.25" x14ac:dyDescent="0.2">
      <c r="A123" s="190"/>
      <c r="B123" s="191"/>
      <c r="C123" s="138"/>
      <c r="D123" s="23" t="s">
        <v>18</v>
      </c>
      <c r="E123" s="24">
        <v>42009</v>
      </c>
      <c r="F123" s="24">
        <v>42104</v>
      </c>
      <c r="G123" s="26">
        <v>730601</v>
      </c>
      <c r="H123" s="27">
        <v>112000</v>
      </c>
      <c r="I123" s="28" t="s">
        <v>19</v>
      </c>
      <c r="J123" s="29">
        <v>112000</v>
      </c>
      <c r="K123" s="79" t="str">
        <f>+'[1]PAC INVERSION BORRADOR'!F54</f>
        <v>CONSULTORIA PARA LA EVALUACION Y PROPUESTA  INTEGRAL DEL SISTEMA DE CONTENERIZACION DE RESIDUOS SOLIDOS IMPLEMENTADO EN EL CHQ</v>
      </c>
      <c r="L123" s="31">
        <f>+'[1]PAC INVERSION BORRADOR'!I54</f>
        <v>100000</v>
      </c>
      <c r="M123" s="22">
        <f t="shared" si="1"/>
        <v>112000.00000000001</v>
      </c>
    </row>
    <row r="124" spans="1:13" ht="25.5" x14ac:dyDescent="0.2">
      <c r="A124" s="190"/>
      <c r="B124" s="191"/>
      <c r="C124" s="138"/>
      <c r="D124" s="150" t="s">
        <v>22</v>
      </c>
      <c r="E124" s="24"/>
      <c r="F124" s="24"/>
      <c r="G124" s="152">
        <v>750104</v>
      </c>
      <c r="H124" s="27"/>
      <c r="I124" s="28"/>
      <c r="J124" s="154">
        <v>2128240</v>
      </c>
      <c r="K124" s="79" t="str">
        <f>+'[1]PAC INVERSION BORRADOR'!F40</f>
        <v>EJECUCION DE OBRA PARA  INTERVENCION EN BARRIOS  DEL DMQ ETAPA 5</v>
      </c>
      <c r="L124" s="31">
        <f>+'[1]PAC INVERSION BORRADOR'!I40</f>
        <v>353000</v>
      </c>
      <c r="M124" s="119">
        <f>SUM(L124:L128)*1.12</f>
        <v>2128000</v>
      </c>
    </row>
    <row r="125" spans="1:13" ht="25.5" x14ac:dyDescent="0.2">
      <c r="A125" s="190"/>
      <c r="B125" s="191"/>
      <c r="C125" s="138"/>
      <c r="D125" s="157"/>
      <c r="E125" s="24"/>
      <c r="F125" s="24"/>
      <c r="G125" s="167"/>
      <c r="H125" s="27"/>
      <c r="I125" s="28"/>
      <c r="J125" s="168"/>
      <c r="K125" s="79" t="str">
        <f>+'[1]PAC INVERSION BORRADOR'!F41</f>
        <v>EJECUCION DE OBRA PARA LA REHABILITACION INTEGRAL DEL TUNEL DEL INGRESO ANTIGUO A ZAMBIZA</v>
      </c>
      <c r="L125" s="31">
        <f>+'[1]PAC INVERSION BORRADOR'!I41</f>
        <v>122000</v>
      </c>
      <c r="M125" s="133"/>
    </row>
    <row r="126" spans="1:13" ht="25.5" x14ac:dyDescent="0.2">
      <c r="A126" s="190"/>
      <c r="B126" s="191"/>
      <c r="C126" s="138"/>
      <c r="D126" s="157"/>
      <c r="E126" s="24"/>
      <c r="F126" s="24"/>
      <c r="G126" s="167"/>
      <c r="H126" s="27"/>
      <c r="I126" s="28"/>
      <c r="J126" s="168"/>
      <c r="K126" s="79" t="str">
        <f>+'[1]PAC INVERSION BORRADOR'!F42</f>
        <v>EJECUCION DE OBRA PARA  INTERVENCION EN BARRIOS  DEL DMQ  ETAPA 6</v>
      </c>
      <c r="L126" s="31">
        <f>+'[1]PAC INVERSION BORRADOR'!I42</f>
        <v>475000</v>
      </c>
      <c r="M126" s="133"/>
    </row>
    <row r="127" spans="1:13" ht="25.5" x14ac:dyDescent="0.2">
      <c r="A127" s="190"/>
      <c r="B127" s="191"/>
      <c r="C127" s="138"/>
      <c r="D127" s="157"/>
      <c r="E127" s="24"/>
      <c r="F127" s="24"/>
      <c r="G127" s="167"/>
      <c r="H127" s="27"/>
      <c r="I127" s="28"/>
      <c r="J127" s="168"/>
      <c r="K127" s="79" t="str">
        <f>+'[1]PAC INVERSION BORRADOR'!F43</f>
        <v>EJECUCION DE OBRA PARA  INTERVENCION EN BARRIOS  DEL DMQ ETAPA 7</v>
      </c>
      <c r="L127" s="31">
        <f>+'[1]PAC INVERSION BORRADOR'!I43</f>
        <v>475000</v>
      </c>
      <c r="M127" s="133"/>
    </row>
    <row r="128" spans="1:13" ht="25.5" x14ac:dyDescent="0.2">
      <c r="A128" s="190"/>
      <c r="B128" s="191"/>
      <c r="C128" s="138"/>
      <c r="D128" s="151"/>
      <c r="E128" s="24">
        <v>42009</v>
      </c>
      <c r="F128" s="24">
        <v>42369</v>
      </c>
      <c r="G128" s="153"/>
      <c r="H128" s="27">
        <v>2128240</v>
      </c>
      <c r="I128" s="28" t="s">
        <v>19</v>
      </c>
      <c r="J128" s="155"/>
      <c r="K128" s="79" t="str">
        <f>+'[1]PAC INVERSION BORRADOR'!F44</f>
        <v>EJECUCION DE OBRA PARA  INTERVENCION EN BARRIOS  DEL DMQ  ETAPA 8</v>
      </c>
      <c r="L128" s="31">
        <f>+'[1]PAC INVERSION BORRADOR'!I44</f>
        <v>475000</v>
      </c>
      <c r="M128" s="120"/>
    </row>
    <row r="129" spans="1:13" ht="25.5" x14ac:dyDescent="0.2">
      <c r="A129" s="190"/>
      <c r="B129" s="92" t="s">
        <v>106</v>
      </c>
      <c r="C129" s="44" t="s">
        <v>107</v>
      </c>
      <c r="D129" s="83" t="s">
        <v>108</v>
      </c>
      <c r="E129" s="67">
        <v>42005</v>
      </c>
      <c r="F129" s="67">
        <v>42369</v>
      </c>
      <c r="G129" s="70">
        <v>730207</v>
      </c>
      <c r="H129" s="68">
        <v>504000</v>
      </c>
      <c r="I129" s="69" t="s">
        <v>19</v>
      </c>
      <c r="J129" s="71">
        <v>504000</v>
      </c>
      <c r="K129" s="30" t="str">
        <f>+'[1]PAC INVERSION BORRADOR'!F39</f>
        <v>JORNADAS CULTURALES BARRIALES Y PARROQUIALES</v>
      </c>
      <c r="L129" s="31">
        <f>+'[1]PAC INVERSION BORRADOR'!I39</f>
        <v>450000</v>
      </c>
      <c r="M129" s="22">
        <f t="shared" si="1"/>
        <v>504000.00000000006</v>
      </c>
    </row>
    <row r="130" spans="1:13" ht="12.75" customHeight="1" x14ac:dyDescent="0.2">
      <c r="A130" s="171" t="s">
        <v>109</v>
      </c>
      <c r="B130" s="172" t="s">
        <v>110</v>
      </c>
      <c r="C130" s="138" t="s">
        <v>111</v>
      </c>
      <c r="D130" s="14" t="s">
        <v>112</v>
      </c>
      <c r="E130" s="15">
        <v>42009</v>
      </c>
      <c r="F130" s="15">
        <v>42369</v>
      </c>
      <c r="G130" s="16">
        <v>730604</v>
      </c>
      <c r="H130" s="17">
        <v>210248.64</v>
      </c>
      <c r="I130" s="18" t="s">
        <v>19</v>
      </c>
      <c r="J130" s="19">
        <v>210248.64</v>
      </c>
      <c r="K130" s="85" t="s">
        <v>45</v>
      </c>
      <c r="L130" s="21"/>
      <c r="M130" s="22">
        <f t="shared" si="1"/>
        <v>0</v>
      </c>
    </row>
    <row r="131" spans="1:13" x14ac:dyDescent="0.2">
      <c r="A131" s="171"/>
      <c r="B131" s="172"/>
      <c r="C131" s="138"/>
      <c r="D131" s="23" t="s">
        <v>113</v>
      </c>
      <c r="E131" s="24">
        <v>42009</v>
      </c>
      <c r="F131" s="24">
        <v>42369</v>
      </c>
      <c r="G131" s="26">
        <v>750104</v>
      </c>
      <c r="H131" s="27">
        <v>250000</v>
      </c>
      <c r="I131" s="28" t="s">
        <v>19</v>
      </c>
      <c r="J131" s="29">
        <v>250000</v>
      </c>
      <c r="K131" s="85" t="s">
        <v>45</v>
      </c>
      <c r="L131" s="21"/>
      <c r="M131" s="22">
        <f t="shared" si="1"/>
        <v>0</v>
      </c>
    </row>
    <row r="132" spans="1:13" x14ac:dyDescent="0.2">
      <c r="A132" s="171"/>
      <c r="B132" s="172"/>
      <c r="C132" s="44" t="s">
        <v>114</v>
      </c>
      <c r="D132" s="23" t="s">
        <v>115</v>
      </c>
      <c r="E132" s="24">
        <v>42009</v>
      </c>
      <c r="F132" s="24">
        <v>42369</v>
      </c>
      <c r="G132" s="26">
        <v>730605</v>
      </c>
      <c r="H132" s="27">
        <v>120000</v>
      </c>
      <c r="I132" s="28" t="s">
        <v>19</v>
      </c>
      <c r="J132" s="29">
        <v>120000</v>
      </c>
      <c r="K132" s="85" t="s">
        <v>45</v>
      </c>
      <c r="L132" s="21"/>
      <c r="M132" s="22">
        <f t="shared" si="1"/>
        <v>0</v>
      </c>
    </row>
    <row r="133" spans="1:13" ht="12.75" customHeight="1" x14ac:dyDescent="0.2">
      <c r="A133" s="171"/>
      <c r="B133" s="172"/>
      <c r="C133" s="138" t="s">
        <v>116</v>
      </c>
      <c r="D133" s="150" t="s">
        <v>117</v>
      </c>
      <c r="E133" s="180">
        <v>42009</v>
      </c>
      <c r="F133" s="180">
        <v>42369</v>
      </c>
      <c r="G133" s="26">
        <v>730605</v>
      </c>
      <c r="H133" s="27">
        <v>315560</v>
      </c>
      <c r="I133" s="28" t="s">
        <v>19</v>
      </c>
      <c r="J133" s="29">
        <v>315560</v>
      </c>
      <c r="K133" s="85" t="s">
        <v>45</v>
      </c>
      <c r="L133" s="21"/>
      <c r="M133" s="22">
        <f t="shared" si="1"/>
        <v>0</v>
      </c>
    </row>
    <row r="134" spans="1:13" x14ac:dyDescent="0.2">
      <c r="A134" s="171"/>
      <c r="B134" s="172"/>
      <c r="C134" s="195"/>
      <c r="D134" s="151"/>
      <c r="E134" s="178"/>
      <c r="F134" s="178"/>
      <c r="G134" s="26">
        <v>750104</v>
      </c>
      <c r="H134" s="27">
        <v>188768.09</v>
      </c>
      <c r="I134" s="28" t="s">
        <v>19</v>
      </c>
      <c r="J134" s="29">
        <v>188768.09</v>
      </c>
      <c r="K134" s="85" t="s">
        <v>45</v>
      </c>
      <c r="L134" s="21"/>
      <c r="M134" s="22">
        <f t="shared" si="1"/>
        <v>0</v>
      </c>
    </row>
    <row r="135" spans="1:13" x14ac:dyDescent="0.2">
      <c r="A135" s="171"/>
      <c r="B135" s="172" t="s">
        <v>118</v>
      </c>
      <c r="C135" s="44" t="s">
        <v>119</v>
      </c>
      <c r="D135" s="23" t="s">
        <v>120</v>
      </c>
      <c r="E135" s="24">
        <v>42009</v>
      </c>
      <c r="F135" s="24">
        <v>42369</v>
      </c>
      <c r="G135" s="26">
        <v>730601</v>
      </c>
      <c r="H135" s="27">
        <v>26797.46</v>
      </c>
      <c r="I135" s="28" t="s">
        <v>19</v>
      </c>
      <c r="J135" s="29">
        <v>26797.46</v>
      </c>
      <c r="K135" s="85" t="s">
        <v>45</v>
      </c>
      <c r="L135" s="21"/>
      <c r="M135" s="22">
        <f t="shared" si="1"/>
        <v>0</v>
      </c>
    </row>
    <row r="136" spans="1:13" x14ac:dyDescent="0.2">
      <c r="A136" s="171"/>
      <c r="B136" s="172"/>
      <c r="C136" s="138" t="s">
        <v>121</v>
      </c>
      <c r="D136" s="23" t="s">
        <v>122</v>
      </c>
      <c r="E136" s="24">
        <v>42009</v>
      </c>
      <c r="F136" s="24">
        <v>42369</v>
      </c>
      <c r="G136" s="63"/>
      <c r="H136" s="35"/>
      <c r="I136" s="35"/>
      <c r="J136" s="64"/>
      <c r="K136" s="93"/>
      <c r="L136" s="21"/>
      <c r="M136" s="22">
        <f t="shared" si="1"/>
        <v>0</v>
      </c>
    </row>
    <row r="137" spans="1:13" x14ac:dyDescent="0.2">
      <c r="A137" s="171"/>
      <c r="B137" s="172"/>
      <c r="C137" s="138"/>
      <c r="D137" s="179" t="s">
        <v>123</v>
      </c>
      <c r="E137" s="180">
        <v>42009</v>
      </c>
      <c r="F137" s="180">
        <v>42369</v>
      </c>
      <c r="G137" s="26">
        <v>730601</v>
      </c>
      <c r="H137" s="27">
        <v>27716.639999999999</v>
      </c>
      <c r="I137" s="28" t="s">
        <v>19</v>
      </c>
      <c r="J137" s="29">
        <v>27716.639999999999</v>
      </c>
      <c r="K137" s="85" t="s">
        <v>45</v>
      </c>
      <c r="L137" s="21"/>
      <c r="M137" s="22">
        <f t="shared" si="1"/>
        <v>0</v>
      </c>
    </row>
    <row r="138" spans="1:13" x14ac:dyDescent="0.2">
      <c r="A138" s="171"/>
      <c r="B138" s="172"/>
      <c r="C138" s="138"/>
      <c r="D138" s="174"/>
      <c r="E138" s="177"/>
      <c r="F138" s="177"/>
      <c r="G138" s="26">
        <v>730207</v>
      </c>
      <c r="H138" s="27">
        <v>272708.8</v>
      </c>
      <c r="I138" s="28" t="s">
        <v>19</v>
      </c>
      <c r="J138" s="29">
        <v>272708.8</v>
      </c>
      <c r="K138" s="85" t="s">
        <v>45</v>
      </c>
      <c r="L138" s="21"/>
      <c r="M138" s="22">
        <f t="shared" si="1"/>
        <v>0</v>
      </c>
    </row>
    <row r="139" spans="1:13" x14ac:dyDescent="0.2">
      <c r="A139" s="171"/>
      <c r="B139" s="172"/>
      <c r="C139" s="138"/>
      <c r="D139" s="175"/>
      <c r="E139" s="178"/>
      <c r="F139" s="178"/>
      <c r="G139" s="26">
        <v>730812</v>
      </c>
      <c r="H139" s="27">
        <v>87815.84</v>
      </c>
      <c r="I139" s="28" t="s">
        <v>19</v>
      </c>
      <c r="J139" s="29">
        <v>87815.84</v>
      </c>
      <c r="K139" s="85" t="s">
        <v>45</v>
      </c>
      <c r="L139" s="21"/>
      <c r="M139" s="22">
        <f t="shared" si="1"/>
        <v>0</v>
      </c>
    </row>
    <row r="140" spans="1:13" ht="25.5" x14ac:dyDescent="0.2">
      <c r="A140" s="171"/>
      <c r="B140" s="172" t="s">
        <v>124</v>
      </c>
      <c r="C140" s="44" t="s">
        <v>125</v>
      </c>
      <c r="D140" s="23" t="s">
        <v>22</v>
      </c>
      <c r="E140" s="24">
        <v>42009</v>
      </c>
      <c r="F140" s="24">
        <v>42369</v>
      </c>
      <c r="G140" s="26">
        <v>750104</v>
      </c>
      <c r="H140" s="27">
        <v>6228.01</v>
      </c>
      <c r="I140" s="28" t="s">
        <v>19</v>
      </c>
      <c r="J140" s="29">
        <v>6228.01</v>
      </c>
      <c r="K140" s="85" t="s">
        <v>45</v>
      </c>
      <c r="L140" s="21"/>
      <c r="M140" s="22">
        <f t="shared" si="1"/>
        <v>0</v>
      </c>
    </row>
    <row r="141" spans="1:13" ht="25.5" x14ac:dyDescent="0.2">
      <c r="A141" s="171"/>
      <c r="B141" s="172"/>
      <c r="C141" s="44" t="s">
        <v>126</v>
      </c>
      <c r="D141" s="23" t="s">
        <v>127</v>
      </c>
      <c r="E141" s="24">
        <v>42009</v>
      </c>
      <c r="F141" s="24">
        <v>42369</v>
      </c>
      <c r="G141" s="26">
        <v>730601</v>
      </c>
      <c r="H141" s="27">
        <v>336555.28</v>
      </c>
      <c r="I141" s="28" t="s">
        <v>19</v>
      </c>
      <c r="J141" s="29">
        <v>336555.28</v>
      </c>
      <c r="K141" s="85" t="s">
        <v>45</v>
      </c>
      <c r="L141" s="21"/>
      <c r="M141" s="22">
        <f t="shared" si="1"/>
        <v>0</v>
      </c>
    </row>
    <row r="142" spans="1:13" ht="51" x14ac:dyDescent="0.2">
      <c r="A142" s="171"/>
      <c r="B142" s="172"/>
      <c r="C142" s="44" t="s">
        <v>128</v>
      </c>
      <c r="D142" s="23" t="s">
        <v>129</v>
      </c>
      <c r="E142" s="24">
        <v>42009</v>
      </c>
      <c r="F142" s="24">
        <v>42369</v>
      </c>
      <c r="G142" s="26">
        <v>730601</v>
      </c>
      <c r="H142" s="27">
        <v>140004.99</v>
      </c>
      <c r="I142" s="28" t="s">
        <v>19</v>
      </c>
      <c r="J142" s="29">
        <v>140004.99</v>
      </c>
      <c r="K142" s="85" t="s">
        <v>45</v>
      </c>
      <c r="L142" s="21"/>
      <c r="M142" s="22">
        <f t="shared" si="1"/>
        <v>0</v>
      </c>
    </row>
    <row r="143" spans="1:13" ht="38.25" x14ac:dyDescent="0.2">
      <c r="A143" s="171"/>
      <c r="B143" s="172" t="s">
        <v>130</v>
      </c>
      <c r="C143" s="138" t="s">
        <v>131</v>
      </c>
      <c r="D143" s="23" t="s">
        <v>132</v>
      </c>
      <c r="E143" s="24">
        <v>42005</v>
      </c>
      <c r="F143" s="24">
        <v>42005</v>
      </c>
      <c r="G143" s="26">
        <v>730605</v>
      </c>
      <c r="H143" s="27">
        <v>300000</v>
      </c>
      <c r="I143" s="28" t="s">
        <v>19</v>
      </c>
      <c r="J143" s="29">
        <v>300000</v>
      </c>
      <c r="K143" s="85" t="s">
        <v>45</v>
      </c>
      <c r="L143" s="21"/>
      <c r="M143" s="22">
        <f t="shared" si="1"/>
        <v>0</v>
      </c>
    </row>
    <row r="144" spans="1:13" ht="38.25" x14ac:dyDescent="0.2">
      <c r="A144" s="171"/>
      <c r="B144" s="172"/>
      <c r="C144" s="138"/>
      <c r="D144" s="23" t="s">
        <v>133</v>
      </c>
      <c r="E144" s="24">
        <v>42009</v>
      </c>
      <c r="F144" s="24">
        <v>42369</v>
      </c>
      <c r="G144" s="26">
        <v>730601</v>
      </c>
      <c r="H144" s="27">
        <v>9736.82</v>
      </c>
      <c r="I144" s="28" t="s">
        <v>19</v>
      </c>
      <c r="J144" s="29">
        <v>9736.82</v>
      </c>
      <c r="K144" s="85" t="s">
        <v>45</v>
      </c>
      <c r="L144" s="21"/>
      <c r="M144" s="22">
        <f t="shared" si="1"/>
        <v>0</v>
      </c>
    </row>
    <row r="145" spans="1:13" x14ac:dyDescent="0.2">
      <c r="A145" s="171"/>
      <c r="B145" s="172"/>
      <c r="C145" s="138"/>
      <c r="D145" s="94" t="s">
        <v>134</v>
      </c>
      <c r="E145" s="24">
        <v>42009</v>
      </c>
      <c r="F145" s="24">
        <v>42369</v>
      </c>
      <c r="G145" s="26">
        <v>750104</v>
      </c>
      <c r="H145" s="27">
        <v>217681.62</v>
      </c>
      <c r="I145" s="28" t="s">
        <v>19</v>
      </c>
      <c r="J145" s="29">
        <v>217681.62</v>
      </c>
      <c r="K145" s="85" t="s">
        <v>45</v>
      </c>
      <c r="L145" s="21"/>
      <c r="M145" s="22">
        <f t="shared" si="1"/>
        <v>0</v>
      </c>
    </row>
    <row r="146" spans="1:13" x14ac:dyDescent="0.2">
      <c r="A146" s="171"/>
      <c r="B146" s="172"/>
      <c r="C146" s="138"/>
      <c r="D146" s="94" t="s">
        <v>135</v>
      </c>
      <c r="E146" s="24">
        <v>42009</v>
      </c>
      <c r="F146" s="24">
        <v>42369</v>
      </c>
      <c r="G146" s="26">
        <v>750104</v>
      </c>
      <c r="H146" s="27">
        <v>100000</v>
      </c>
      <c r="I146" s="28" t="s">
        <v>19</v>
      </c>
      <c r="J146" s="29">
        <v>100000</v>
      </c>
      <c r="K146" s="85" t="s">
        <v>45</v>
      </c>
      <c r="L146" s="21"/>
      <c r="M146" s="22">
        <f t="shared" si="1"/>
        <v>0</v>
      </c>
    </row>
    <row r="147" spans="1:13" ht="25.5" x14ac:dyDescent="0.2">
      <c r="A147" s="171"/>
      <c r="B147" s="172"/>
      <c r="C147" s="138"/>
      <c r="D147" s="94" t="s">
        <v>136</v>
      </c>
      <c r="E147" s="24">
        <v>42009</v>
      </c>
      <c r="F147" s="24">
        <v>42369</v>
      </c>
      <c r="G147" s="26">
        <v>750104</v>
      </c>
      <c r="H147" s="27">
        <v>500000</v>
      </c>
      <c r="I147" s="28" t="s">
        <v>19</v>
      </c>
      <c r="J147" s="29">
        <v>500000</v>
      </c>
      <c r="K147" s="85" t="s">
        <v>45</v>
      </c>
      <c r="L147" s="21"/>
      <c r="M147" s="22">
        <f t="shared" si="1"/>
        <v>0</v>
      </c>
    </row>
    <row r="148" spans="1:13" ht="25.5" x14ac:dyDescent="0.2">
      <c r="A148" s="171"/>
      <c r="B148" s="172"/>
      <c r="C148" s="138"/>
      <c r="D148" s="23" t="s">
        <v>137</v>
      </c>
      <c r="E148" s="24">
        <v>42009</v>
      </c>
      <c r="F148" s="24">
        <v>42369</v>
      </c>
      <c r="G148" s="26">
        <v>730605</v>
      </c>
      <c r="H148" s="27">
        <v>5016.8900000000003</v>
      </c>
      <c r="I148" s="28" t="s">
        <v>19</v>
      </c>
      <c r="J148" s="29">
        <v>5016.8900000000003</v>
      </c>
      <c r="K148" s="85" t="s">
        <v>45</v>
      </c>
      <c r="L148" s="21"/>
      <c r="M148" s="22">
        <f t="shared" si="1"/>
        <v>0</v>
      </c>
    </row>
    <row r="149" spans="1:13" ht="51" x14ac:dyDescent="0.2">
      <c r="A149" s="171"/>
      <c r="B149" s="172"/>
      <c r="C149" s="44" t="s">
        <v>138</v>
      </c>
      <c r="D149" s="23" t="s">
        <v>139</v>
      </c>
      <c r="E149" s="24">
        <v>42009</v>
      </c>
      <c r="F149" s="24">
        <v>42369</v>
      </c>
      <c r="G149" s="26">
        <v>730605</v>
      </c>
      <c r="H149" s="27">
        <v>2601</v>
      </c>
      <c r="I149" s="28" t="s">
        <v>19</v>
      </c>
      <c r="J149" s="29">
        <v>2601</v>
      </c>
      <c r="K149" s="85" t="s">
        <v>45</v>
      </c>
      <c r="L149" s="21"/>
      <c r="M149" s="22">
        <f t="shared" si="1"/>
        <v>0</v>
      </c>
    </row>
    <row r="150" spans="1:13" x14ac:dyDescent="0.2">
      <c r="A150" s="171"/>
      <c r="B150" s="172"/>
      <c r="C150" s="44" t="s">
        <v>140</v>
      </c>
      <c r="D150" s="23" t="s">
        <v>22</v>
      </c>
      <c r="E150" s="24">
        <v>42009</v>
      </c>
      <c r="F150" s="24">
        <v>42369</v>
      </c>
      <c r="G150" s="26">
        <v>750104</v>
      </c>
      <c r="H150" s="27">
        <v>5116.8999999999996</v>
      </c>
      <c r="I150" s="28" t="s">
        <v>19</v>
      </c>
      <c r="J150" s="29">
        <v>5116.8999999999996</v>
      </c>
      <c r="K150" s="85" t="s">
        <v>45</v>
      </c>
      <c r="L150" s="21"/>
      <c r="M150" s="22">
        <f t="shared" si="1"/>
        <v>0</v>
      </c>
    </row>
    <row r="151" spans="1:13" ht="30" customHeight="1" x14ac:dyDescent="0.2">
      <c r="A151" s="171"/>
      <c r="B151" s="172"/>
      <c r="C151" s="138" t="s">
        <v>141</v>
      </c>
      <c r="D151" s="179" t="s">
        <v>22</v>
      </c>
      <c r="E151" s="180">
        <v>42009</v>
      </c>
      <c r="F151" s="180">
        <v>42369</v>
      </c>
      <c r="G151" s="26">
        <v>750104</v>
      </c>
      <c r="H151" s="27">
        <v>700000</v>
      </c>
      <c r="I151" s="28" t="s">
        <v>19</v>
      </c>
      <c r="J151" s="29">
        <v>700000</v>
      </c>
      <c r="K151" s="85" t="s">
        <v>45</v>
      </c>
      <c r="L151" s="21"/>
      <c r="M151" s="22">
        <f t="shared" si="1"/>
        <v>0</v>
      </c>
    </row>
    <row r="152" spans="1:13" x14ac:dyDescent="0.2">
      <c r="A152" s="171"/>
      <c r="B152" s="172"/>
      <c r="C152" s="138"/>
      <c r="D152" s="174"/>
      <c r="E152" s="177"/>
      <c r="F152" s="177"/>
      <c r="G152" s="26">
        <v>840104</v>
      </c>
      <c r="H152" s="27">
        <v>119718.55</v>
      </c>
      <c r="I152" s="28" t="s">
        <v>19</v>
      </c>
      <c r="J152" s="29">
        <v>119718.55</v>
      </c>
      <c r="K152" s="85" t="s">
        <v>45</v>
      </c>
      <c r="L152" s="21"/>
      <c r="M152" s="22">
        <f t="shared" si="1"/>
        <v>0</v>
      </c>
    </row>
    <row r="153" spans="1:13" x14ac:dyDescent="0.2">
      <c r="A153" s="171"/>
      <c r="B153" s="172"/>
      <c r="C153" s="138"/>
      <c r="D153" s="175"/>
      <c r="E153" s="178"/>
      <c r="F153" s="178"/>
      <c r="G153" s="26">
        <v>840107</v>
      </c>
      <c r="H153" s="27">
        <v>74955.98</v>
      </c>
      <c r="I153" s="28" t="s">
        <v>19</v>
      </c>
      <c r="J153" s="29">
        <v>74955.98</v>
      </c>
      <c r="K153" s="85" t="s">
        <v>45</v>
      </c>
      <c r="L153" s="21"/>
      <c r="M153" s="22">
        <f t="shared" si="1"/>
        <v>0</v>
      </c>
    </row>
    <row r="154" spans="1:13" ht="102" x14ac:dyDescent="0.2">
      <c r="A154" s="171"/>
      <c r="B154" s="172"/>
      <c r="C154" s="44" t="s">
        <v>142</v>
      </c>
      <c r="D154" s="23" t="s">
        <v>143</v>
      </c>
      <c r="E154" s="24">
        <v>42009</v>
      </c>
      <c r="F154" s="24">
        <v>42369</v>
      </c>
      <c r="G154" s="26">
        <v>730605</v>
      </c>
      <c r="H154" s="27">
        <v>3381.78</v>
      </c>
      <c r="I154" s="28" t="s">
        <v>19</v>
      </c>
      <c r="J154" s="29">
        <v>3381.78</v>
      </c>
      <c r="K154" s="85" t="s">
        <v>45</v>
      </c>
      <c r="L154" s="21"/>
      <c r="M154" s="22">
        <f t="shared" si="1"/>
        <v>0</v>
      </c>
    </row>
    <row r="155" spans="1:13" ht="12.75" customHeight="1" x14ac:dyDescent="0.2">
      <c r="A155" s="171"/>
      <c r="B155" s="172" t="s">
        <v>144</v>
      </c>
      <c r="C155" s="138" t="s">
        <v>145</v>
      </c>
      <c r="D155" s="179" t="s">
        <v>22</v>
      </c>
      <c r="E155" s="180">
        <v>42009</v>
      </c>
      <c r="F155" s="180">
        <v>42369</v>
      </c>
      <c r="G155" s="26">
        <v>750104</v>
      </c>
      <c r="H155" s="27">
        <v>1182915.01</v>
      </c>
      <c r="I155" s="28" t="s">
        <v>19</v>
      </c>
      <c r="J155" s="29">
        <v>1182915.01</v>
      </c>
      <c r="K155" s="85" t="s">
        <v>45</v>
      </c>
      <c r="L155" s="21"/>
      <c r="M155" s="22">
        <f t="shared" si="1"/>
        <v>0</v>
      </c>
    </row>
    <row r="156" spans="1:13" x14ac:dyDescent="0.2">
      <c r="A156" s="171"/>
      <c r="B156" s="172"/>
      <c r="C156" s="138"/>
      <c r="D156" s="175"/>
      <c r="E156" s="178"/>
      <c r="F156" s="178"/>
      <c r="G156" s="26">
        <v>730605</v>
      </c>
      <c r="H156" s="27">
        <v>106083.5</v>
      </c>
      <c r="I156" s="28" t="s">
        <v>19</v>
      </c>
      <c r="J156" s="29">
        <v>106083.5</v>
      </c>
      <c r="K156" s="85" t="s">
        <v>45</v>
      </c>
      <c r="L156" s="21"/>
      <c r="M156" s="22">
        <f t="shared" si="1"/>
        <v>0</v>
      </c>
    </row>
    <row r="157" spans="1:13" x14ac:dyDescent="0.2">
      <c r="A157" s="171"/>
      <c r="B157" s="172"/>
      <c r="C157" s="44" t="s">
        <v>146</v>
      </c>
      <c r="D157" s="23" t="s">
        <v>120</v>
      </c>
      <c r="E157" s="24">
        <v>42009</v>
      </c>
      <c r="F157" s="24">
        <v>42369</v>
      </c>
      <c r="G157" s="26">
        <v>730601</v>
      </c>
      <c r="H157" s="27">
        <v>644448.14</v>
      </c>
      <c r="I157" s="28" t="s">
        <v>19</v>
      </c>
      <c r="J157" s="29">
        <v>644448.14</v>
      </c>
      <c r="K157" s="85" t="s">
        <v>45</v>
      </c>
      <c r="L157" s="21"/>
      <c r="M157" s="22">
        <f t="shared" si="1"/>
        <v>0</v>
      </c>
    </row>
    <row r="158" spans="1:13" x14ac:dyDescent="0.2">
      <c r="A158" s="171"/>
      <c r="B158" s="172"/>
      <c r="C158" s="44" t="s">
        <v>147</v>
      </c>
      <c r="D158" s="23" t="s">
        <v>22</v>
      </c>
      <c r="E158" s="24">
        <v>42009</v>
      </c>
      <c r="F158" s="24">
        <v>42369</v>
      </c>
      <c r="G158" s="26">
        <v>750104</v>
      </c>
      <c r="H158" s="27">
        <v>853011.73</v>
      </c>
      <c r="I158" s="28" t="s">
        <v>19</v>
      </c>
      <c r="J158" s="29">
        <v>853011.73</v>
      </c>
      <c r="K158" s="85" t="s">
        <v>45</v>
      </c>
      <c r="L158" s="21"/>
      <c r="M158" s="22">
        <f t="shared" si="1"/>
        <v>0</v>
      </c>
    </row>
    <row r="159" spans="1:13" ht="25.5" x14ac:dyDescent="0.2">
      <c r="A159" s="171"/>
      <c r="B159" s="172" t="s">
        <v>148</v>
      </c>
      <c r="C159" s="138" t="s">
        <v>149</v>
      </c>
      <c r="D159" s="23" t="s">
        <v>150</v>
      </c>
      <c r="E159" s="24">
        <v>42009</v>
      </c>
      <c r="F159" s="24">
        <v>42369</v>
      </c>
      <c r="G159" s="26">
        <v>730601</v>
      </c>
      <c r="H159" s="28" t="s">
        <v>19</v>
      </c>
      <c r="I159" s="27">
        <v>60000</v>
      </c>
      <c r="J159" s="29">
        <v>60000</v>
      </c>
      <c r="K159" s="85" t="s">
        <v>45</v>
      </c>
      <c r="L159" s="21"/>
      <c r="M159" s="22">
        <f t="shared" si="1"/>
        <v>0</v>
      </c>
    </row>
    <row r="160" spans="1:13" ht="25.5" x14ac:dyDescent="0.2">
      <c r="A160" s="171"/>
      <c r="B160" s="172"/>
      <c r="C160" s="138"/>
      <c r="D160" s="23" t="s">
        <v>151</v>
      </c>
      <c r="E160" s="24">
        <v>42009</v>
      </c>
      <c r="F160" s="24">
        <v>42369</v>
      </c>
      <c r="G160" s="26">
        <v>730601</v>
      </c>
      <c r="H160" s="28" t="s">
        <v>19</v>
      </c>
      <c r="I160" s="27">
        <v>190198.75</v>
      </c>
      <c r="J160" s="29">
        <v>190198.75</v>
      </c>
      <c r="K160" s="85" t="s">
        <v>45</v>
      </c>
      <c r="L160" s="21"/>
      <c r="M160" s="22">
        <f t="shared" si="1"/>
        <v>0</v>
      </c>
    </row>
    <row r="161" spans="1:13" x14ac:dyDescent="0.2">
      <c r="A161" s="171"/>
      <c r="B161" s="172"/>
      <c r="C161" s="138" t="s">
        <v>152</v>
      </c>
      <c r="D161" s="179" t="s">
        <v>22</v>
      </c>
      <c r="E161" s="180">
        <v>42009</v>
      </c>
      <c r="F161" s="180">
        <v>42369</v>
      </c>
      <c r="G161" s="26">
        <v>730605</v>
      </c>
      <c r="H161" s="28" t="s">
        <v>19</v>
      </c>
      <c r="I161" s="27">
        <v>97286</v>
      </c>
      <c r="J161" s="29">
        <v>97286</v>
      </c>
      <c r="K161" s="85" t="s">
        <v>45</v>
      </c>
      <c r="L161" s="21"/>
      <c r="M161" s="22">
        <f t="shared" si="1"/>
        <v>0</v>
      </c>
    </row>
    <row r="162" spans="1:13" x14ac:dyDescent="0.2">
      <c r="A162" s="171"/>
      <c r="B162" s="172"/>
      <c r="C162" s="138"/>
      <c r="D162" s="175"/>
      <c r="E162" s="178"/>
      <c r="F162" s="178"/>
      <c r="G162" s="26">
        <v>750104</v>
      </c>
      <c r="H162" s="27">
        <v>338889.55</v>
      </c>
      <c r="I162" s="28" t="s">
        <v>19</v>
      </c>
      <c r="J162" s="29">
        <v>338889.55</v>
      </c>
      <c r="K162" s="85" t="s">
        <v>45</v>
      </c>
      <c r="L162" s="21"/>
      <c r="M162" s="22">
        <f t="shared" si="1"/>
        <v>0</v>
      </c>
    </row>
    <row r="163" spans="1:13" ht="25.5" x14ac:dyDescent="0.2">
      <c r="A163" s="171"/>
      <c r="B163" s="172"/>
      <c r="C163" s="44" t="s">
        <v>153</v>
      </c>
      <c r="D163" s="23" t="s">
        <v>22</v>
      </c>
      <c r="E163" s="24">
        <v>42009</v>
      </c>
      <c r="F163" s="24">
        <v>42369</v>
      </c>
      <c r="G163" s="26">
        <v>750104</v>
      </c>
      <c r="H163" s="27">
        <v>1048482.1</v>
      </c>
      <c r="I163" s="28" t="s">
        <v>19</v>
      </c>
      <c r="J163" s="29">
        <v>1048482.1</v>
      </c>
      <c r="K163" s="85" t="s">
        <v>45</v>
      </c>
      <c r="L163" s="21"/>
      <c r="M163" s="22">
        <f t="shared" si="1"/>
        <v>0</v>
      </c>
    </row>
    <row r="164" spans="1:13" x14ac:dyDescent="0.2">
      <c r="A164" s="171"/>
      <c r="B164" s="172"/>
      <c r="C164" s="138" t="s">
        <v>154</v>
      </c>
      <c r="D164" s="179" t="s">
        <v>22</v>
      </c>
      <c r="E164" s="180">
        <v>42009</v>
      </c>
      <c r="F164" s="180">
        <v>42369</v>
      </c>
      <c r="G164" s="26">
        <v>730605</v>
      </c>
      <c r="H164" s="28" t="s">
        <v>19</v>
      </c>
      <c r="I164" s="27">
        <v>1280.33</v>
      </c>
      <c r="J164" s="29">
        <v>1280.33</v>
      </c>
      <c r="K164" s="85" t="s">
        <v>45</v>
      </c>
      <c r="L164" s="21"/>
      <c r="M164" s="22">
        <f t="shared" si="1"/>
        <v>0</v>
      </c>
    </row>
    <row r="165" spans="1:13" x14ac:dyDescent="0.2">
      <c r="A165" s="171"/>
      <c r="B165" s="172"/>
      <c r="C165" s="138"/>
      <c r="D165" s="174"/>
      <c r="E165" s="177"/>
      <c r="F165" s="177"/>
      <c r="G165" s="26">
        <v>730499</v>
      </c>
      <c r="H165" s="28" t="s">
        <v>19</v>
      </c>
      <c r="I165" s="27">
        <v>111677.35</v>
      </c>
      <c r="J165" s="29">
        <v>111677.35</v>
      </c>
      <c r="K165" s="85" t="s">
        <v>45</v>
      </c>
      <c r="L165" s="21"/>
      <c r="M165" s="22">
        <f t="shared" si="1"/>
        <v>0</v>
      </c>
    </row>
    <row r="166" spans="1:13" x14ac:dyDescent="0.2">
      <c r="A166" s="171"/>
      <c r="B166" s="172"/>
      <c r="C166" s="138"/>
      <c r="D166" s="174"/>
      <c r="E166" s="177"/>
      <c r="F166" s="177"/>
      <c r="G166" s="95">
        <v>750104</v>
      </c>
      <c r="H166" s="52">
        <v>833612.59</v>
      </c>
      <c r="I166" s="51" t="s">
        <v>19</v>
      </c>
      <c r="J166" s="53">
        <v>833612.59</v>
      </c>
      <c r="K166" s="85" t="s">
        <v>45</v>
      </c>
      <c r="L166" s="21"/>
      <c r="M166" s="22">
        <f t="shared" si="1"/>
        <v>0</v>
      </c>
    </row>
    <row r="167" spans="1:13" x14ac:dyDescent="0.2">
      <c r="A167" s="171"/>
      <c r="B167" s="172"/>
      <c r="C167" s="96" t="s">
        <v>155</v>
      </c>
      <c r="D167" s="97" t="s">
        <v>22</v>
      </c>
      <c r="E167" s="98">
        <v>42009</v>
      </c>
      <c r="F167" s="98">
        <v>42369</v>
      </c>
      <c r="G167" s="99">
        <v>750104</v>
      </c>
      <c r="H167" s="58">
        <v>284949.83</v>
      </c>
      <c r="I167" s="59" t="s">
        <v>19</v>
      </c>
      <c r="J167" s="100">
        <v>284949.83</v>
      </c>
      <c r="K167" s="85" t="s">
        <v>45</v>
      </c>
      <c r="L167" s="21"/>
      <c r="M167" s="22">
        <f t="shared" si="1"/>
        <v>0</v>
      </c>
    </row>
    <row r="168" spans="1:13" x14ac:dyDescent="0.2">
      <c r="A168" s="199" t="s">
        <v>156</v>
      </c>
      <c r="B168" s="202" t="s">
        <v>157</v>
      </c>
      <c r="C168" s="205" t="s">
        <v>157</v>
      </c>
      <c r="D168" s="169" t="s">
        <v>158</v>
      </c>
      <c r="E168" s="101"/>
      <c r="F168" s="101"/>
      <c r="G168" s="16">
        <v>510105</v>
      </c>
      <c r="H168" s="18" t="s">
        <v>19</v>
      </c>
      <c r="I168" s="17">
        <v>879292</v>
      </c>
      <c r="J168" s="19">
        <v>879292</v>
      </c>
      <c r="K168" s="82" t="s">
        <v>159</v>
      </c>
      <c r="L168" s="102" t="s">
        <v>160</v>
      </c>
      <c r="M168" s="103" t="s">
        <v>160</v>
      </c>
    </row>
    <row r="169" spans="1:13" x14ac:dyDescent="0.2">
      <c r="A169" s="200"/>
      <c r="B169" s="203"/>
      <c r="C169" s="206"/>
      <c r="D169" s="169"/>
      <c r="E169" s="101"/>
      <c r="F169" s="101"/>
      <c r="G169" s="26">
        <v>510203</v>
      </c>
      <c r="H169" s="28" t="s">
        <v>19</v>
      </c>
      <c r="I169" s="27">
        <v>86607.81</v>
      </c>
      <c r="J169" s="29">
        <v>86607.81</v>
      </c>
      <c r="K169" s="82" t="s">
        <v>159</v>
      </c>
      <c r="L169" s="102" t="s">
        <v>160</v>
      </c>
      <c r="M169" s="103" t="s">
        <v>160</v>
      </c>
    </row>
    <row r="170" spans="1:13" x14ac:dyDescent="0.2">
      <c r="A170" s="200"/>
      <c r="B170" s="203"/>
      <c r="C170" s="206"/>
      <c r="D170" s="169"/>
      <c r="E170" s="101"/>
      <c r="F170" s="101"/>
      <c r="G170" s="26">
        <v>510204</v>
      </c>
      <c r="H170" s="28" t="s">
        <v>19</v>
      </c>
      <c r="I170" s="27">
        <v>22440</v>
      </c>
      <c r="J170" s="29">
        <v>22440</v>
      </c>
      <c r="K170" s="82" t="s">
        <v>159</v>
      </c>
      <c r="L170" s="102" t="s">
        <v>160</v>
      </c>
      <c r="M170" s="103" t="s">
        <v>160</v>
      </c>
    </row>
    <row r="171" spans="1:13" x14ac:dyDescent="0.2">
      <c r="A171" s="200"/>
      <c r="B171" s="203"/>
      <c r="C171" s="206"/>
      <c r="D171" s="169"/>
      <c r="E171" s="101"/>
      <c r="F171" s="101"/>
      <c r="G171" s="26">
        <v>510507</v>
      </c>
      <c r="H171" s="28" t="s">
        <v>19</v>
      </c>
      <c r="I171" s="27">
        <v>14782.23</v>
      </c>
      <c r="J171" s="29">
        <v>14782.23</v>
      </c>
      <c r="K171" s="82" t="s">
        <v>159</v>
      </c>
      <c r="L171" s="102" t="s">
        <v>160</v>
      </c>
      <c r="M171" s="103" t="s">
        <v>160</v>
      </c>
    </row>
    <row r="172" spans="1:13" x14ac:dyDescent="0.2">
      <c r="A172" s="200"/>
      <c r="B172" s="203"/>
      <c r="C172" s="206"/>
      <c r="D172" s="169"/>
      <c r="E172" s="101"/>
      <c r="F172" s="101"/>
      <c r="G172" s="26">
        <v>510509</v>
      </c>
      <c r="H172" s="28" t="s">
        <v>19</v>
      </c>
      <c r="I172" s="27">
        <v>30000</v>
      </c>
      <c r="J172" s="29">
        <v>30000</v>
      </c>
      <c r="K172" s="82" t="s">
        <v>159</v>
      </c>
      <c r="L172" s="102" t="s">
        <v>160</v>
      </c>
      <c r="M172" s="103" t="s">
        <v>160</v>
      </c>
    </row>
    <row r="173" spans="1:13" x14ac:dyDescent="0.2">
      <c r="A173" s="200"/>
      <c r="B173" s="203"/>
      <c r="C173" s="206"/>
      <c r="D173" s="169"/>
      <c r="E173" s="101"/>
      <c r="F173" s="101"/>
      <c r="G173" s="26">
        <v>510510</v>
      </c>
      <c r="H173" s="28" t="s">
        <v>19</v>
      </c>
      <c r="I173" s="27">
        <v>100000</v>
      </c>
      <c r="J173" s="29">
        <v>100000</v>
      </c>
      <c r="K173" s="82" t="s">
        <v>159</v>
      </c>
      <c r="L173" s="102" t="s">
        <v>160</v>
      </c>
      <c r="M173" s="103" t="s">
        <v>160</v>
      </c>
    </row>
    <row r="174" spans="1:13" x14ac:dyDescent="0.2">
      <c r="A174" s="200"/>
      <c r="B174" s="203"/>
      <c r="C174" s="206"/>
      <c r="D174" s="169"/>
      <c r="E174" s="101"/>
      <c r="F174" s="101"/>
      <c r="G174" s="26">
        <v>510512</v>
      </c>
      <c r="H174" s="28" t="s">
        <v>19</v>
      </c>
      <c r="I174" s="27">
        <v>5000</v>
      </c>
      <c r="J174" s="29">
        <v>5000</v>
      </c>
      <c r="K174" s="82" t="s">
        <v>159</v>
      </c>
      <c r="L174" s="102" t="s">
        <v>160</v>
      </c>
      <c r="M174" s="103" t="s">
        <v>160</v>
      </c>
    </row>
    <row r="175" spans="1:13" x14ac:dyDescent="0.2">
      <c r="A175" s="200"/>
      <c r="B175" s="203"/>
      <c r="C175" s="206"/>
      <c r="D175" s="169"/>
      <c r="E175" s="101"/>
      <c r="F175" s="101"/>
      <c r="G175" s="26">
        <v>510513</v>
      </c>
      <c r="H175" s="28" t="s">
        <v>19</v>
      </c>
      <c r="I175" s="27">
        <v>6000</v>
      </c>
      <c r="J175" s="29">
        <v>6000</v>
      </c>
      <c r="K175" s="82" t="s">
        <v>159</v>
      </c>
      <c r="L175" s="102" t="s">
        <v>160</v>
      </c>
      <c r="M175" s="103" t="s">
        <v>160</v>
      </c>
    </row>
    <row r="176" spans="1:13" x14ac:dyDescent="0.2">
      <c r="A176" s="200"/>
      <c r="B176" s="203"/>
      <c r="C176" s="206"/>
      <c r="D176" s="169"/>
      <c r="E176" s="101"/>
      <c r="F176" s="101"/>
      <c r="G176" s="26">
        <v>510601</v>
      </c>
      <c r="H176" s="28" t="s">
        <v>19</v>
      </c>
      <c r="I176" s="27">
        <v>127041.9</v>
      </c>
      <c r="J176" s="29">
        <v>127041.9</v>
      </c>
      <c r="K176" s="82" t="s">
        <v>159</v>
      </c>
      <c r="L176" s="102" t="s">
        <v>160</v>
      </c>
      <c r="M176" s="103" t="s">
        <v>160</v>
      </c>
    </row>
    <row r="177" spans="1:13" x14ac:dyDescent="0.2">
      <c r="A177" s="200"/>
      <c r="B177" s="203"/>
      <c r="C177" s="206"/>
      <c r="D177" s="169"/>
      <c r="E177" s="101"/>
      <c r="F177" s="101"/>
      <c r="G177" s="26">
        <v>510602</v>
      </c>
      <c r="H177" s="28" t="s">
        <v>19</v>
      </c>
      <c r="I177" s="27">
        <v>83274.33</v>
      </c>
      <c r="J177" s="29">
        <v>83274.33</v>
      </c>
      <c r="K177" s="82" t="s">
        <v>159</v>
      </c>
      <c r="L177" s="102" t="s">
        <v>160</v>
      </c>
      <c r="M177" s="103" t="s">
        <v>160</v>
      </c>
    </row>
    <row r="178" spans="1:13" x14ac:dyDescent="0.2">
      <c r="A178" s="200"/>
      <c r="B178" s="203"/>
      <c r="C178" s="206"/>
      <c r="D178" s="169"/>
      <c r="E178" s="101"/>
      <c r="F178" s="101"/>
      <c r="G178" s="26">
        <v>510706</v>
      </c>
      <c r="H178" s="28" t="s">
        <v>19</v>
      </c>
      <c r="I178" s="27">
        <v>90500</v>
      </c>
      <c r="J178" s="29">
        <v>90500</v>
      </c>
      <c r="K178" s="82" t="s">
        <v>159</v>
      </c>
      <c r="L178" s="102" t="s">
        <v>160</v>
      </c>
      <c r="M178" s="103" t="s">
        <v>160</v>
      </c>
    </row>
    <row r="179" spans="1:13" x14ac:dyDescent="0.2">
      <c r="A179" s="200"/>
      <c r="B179" s="203"/>
      <c r="C179" s="206"/>
      <c r="D179" s="169"/>
      <c r="E179" s="101"/>
      <c r="F179" s="101"/>
      <c r="G179" s="26">
        <v>510707</v>
      </c>
      <c r="H179" s="28" t="s">
        <v>19</v>
      </c>
      <c r="I179" s="27">
        <v>39000</v>
      </c>
      <c r="J179" s="29">
        <v>39000</v>
      </c>
      <c r="K179" s="82" t="s">
        <v>159</v>
      </c>
      <c r="L179" s="102" t="s">
        <v>160</v>
      </c>
      <c r="M179" s="103" t="s">
        <v>160</v>
      </c>
    </row>
    <row r="180" spans="1:13" x14ac:dyDescent="0.2">
      <c r="A180" s="200"/>
      <c r="B180" s="203"/>
      <c r="C180" s="206"/>
      <c r="D180" s="169"/>
      <c r="E180" s="101"/>
      <c r="F180" s="101"/>
      <c r="G180" s="26">
        <v>710105</v>
      </c>
      <c r="H180" s="28" t="s">
        <v>19</v>
      </c>
      <c r="I180" s="27">
        <v>1624492</v>
      </c>
      <c r="J180" s="29">
        <v>1624492</v>
      </c>
      <c r="K180" s="82" t="s">
        <v>159</v>
      </c>
      <c r="L180" s="102" t="s">
        <v>160</v>
      </c>
      <c r="M180" s="103" t="s">
        <v>160</v>
      </c>
    </row>
    <row r="181" spans="1:13" x14ac:dyDescent="0.2">
      <c r="A181" s="200"/>
      <c r="B181" s="203"/>
      <c r="C181" s="206"/>
      <c r="D181" s="169"/>
      <c r="E181" s="101"/>
      <c r="F181" s="101"/>
      <c r="G181" s="26">
        <v>710203</v>
      </c>
      <c r="H181" s="28" t="s">
        <v>19</v>
      </c>
      <c r="I181" s="27">
        <v>151570.65</v>
      </c>
      <c r="J181" s="29">
        <v>151570.65</v>
      </c>
      <c r="K181" s="82" t="s">
        <v>159</v>
      </c>
      <c r="L181" s="102" t="s">
        <v>160</v>
      </c>
      <c r="M181" s="103" t="s">
        <v>160</v>
      </c>
    </row>
    <row r="182" spans="1:13" x14ac:dyDescent="0.2">
      <c r="A182" s="200"/>
      <c r="B182" s="203"/>
      <c r="C182" s="206"/>
      <c r="D182" s="169"/>
      <c r="E182" s="101"/>
      <c r="F182" s="101"/>
      <c r="G182" s="26">
        <v>710204</v>
      </c>
      <c r="H182" s="28" t="s">
        <v>19</v>
      </c>
      <c r="I182" s="27">
        <v>40590</v>
      </c>
      <c r="J182" s="29">
        <v>40590</v>
      </c>
      <c r="K182" s="82" t="s">
        <v>159</v>
      </c>
      <c r="L182" s="102" t="s">
        <v>160</v>
      </c>
      <c r="M182" s="103" t="s">
        <v>160</v>
      </c>
    </row>
    <row r="183" spans="1:13" x14ac:dyDescent="0.2">
      <c r="A183" s="200"/>
      <c r="B183" s="203"/>
      <c r="C183" s="206"/>
      <c r="D183" s="169"/>
      <c r="E183" s="101"/>
      <c r="F183" s="101"/>
      <c r="G183" s="26">
        <v>710507</v>
      </c>
      <c r="H183" s="28" t="s">
        <v>19</v>
      </c>
      <c r="I183" s="27">
        <v>13170.86</v>
      </c>
      <c r="J183" s="29">
        <v>13170.86</v>
      </c>
      <c r="K183" s="82" t="s">
        <v>159</v>
      </c>
      <c r="L183" s="102" t="s">
        <v>160</v>
      </c>
      <c r="M183" s="103" t="s">
        <v>160</v>
      </c>
    </row>
    <row r="184" spans="1:13" x14ac:dyDescent="0.2">
      <c r="A184" s="200"/>
      <c r="B184" s="203"/>
      <c r="C184" s="206"/>
      <c r="D184" s="169"/>
      <c r="E184" s="101"/>
      <c r="F184" s="101"/>
      <c r="G184" s="26">
        <v>710509</v>
      </c>
      <c r="H184" s="28" t="s">
        <v>19</v>
      </c>
      <c r="I184" s="27">
        <v>41000</v>
      </c>
      <c r="J184" s="29">
        <v>41000</v>
      </c>
      <c r="K184" s="82" t="s">
        <v>159</v>
      </c>
      <c r="L184" s="102" t="s">
        <v>160</v>
      </c>
      <c r="M184" s="103" t="s">
        <v>160</v>
      </c>
    </row>
    <row r="185" spans="1:13" x14ac:dyDescent="0.2">
      <c r="A185" s="200"/>
      <c r="B185" s="203"/>
      <c r="C185" s="206"/>
      <c r="D185" s="169"/>
      <c r="E185" s="101"/>
      <c r="F185" s="101"/>
      <c r="G185" s="26">
        <v>710510</v>
      </c>
      <c r="H185" s="28" t="s">
        <v>19</v>
      </c>
      <c r="I185" s="27">
        <v>180000</v>
      </c>
      <c r="J185" s="29">
        <v>180000</v>
      </c>
      <c r="K185" s="82" t="s">
        <v>159</v>
      </c>
      <c r="L185" s="102" t="s">
        <v>160</v>
      </c>
      <c r="M185" s="103" t="s">
        <v>160</v>
      </c>
    </row>
    <row r="186" spans="1:13" x14ac:dyDescent="0.2">
      <c r="A186" s="200"/>
      <c r="B186" s="203"/>
      <c r="C186" s="206"/>
      <c r="D186" s="169"/>
      <c r="E186" s="101"/>
      <c r="F186" s="101"/>
      <c r="G186" s="26">
        <v>710512</v>
      </c>
      <c r="H186" s="28" t="s">
        <v>19</v>
      </c>
      <c r="I186" s="27">
        <v>12000</v>
      </c>
      <c r="J186" s="29">
        <v>12000</v>
      </c>
      <c r="K186" s="82" t="s">
        <v>159</v>
      </c>
      <c r="L186" s="102" t="s">
        <v>160</v>
      </c>
      <c r="M186" s="103" t="s">
        <v>160</v>
      </c>
    </row>
    <row r="187" spans="1:13" x14ac:dyDescent="0.2">
      <c r="A187" s="200"/>
      <c r="B187" s="203"/>
      <c r="C187" s="206"/>
      <c r="D187" s="169"/>
      <c r="E187" s="101"/>
      <c r="F187" s="101"/>
      <c r="G187" s="26">
        <v>710513</v>
      </c>
      <c r="H187" s="28" t="s">
        <v>19</v>
      </c>
      <c r="I187" s="27">
        <v>12000</v>
      </c>
      <c r="J187" s="29">
        <v>12000</v>
      </c>
      <c r="K187" s="82" t="s">
        <v>159</v>
      </c>
      <c r="L187" s="102" t="s">
        <v>160</v>
      </c>
      <c r="M187" s="103" t="s">
        <v>160</v>
      </c>
    </row>
    <row r="188" spans="1:13" x14ac:dyDescent="0.2">
      <c r="A188" s="200"/>
      <c r="B188" s="203"/>
      <c r="C188" s="206"/>
      <c r="D188" s="169"/>
      <c r="E188" s="101"/>
      <c r="F188" s="101"/>
      <c r="G188" s="26">
        <v>710601</v>
      </c>
      <c r="H188" s="28" t="s">
        <v>19</v>
      </c>
      <c r="I188" s="27">
        <v>210084.24</v>
      </c>
      <c r="J188" s="29">
        <v>210084.24</v>
      </c>
      <c r="K188" s="82" t="s">
        <v>159</v>
      </c>
      <c r="L188" s="102" t="s">
        <v>160</v>
      </c>
      <c r="M188" s="103" t="s">
        <v>160</v>
      </c>
    </row>
    <row r="189" spans="1:13" x14ac:dyDescent="0.2">
      <c r="A189" s="200"/>
      <c r="B189" s="203"/>
      <c r="C189" s="206"/>
      <c r="D189" s="169"/>
      <c r="E189" s="101"/>
      <c r="F189" s="101"/>
      <c r="G189" s="26">
        <v>710602</v>
      </c>
      <c r="H189" s="28" t="s">
        <v>19</v>
      </c>
      <c r="I189" s="27">
        <v>148153.98000000001</v>
      </c>
      <c r="J189" s="29">
        <v>148153.98000000001</v>
      </c>
      <c r="K189" s="82" t="s">
        <v>159</v>
      </c>
      <c r="L189" s="102" t="s">
        <v>160</v>
      </c>
      <c r="M189" s="103" t="s">
        <v>160</v>
      </c>
    </row>
    <row r="190" spans="1:13" x14ac:dyDescent="0.2">
      <c r="A190" s="200"/>
      <c r="B190" s="203"/>
      <c r="C190" s="206"/>
      <c r="D190" s="169"/>
      <c r="E190" s="101"/>
      <c r="F190" s="101"/>
      <c r="G190" s="26">
        <v>710706</v>
      </c>
      <c r="H190" s="28" t="s">
        <v>19</v>
      </c>
      <c r="I190" s="27">
        <v>52926.8</v>
      </c>
      <c r="J190" s="29">
        <v>52926.8</v>
      </c>
      <c r="K190" s="82" t="s">
        <v>159</v>
      </c>
      <c r="L190" s="102" t="s">
        <v>160</v>
      </c>
      <c r="M190" s="103" t="s">
        <v>160</v>
      </c>
    </row>
    <row r="191" spans="1:13" x14ac:dyDescent="0.2">
      <c r="A191" s="200"/>
      <c r="B191" s="204"/>
      <c r="C191" s="207"/>
      <c r="D191" s="169"/>
      <c r="E191" s="101"/>
      <c r="F191" s="101"/>
      <c r="G191" s="26">
        <v>710707</v>
      </c>
      <c r="H191" s="28" t="s">
        <v>19</v>
      </c>
      <c r="I191" s="27">
        <v>30073.200000000001</v>
      </c>
      <c r="J191" s="29">
        <v>30073.200000000001</v>
      </c>
      <c r="K191" s="82" t="s">
        <v>159</v>
      </c>
      <c r="L191" s="102" t="s">
        <v>160</v>
      </c>
      <c r="M191" s="103" t="s">
        <v>160</v>
      </c>
    </row>
    <row r="192" spans="1:13" x14ac:dyDescent="0.2">
      <c r="A192" s="200"/>
      <c r="B192" s="202" t="s">
        <v>161</v>
      </c>
      <c r="C192" s="208" t="s">
        <v>161</v>
      </c>
      <c r="D192" s="169" t="s">
        <v>162</v>
      </c>
      <c r="E192" s="101"/>
      <c r="F192" s="101"/>
      <c r="G192" s="26">
        <v>530101</v>
      </c>
      <c r="H192" s="28" t="s">
        <v>19</v>
      </c>
      <c r="I192" s="27">
        <v>8000</v>
      </c>
      <c r="J192" s="104">
        <v>8000</v>
      </c>
      <c r="K192" s="82" t="s">
        <v>159</v>
      </c>
      <c r="L192" s="102" t="s">
        <v>160</v>
      </c>
      <c r="M192" s="103" t="s">
        <v>160</v>
      </c>
    </row>
    <row r="193" spans="1:13" x14ac:dyDescent="0.2">
      <c r="A193" s="200"/>
      <c r="B193" s="203"/>
      <c r="C193" s="208"/>
      <c r="D193" s="169"/>
      <c r="E193" s="101"/>
      <c r="F193" s="101"/>
      <c r="G193" s="26">
        <v>530104</v>
      </c>
      <c r="H193" s="28" t="s">
        <v>19</v>
      </c>
      <c r="I193" s="27">
        <v>15000</v>
      </c>
      <c r="J193" s="104">
        <v>15000</v>
      </c>
      <c r="K193" s="82" t="s">
        <v>159</v>
      </c>
      <c r="L193" s="102" t="s">
        <v>160</v>
      </c>
      <c r="M193" s="103" t="s">
        <v>160</v>
      </c>
    </row>
    <row r="194" spans="1:13" x14ac:dyDescent="0.2">
      <c r="A194" s="200"/>
      <c r="B194" s="203"/>
      <c r="C194" s="208"/>
      <c r="D194" s="169"/>
      <c r="E194" s="101"/>
      <c r="F194" s="101"/>
      <c r="G194" s="26">
        <v>530105</v>
      </c>
      <c r="H194" s="28" t="s">
        <v>19</v>
      </c>
      <c r="I194" s="27">
        <v>45000</v>
      </c>
      <c r="J194" s="104">
        <v>45000</v>
      </c>
      <c r="K194" s="82" t="str">
        <f>+'[1]PAC GASTO ADM'!E6</f>
        <v>ALQUILER DE SERVICIO DE RADIOFRECUENCIA UHF</v>
      </c>
      <c r="L194" s="31">
        <f>+'[1]PAC GASTO ADM'!H6</f>
        <v>7740</v>
      </c>
      <c r="M194" s="22">
        <f>+L194*1.12</f>
        <v>8668.8000000000011</v>
      </c>
    </row>
    <row r="195" spans="1:13" x14ac:dyDescent="0.2">
      <c r="A195" s="200"/>
      <c r="B195" s="203"/>
      <c r="C195" s="208"/>
      <c r="D195" s="169"/>
      <c r="E195" s="101"/>
      <c r="F195" s="101"/>
      <c r="G195" s="26">
        <v>530106</v>
      </c>
      <c r="H195" s="28" t="s">
        <v>19</v>
      </c>
      <c r="I195" s="27">
        <v>9500</v>
      </c>
      <c r="J195" s="104">
        <v>9500</v>
      </c>
      <c r="K195" s="82" t="s">
        <v>159</v>
      </c>
      <c r="L195" s="102" t="s">
        <v>160</v>
      </c>
      <c r="M195" s="103" t="s">
        <v>160</v>
      </c>
    </row>
    <row r="196" spans="1:13" x14ac:dyDescent="0.2">
      <c r="A196" s="200"/>
      <c r="B196" s="203"/>
      <c r="C196" s="208"/>
      <c r="D196" s="169"/>
      <c r="E196" s="101"/>
      <c r="F196" s="101"/>
      <c r="G196" s="26">
        <v>530202</v>
      </c>
      <c r="H196" s="28" t="s">
        <v>19</v>
      </c>
      <c r="I196" s="27">
        <v>35000</v>
      </c>
      <c r="J196" s="104">
        <v>35000</v>
      </c>
      <c r="K196" s="82" t="str">
        <f>+'[1]PAC GASTO ADM'!E7</f>
        <v>SERVICIO DE TRASLADO DE MOBILIARIOS</v>
      </c>
      <c r="L196" s="31">
        <f>+'[1]PAC GASTO ADM'!H7</f>
        <v>31250</v>
      </c>
      <c r="M196" s="22">
        <f t="shared" ref="M196:M410" si="2">+L196*1.12</f>
        <v>35000</v>
      </c>
    </row>
    <row r="197" spans="1:13" x14ac:dyDescent="0.2">
      <c r="A197" s="200"/>
      <c r="B197" s="203"/>
      <c r="C197" s="208"/>
      <c r="D197" s="169"/>
      <c r="E197" s="101"/>
      <c r="F197" s="101"/>
      <c r="G197" s="26">
        <v>530204</v>
      </c>
      <c r="H197" s="28" t="s">
        <v>19</v>
      </c>
      <c r="I197" s="27">
        <v>45000</v>
      </c>
      <c r="J197" s="104">
        <v>45000</v>
      </c>
      <c r="K197" s="82" t="str">
        <f>+'[1]PAC GASTO ADM'!E8</f>
        <v>SERVICIO DE IMPRESIÓN, ESCANEO, FOTOCOPIADO Y PLOTTER</v>
      </c>
      <c r="L197" s="31">
        <f>+'[1]PAC GASTO ADM'!H8</f>
        <v>7000</v>
      </c>
      <c r="M197" s="22">
        <f t="shared" si="2"/>
        <v>7840.0000000000009</v>
      </c>
    </row>
    <row r="198" spans="1:13" x14ac:dyDescent="0.2">
      <c r="A198" s="200"/>
      <c r="B198" s="203"/>
      <c r="C198" s="208"/>
      <c r="D198" s="169"/>
      <c r="E198" s="101"/>
      <c r="F198" s="101"/>
      <c r="G198" s="26">
        <v>530206</v>
      </c>
      <c r="H198" s="28" t="s">
        <v>19</v>
      </c>
      <c r="I198" s="27">
        <v>12000</v>
      </c>
      <c r="J198" s="104">
        <v>12000</v>
      </c>
      <c r="K198" s="82" t="str">
        <f>+'[1]PAC GASTO ADM'!E9</f>
        <v>SERVICIO DE PRODUCCION DE ACTOS OFICIALES</v>
      </c>
      <c r="L198" s="31">
        <f>+'[1]PAC GASTO ADM'!H9</f>
        <v>10700</v>
      </c>
      <c r="M198" s="22">
        <f t="shared" si="2"/>
        <v>11984.000000000002</v>
      </c>
    </row>
    <row r="199" spans="1:13" ht="25.5" x14ac:dyDescent="0.2">
      <c r="A199" s="200"/>
      <c r="B199" s="203"/>
      <c r="C199" s="208"/>
      <c r="D199" s="169"/>
      <c r="E199" s="101"/>
      <c r="F199" s="101"/>
      <c r="G199" s="26">
        <v>530207</v>
      </c>
      <c r="H199" s="28" t="s">
        <v>19</v>
      </c>
      <c r="I199" s="27">
        <v>111872.16</v>
      </c>
      <c r="J199" s="104">
        <v>111872.16</v>
      </c>
      <c r="K199" s="82" t="str">
        <f>+'[1]PAC GASTO ADM'!E10</f>
        <v>SERVICIO DE PUBLICIDAD IMP 2015 PARA POSICIONAMIENTO INSTITUCIONAL</v>
      </c>
      <c r="L199" s="31">
        <f>+'[1]PAC GASTO ADM'!H10</f>
        <v>99800</v>
      </c>
      <c r="M199" s="22">
        <f t="shared" si="2"/>
        <v>111776.00000000001</v>
      </c>
    </row>
    <row r="200" spans="1:13" x14ac:dyDescent="0.2">
      <c r="A200" s="200"/>
      <c r="B200" s="203"/>
      <c r="C200" s="208"/>
      <c r="D200" s="169"/>
      <c r="E200" s="101"/>
      <c r="F200" s="101"/>
      <c r="G200" s="26">
        <v>530208</v>
      </c>
      <c r="H200" s="28" t="s">
        <v>19</v>
      </c>
      <c r="I200" s="27">
        <v>135000</v>
      </c>
      <c r="J200" s="104">
        <v>135000</v>
      </c>
      <c r="K200" s="82" t="str">
        <f>+'[1]PAC GASTO ADM'!E11</f>
        <v>SERVICIO DE SEGURIDAD Y VIGILANCIA</v>
      </c>
      <c r="L200" s="31">
        <f>+'[1]PAC GASTO ADM'!H11</f>
        <v>120500</v>
      </c>
      <c r="M200" s="22">
        <f t="shared" si="2"/>
        <v>134960</v>
      </c>
    </row>
    <row r="201" spans="1:13" x14ac:dyDescent="0.2">
      <c r="A201" s="200"/>
      <c r="B201" s="203"/>
      <c r="C201" s="208"/>
      <c r="D201" s="169"/>
      <c r="E201" s="101"/>
      <c r="F201" s="101"/>
      <c r="G201" s="26">
        <v>530209</v>
      </c>
      <c r="H201" s="28" t="s">
        <v>19</v>
      </c>
      <c r="I201" s="27">
        <v>236873.86</v>
      </c>
      <c r="J201" s="104">
        <v>236873.86</v>
      </c>
      <c r="K201" s="82" t="str">
        <f>+'[1]PAC GASTO ADM'!E12</f>
        <v>SERVICIO  DE LIMPIEZA DE OFICINAS</v>
      </c>
      <c r="L201" s="31">
        <f>+'[1]PAC GASTO ADM'!H12</f>
        <v>120000</v>
      </c>
      <c r="M201" s="22">
        <f t="shared" si="2"/>
        <v>134400</v>
      </c>
    </row>
    <row r="202" spans="1:13" x14ac:dyDescent="0.2">
      <c r="A202" s="200"/>
      <c r="B202" s="203"/>
      <c r="C202" s="208"/>
      <c r="D202" s="169"/>
      <c r="E202" s="101"/>
      <c r="F202" s="101"/>
      <c r="G202" s="26">
        <v>530299</v>
      </c>
      <c r="H202" s="28" t="s">
        <v>19</v>
      </c>
      <c r="I202" s="27">
        <v>25000</v>
      </c>
      <c r="J202" s="104">
        <v>25000</v>
      </c>
      <c r="K202" s="82" t="s">
        <v>159</v>
      </c>
      <c r="L202" s="102" t="s">
        <v>160</v>
      </c>
      <c r="M202" s="103" t="s">
        <v>160</v>
      </c>
    </row>
    <row r="203" spans="1:13" x14ac:dyDescent="0.2">
      <c r="A203" s="200"/>
      <c r="B203" s="203"/>
      <c r="C203" s="208"/>
      <c r="D203" s="169"/>
      <c r="E203" s="101"/>
      <c r="F203" s="101"/>
      <c r="G203" s="26">
        <v>530301</v>
      </c>
      <c r="H203" s="28" t="s">
        <v>19</v>
      </c>
      <c r="I203" s="27">
        <v>12000</v>
      </c>
      <c r="J203" s="104">
        <v>12000</v>
      </c>
      <c r="K203" s="82" t="str">
        <f>+'[1]PAC GASTO ADM'!E13</f>
        <v>PASAJES AL INTERIOR</v>
      </c>
      <c r="L203" s="31">
        <f>+'[1]PAC GASTO ADM'!H13</f>
        <v>10700</v>
      </c>
      <c r="M203" s="22">
        <f t="shared" si="2"/>
        <v>11984.000000000002</v>
      </c>
    </row>
    <row r="204" spans="1:13" x14ac:dyDescent="0.2">
      <c r="A204" s="200"/>
      <c r="B204" s="203"/>
      <c r="C204" s="208"/>
      <c r="D204" s="169"/>
      <c r="E204" s="101"/>
      <c r="F204" s="101"/>
      <c r="G204" s="26">
        <v>530302</v>
      </c>
      <c r="H204" s="28" t="s">
        <v>19</v>
      </c>
      <c r="I204" s="27">
        <v>25000</v>
      </c>
      <c r="J204" s="104">
        <v>25000</v>
      </c>
      <c r="K204" s="82" t="str">
        <f>+'[1]PAC GASTO ADM'!E14</f>
        <v>PASAJES AL EXTERIOR</v>
      </c>
      <c r="L204" s="31">
        <f>+'[1]PAC GASTO ADM'!H14</f>
        <v>22300</v>
      </c>
      <c r="M204" s="22">
        <f t="shared" si="2"/>
        <v>24976.000000000004</v>
      </c>
    </row>
    <row r="205" spans="1:13" x14ac:dyDescent="0.2">
      <c r="A205" s="200"/>
      <c r="B205" s="203"/>
      <c r="C205" s="208"/>
      <c r="D205" s="169"/>
      <c r="E205" s="101"/>
      <c r="F205" s="101"/>
      <c r="G205" s="26">
        <v>530303</v>
      </c>
      <c r="H205" s="28" t="s">
        <v>19</v>
      </c>
      <c r="I205" s="27">
        <v>5500</v>
      </c>
      <c r="J205" s="104">
        <v>5500</v>
      </c>
      <c r="K205" s="82" t="s">
        <v>159</v>
      </c>
      <c r="L205" s="102" t="s">
        <v>160</v>
      </c>
      <c r="M205" s="103" t="s">
        <v>160</v>
      </c>
    </row>
    <row r="206" spans="1:13" x14ac:dyDescent="0.2">
      <c r="A206" s="200"/>
      <c r="B206" s="203"/>
      <c r="C206" s="208"/>
      <c r="D206" s="169"/>
      <c r="E206" s="101"/>
      <c r="F206" s="101"/>
      <c r="G206" s="26">
        <v>530304</v>
      </c>
      <c r="H206" s="28" t="s">
        <v>19</v>
      </c>
      <c r="I206" s="27">
        <v>11000</v>
      </c>
      <c r="J206" s="104">
        <v>11000</v>
      </c>
      <c r="K206" s="82" t="s">
        <v>159</v>
      </c>
      <c r="L206" s="102" t="s">
        <v>160</v>
      </c>
      <c r="M206" s="103" t="s">
        <v>160</v>
      </c>
    </row>
    <row r="207" spans="1:13" x14ac:dyDescent="0.2">
      <c r="A207" s="200"/>
      <c r="B207" s="203"/>
      <c r="C207" s="208"/>
      <c r="D207" s="169"/>
      <c r="E207" s="101"/>
      <c r="F207" s="101"/>
      <c r="G207" s="26">
        <v>530402</v>
      </c>
      <c r="H207" s="28" t="s">
        <v>19</v>
      </c>
      <c r="I207" s="27">
        <v>6500</v>
      </c>
      <c r="J207" s="104">
        <v>6500</v>
      </c>
      <c r="K207" s="82" t="s">
        <v>159</v>
      </c>
      <c r="L207" s="102" t="s">
        <v>160</v>
      </c>
      <c r="M207" s="103" t="s">
        <v>160</v>
      </c>
    </row>
    <row r="208" spans="1:13" x14ac:dyDescent="0.2">
      <c r="A208" s="200"/>
      <c r="B208" s="203"/>
      <c r="C208" s="208"/>
      <c r="D208" s="169"/>
      <c r="E208" s="101"/>
      <c r="F208" s="101"/>
      <c r="G208" s="26">
        <v>530404</v>
      </c>
      <c r="H208" s="28" t="s">
        <v>19</v>
      </c>
      <c r="I208" s="27">
        <v>7039.65</v>
      </c>
      <c r="J208" s="104">
        <v>7039.65</v>
      </c>
      <c r="K208" s="82" t="s">
        <v>159</v>
      </c>
      <c r="L208" s="102" t="s">
        <v>160</v>
      </c>
      <c r="M208" s="103" t="s">
        <v>160</v>
      </c>
    </row>
    <row r="209" spans="1:13" x14ac:dyDescent="0.2">
      <c r="A209" s="200"/>
      <c r="B209" s="203"/>
      <c r="C209" s="208"/>
      <c r="D209" s="169"/>
      <c r="E209" s="101"/>
      <c r="F209" s="101"/>
      <c r="G209" s="26">
        <v>530405</v>
      </c>
      <c r="H209" s="28" t="s">
        <v>19</v>
      </c>
      <c r="I209" s="27">
        <v>35000</v>
      </c>
      <c r="J209" s="104">
        <v>35000</v>
      </c>
      <c r="K209" s="82" t="str">
        <f>+'[1]PAC GASTO ADM'!E15</f>
        <v>MANTENIMIENTO DE VEHÍCULOS DEL IMP</v>
      </c>
      <c r="L209" s="31">
        <f>+'[1]PAC GASTO ADM'!H15</f>
        <v>20000</v>
      </c>
      <c r="M209" s="22">
        <f t="shared" si="2"/>
        <v>22400.000000000004</v>
      </c>
    </row>
    <row r="210" spans="1:13" ht="25.5" x14ac:dyDescent="0.2">
      <c r="A210" s="200"/>
      <c r="B210" s="203"/>
      <c r="C210" s="208"/>
      <c r="D210" s="169"/>
      <c r="E210" s="101"/>
      <c r="F210" s="101"/>
      <c r="G210" s="26">
        <v>530499</v>
      </c>
      <c r="H210" s="28" t="s">
        <v>19</v>
      </c>
      <c r="I210" s="27">
        <v>15000</v>
      </c>
      <c r="J210" s="104">
        <v>15000</v>
      </c>
      <c r="K210" s="82" t="str">
        <f>+'[1]PAC GASTO ADM'!E16</f>
        <v xml:space="preserve">MANTENIMIENTO PREVENTIVO Y CORRECTIVO DE LOS  ASCENSORES DE LAS OFICINAS IMP </v>
      </c>
      <c r="L210" s="31">
        <f>+'[1]PAC GASTO ADM'!H16</f>
        <v>5000</v>
      </c>
      <c r="M210" s="22">
        <f t="shared" si="2"/>
        <v>5600.0000000000009</v>
      </c>
    </row>
    <row r="211" spans="1:13" x14ac:dyDescent="0.2">
      <c r="A211" s="200"/>
      <c r="B211" s="203"/>
      <c r="C211" s="208"/>
      <c r="D211" s="169"/>
      <c r="E211" s="101"/>
      <c r="F211" s="101"/>
      <c r="G211" s="26">
        <v>530501</v>
      </c>
      <c r="H211" s="28" t="s">
        <v>19</v>
      </c>
      <c r="I211" s="27">
        <v>15000</v>
      </c>
      <c r="J211" s="104">
        <v>15000</v>
      </c>
      <c r="K211" s="82" t="str">
        <f>+'[1]PAC GASTO ADM'!E17</f>
        <v xml:space="preserve">SERVICIO DE ARRENDAMIENTO DE TERRENOS </v>
      </c>
      <c r="L211" s="31">
        <f>+'[1]PAC GASTO ADM'!H17</f>
        <v>13300</v>
      </c>
      <c r="M211" s="22">
        <f t="shared" si="2"/>
        <v>14896.000000000002</v>
      </c>
    </row>
    <row r="212" spans="1:13" ht="25.5" x14ac:dyDescent="0.2">
      <c r="A212" s="200"/>
      <c r="B212" s="203"/>
      <c r="C212" s="208"/>
      <c r="D212" s="169"/>
      <c r="E212" s="101"/>
      <c r="F212" s="101"/>
      <c r="G212" s="26">
        <v>530502</v>
      </c>
      <c r="H212" s="28" t="s">
        <v>19</v>
      </c>
      <c r="I212" s="27">
        <v>65000</v>
      </c>
      <c r="J212" s="104">
        <v>65000</v>
      </c>
      <c r="K212" s="82" t="str">
        <f>+'[1]PAC GASTO ADM'!E18</f>
        <v>ARRENDAMIENTO DE PUESTOS DE PARQUEADERO PARA LOS VEHICULOS DEL IMP</v>
      </c>
      <c r="L212" s="31">
        <f>+'[1]PAC GASTO ADM'!H18</f>
        <v>15000</v>
      </c>
      <c r="M212" s="22">
        <f t="shared" si="2"/>
        <v>16800</v>
      </c>
    </row>
    <row r="213" spans="1:13" x14ac:dyDescent="0.2">
      <c r="A213" s="200"/>
      <c r="B213" s="203"/>
      <c r="C213" s="208"/>
      <c r="D213" s="169"/>
      <c r="E213" s="101"/>
      <c r="F213" s="101"/>
      <c r="G213" s="26">
        <v>530599</v>
      </c>
      <c r="H213" s="28" t="s">
        <v>19</v>
      </c>
      <c r="I213" s="27">
        <v>10000</v>
      </c>
      <c r="J213" s="104">
        <v>10000</v>
      </c>
      <c r="K213" s="82" t="s">
        <v>159</v>
      </c>
      <c r="L213" s="102" t="s">
        <v>160</v>
      </c>
      <c r="M213" s="103" t="s">
        <v>160</v>
      </c>
    </row>
    <row r="214" spans="1:13" ht="25.5" x14ac:dyDescent="0.2">
      <c r="A214" s="200"/>
      <c r="B214" s="203"/>
      <c r="C214" s="208"/>
      <c r="D214" s="169"/>
      <c r="E214" s="101"/>
      <c r="F214" s="101"/>
      <c r="G214" s="26">
        <v>530601</v>
      </c>
      <c r="H214" s="28" t="s">
        <v>19</v>
      </c>
      <c r="I214" s="27">
        <v>25000</v>
      </c>
      <c r="J214" s="104">
        <v>25000</v>
      </c>
      <c r="K214" s="82" t="str">
        <f>+'[1]PAC GASTO ADM'!E19</f>
        <v>CONSULTORIA PARA TOMA DE PRUBAS SICOMETRICAS Y TECNICAS PARA CONCURSO DE MERITOS Y OPOSICION</v>
      </c>
      <c r="L214" s="31">
        <f>+'[1]PAC GASTO ADM'!H19</f>
        <v>8000</v>
      </c>
      <c r="M214" s="22">
        <f t="shared" si="2"/>
        <v>8960</v>
      </c>
    </row>
    <row r="215" spans="1:13" x14ac:dyDescent="0.2">
      <c r="A215" s="200"/>
      <c r="B215" s="203"/>
      <c r="C215" s="208"/>
      <c r="D215" s="169"/>
      <c r="E215" s="101"/>
      <c r="F215" s="101"/>
      <c r="G215" s="26">
        <v>530603</v>
      </c>
      <c r="H215" s="28" t="s">
        <v>19</v>
      </c>
      <c r="I215" s="27">
        <v>40000</v>
      </c>
      <c r="J215" s="104">
        <v>40000</v>
      </c>
      <c r="K215" s="82" t="str">
        <f>+'[1]PAC GASTO ADM'!E20</f>
        <v>PLAN DE CAPACITACION FUNCIONARIOS IMP</v>
      </c>
      <c r="L215" s="31">
        <f>+'[1]PAC GASTO ADM'!H20</f>
        <v>35700</v>
      </c>
      <c r="M215" s="22">
        <f t="shared" si="2"/>
        <v>39984.000000000007</v>
      </c>
    </row>
    <row r="216" spans="1:13" ht="38.25" x14ac:dyDescent="0.2">
      <c r="A216" s="200"/>
      <c r="B216" s="203"/>
      <c r="C216" s="208"/>
      <c r="D216" s="169"/>
      <c r="E216" s="101"/>
      <c r="F216" s="101"/>
      <c r="G216" s="26">
        <v>530701</v>
      </c>
      <c r="H216" s="28" t="s">
        <v>19</v>
      </c>
      <c r="I216" s="27">
        <v>50568</v>
      </c>
      <c r="J216" s="104">
        <v>50568</v>
      </c>
      <c r="K216" s="82" t="str">
        <f>+'[1]PAC GASTO ADM'!E21</f>
        <v>IMPLEMENTACIÓN DE UNA SOLUCIÓN INFORMÁTICA PARA LA ADMINISTRACIÓN Y CONTROL DE ARCHIVO ASÍ COMO GESTIÓN DOCUMENTAL DEL IMP (FASE 1 Y 2)</v>
      </c>
      <c r="L216" s="31">
        <f>+'[1]PAC GASTO ADM'!H21</f>
        <v>45000</v>
      </c>
      <c r="M216" s="22">
        <f t="shared" si="2"/>
        <v>50400.000000000007</v>
      </c>
    </row>
    <row r="217" spans="1:13" x14ac:dyDescent="0.2">
      <c r="A217" s="200"/>
      <c r="B217" s="203"/>
      <c r="C217" s="208"/>
      <c r="D217" s="169"/>
      <c r="E217" s="101"/>
      <c r="F217" s="101"/>
      <c r="G217" s="26">
        <v>530702</v>
      </c>
      <c r="H217" s="28" t="s">
        <v>19</v>
      </c>
      <c r="I217" s="27">
        <v>5500</v>
      </c>
      <c r="J217" s="104">
        <v>5500</v>
      </c>
      <c r="K217" s="82" t="s">
        <v>159</v>
      </c>
      <c r="L217" s="102" t="s">
        <v>160</v>
      </c>
      <c r="M217" s="103" t="s">
        <v>160</v>
      </c>
    </row>
    <row r="218" spans="1:13" ht="25.5" x14ac:dyDescent="0.2">
      <c r="A218" s="200"/>
      <c r="B218" s="203"/>
      <c r="C218" s="208"/>
      <c r="D218" s="169"/>
      <c r="E218" s="101"/>
      <c r="F218" s="101"/>
      <c r="G218" s="152">
        <v>530704</v>
      </c>
      <c r="H218" s="28"/>
      <c r="I218" s="27"/>
      <c r="J218" s="196">
        <v>7711.54</v>
      </c>
      <c r="K218" s="82" t="str">
        <f>+'[1]PAC GASTO ADM'!E22</f>
        <v>MANTENIMIENTO PREVENTIVO Y/O CORRECTIVO RED ELÉCTRICA, TELEFONOS Y DATOS (IMP, CASA MONTUFAR)</v>
      </c>
      <c r="L218" s="105">
        <f>+'[1]PAC GASTO ADM'!H22</f>
        <v>1000</v>
      </c>
      <c r="M218" s="119">
        <f>SUM(L218:L221)*1.12</f>
        <v>7711.536000000001</v>
      </c>
    </row>
    <row r="219" spans="1:13" x14ac:dyDescent="0.2">
      <c r="A219" s="200"/>
      <c r="B219" s="203"/>
      <c r="C219" s="208"/>
      <c r="D219" s="169"/>
      <c r="E219" s="101"/>
      <c r="F219" s="101"/>
      <c r="G219" s="167"/>
      <c r="H219" s="28"/>
      <c r="I219" s="27"/>
      <c r="J219" s="197"/>
      <c r="K219" s="82" t="str">
        <f>+'[1]PAC GASTO ADM'!E23</f>
        <v>MANTENIMIENTO PREVENTIVO Y/O CORRECTIVO DATACENTER</v>
      </c>
      <c r="L219" s="105">
        <f>+'[1]PAC GASTO ADM'!H23</f>
        <v>2500</v>
      </c>
      <c r="M219" s="133"/>
    </row>
    <row r="220" spans="1:13" x14ac:dyDescent="0.2">
      <c r="A220" s="200"/>
      <c r="B220" s="203"/>
      <c r="C220" s="208"/>
      <c r="D220" s="169"/>
      <c r="E220" s="101"/>
      <c r="F220" s="101"/>
      <c r="G220" s="167"/>
      <c r="H220" s="28"/>
      <c r="I220" s="27"/>
      <c r="J220" s="197"/>
      <c r="K220" s="82" t="str">
        <f>+'[1]PAC GASTO ADM'!E24</f>
        <v>MANTENIMIENTO SISTEMA - SIGDOC</v>
      </c>
      <c r="L220" s="105">
        <f>+'[1]PAC GASTO ADM'!H24</f>
        <v>1000</v>
      </c>
      <c r="M220" s="133"/>
    </row>
    <row r="221" spans="1:13" ht="25.5" x14ac:dyDescent="0.2">
      <c r="A221" s="200"/>
      <c r="B221" s="203"/>
      <c r="C221" s="208"/>
      <c r="D221" s="169"/>
      <c r="E221" s="101"/>
      <c r="F221" s="101"/>
      <c r="G221" s="153"/>
      <c r="H221" s="28" t="s">
        <v>19</v>
      </c>
      <c r="I221" s="27">
        <v>7711.54</v>
      </c>
      <c r="J221" s="198"/>
      <c r="K221" s="82" t="str">
        <f>+'[1]PAC GASTO ADM'!E25</f>
        <v>MANTENIMIENTO GENERAL PREVENTIVO Y/O CORRECTIVO UPS (400, 500, 700, 750, 1000 Y 1500 VA)</v>
      </c>
      <c r="L221" s="105">
        <f>+'[1]PAC GASTO ADM'!H25</f>
        <v>2385.3000000000002</v>
      </c>
      <c r="M221" s="120"/>
    </row>
    <row r="222" spans="1:13" x14ac:dyDescent="0.2">
      <c r="A222" s="200"/>
      <c r="B222" s="203"/>
      <c r="C222" s="208"/>
      <c r="D222" s="169"/>
      <c r="E222" s="101"/>
      <c r="F222" s="101"/>
      <c r="G222" s="26">
        <v>530801</v>
      </c>
      <c r="H222" s="28" t="s">
        <v>19</v>
      </c>
      <c r="I222" s="27">
        <v>2500</v>
      </c>
      <c r="J222" s="104">
        <v>2500</v>
      </c>
      <c r="K222" s="82" t="s">
        <v>159</v>
      </c>
      <c r="L222" s="102" t="s">
        <v>160</v>
      </c>
      <c r="M222" s="103" t="s">
        <v>160</v>
      </c>
    </row>
    <row r="223" spans="1:13" x14ac:dyDescent="0.2">
      <c r="A223" s="200"/>
      <c r="B223" s="203"/>
      <c r="C223" s="208"/>
      <c r="D223" s="169"/>
      <c r="E223" s="101"/>
      <c r="F223" s="101"/>
      <c r="G223" s="26">
        <v>530802</v>
      </c>
      <c r="H223" s="28" t="s">
        <v>19</v>
      </c>
      <c r="I223" s="27">
        <v>16000</v>
      </c>
      <c r="J223" s="104">
        <v>16000</v>
      </c>
      <c r="K223" s="82" t="str">
        <f>+'[1]PAC GASTO ADM'!E26</f>
        <v>ADQUISICIÓN DE ROPA DE SEGURIDAD</v>
      </c>
      <c r="L223" s="31">
        <f>+'[1]PAC GASTO ADM'!H26</f>
        <v>14200</v>
      </c>
      <c r="M223" s="22">
        <f t="shared" si="2"/>
        <v>15904.000000000002</v>
      </c>
    </row>
    <row r="224" spans="1:13" x14ac:dyDescent="0.2">
      <c r="A224" s="200"/>
      <c r="B224" s="203"/>
      <c r="C224" s="208"/>
      <c r="D224" s="169"/>
      <c r="E224" s="101"/>
      <c r="F224" s="101"/>
      <c r="G224" s="26">
        <v>530803</v>
      </c>
      <c r="H224" s="28" t="s">
        <v>19</v>
      </c>
      <c r="I224" s="27">
        <v>18000</v>
      </c>
      <c r="J224" s="104">
        <v>18000</v>
      </c>
      <c r="K224" s="82" t="str">
        <f>+'[1]PAC GASTO ADM'!E27</f>
        <v>PROVISIÓN DE COMBUSTIBLES PARA EL PARQUE AUTOMOTOR</v>
      </c>
      <c r="L224" s="31">
        <f>+'[1]PAC GASTO ADM'!H27</f>
        <v>12000</v>
      </c>
      <c r="M224" s="22">
        <f t="shared" si="2"/>
        <v>13440.000000000002</v>
      </c>
    </row>
    <row r="225" spans="1:13" ht="15" customHeight="1" x14ac:dyDescent="0.2">
      <c r="A225" s="200"/>
      <c r="B225" s="203"/>
      <c r="C225" s="208"/>
      <c r="D225" s="169"/>
      <c r="E225" s="101"/>
      <c r="F225" s="101"/>
      <c r="G225" s="152">
        <v>530804</v>
      </c>
      <c r="H225" s="28"/>
      <c r="I225" s="27"/>
      <c r="J225" s="196">
        <v>45000</v>
      </c>
      <c r="K225" s="82" t="str">
        <f>+'[1]PAC GASTO ADM'!E28</f>
        <v>ARCHIPRACTICOS TC-2</v>
      </c>
      <c r="L225" s="31">
        <f>+'[1]PAC GASTO ADM'!U28</f>
        <v>565.80999999999995</v>
      </c>
      <c r="M225" s="119">
        <f>SUM(L225:L277)*1.12</f>
        <v>13363.733600000003</v>
      </c>
    </row>
    <row r="226" spans="1:13" x14ac:dyDescent="0.2">
      <c r="A226" s="200"/>
      <c r="B226" s="203"/>
      <c r="C226" s="208"/>
      <c r="D226" s="169"/>
      <c r="E226" s="101"/>
      <c r="F226" s="101"/>
      <c r="G226" s="167"/>
      <c r="H226" s="28"/>
      <c r="I226" s="27"/>
      <c r="J226" s="197"/>
      <c r="K226" s="82" t="str">
        <f>+'[1]PAC GASTO ADM'!E29</f>
        <v>ARCHIVADOR CARTON PLEGABLE LOMO 16CM N°3</v>
      </c>
      <c r="L226" s="31">
        <f>+'[1]PAC GASTO ADM'!U29</f>
        <v>550</v>
      </c>
      <c r="M226" s="133"/>
    </row>
    <row r="227" spans="1:13" x14ac:dyDescent="0.2">
      <c r="A227" s="200"/>
      <c r="B227" s="203"/>
      <c r="C227" s="208"/>
      <c r="D227" s="169"/>
      <c r="E227" s="101"/>
      <c r="F227" s="101"/>
      <c r="G227" s="167"/>
      <c r="H227" s="28"/>
      <c r="I227" s="27"/>
      <c r="J227" s="197"/>
      <c r="K227" s="82" t="str">
        <f>+'[1]PAC GASTO ADM'!E30</f>
        <v>ARCHIVADOR DE CARTON No.15 CON TAPA</v>
      </c>
      <c r="L227" s="31">
        <f>+'[1]PAC GASTO ADM'!U30</f>
        <v>756</v>
      </c>
      <c r="M227" s="133"/>
    </row>
    <row r="228" spans="1:13" x14ac:dyDescent="0.2">
      <c r="A228" s="200"/>
      <c r="B228" s="203"/>
      <c r="C228" s="208"/>
      <c r="D228" s="169"/>
      <c r="E228" s="101"/>
      <c r="F228" s="101"/>
      <c r="G228" s="167"/>
      <c r="H228" s="28"/>
      <c r="I228" s="27"/>
      <c r="J228" s="197"/>
      <c r="K228" s="82" t="str">
        <f>+'[1]PAC GASTO ADM'!E31</f>
        <v>ARCHIVADOR OFICIO LOMO 4CM CON RADO</v>
      </c>
      <c r="L228" s="31">
        <f>+'[1]PAC GASTO ADM'!U31</f>
        <v>80.400000000000006</v>
      </c>
      <c r="M228" s="133"/>
    </row>
    <row r="229" spans="1:13" x14ac:dyDescent="0.2">
      <c r="A229" s="200"/>
      <c r="B229" s="203"/>
      <c r="C229" s="208"/>
      <c r="D229" s="169"/>
      <c r="E229" s="101"/>
      <c r="F229" s="101"/>
      <c r="G229" s="167"/>
      <c r="H229" s="28"/>
      <c r="I229" s="27"/>
      <c r="J229" s="197"/>
      <c r="K229" s="82" t="str">
        <f>+'[1]PAC GASTO ADM'!E32</f>
        <v>ARCHIVADOR OFICIO LOMO 8CM CON RADO</v>
      </c>
      <c r="L229" s="31">
        <f>+'[1]PAC GASTO ADM'!U32</f>
        <v>643.5</v>
      </c>
      <c r="M229" s="133"/>
    </row>
    <row r="230" spans="1:13" x14ac:dyDescent="0.2">
      <c r="A230" s="200"/>
      <c r="B230" s="203"/>
      <c r="C230" s="208"/>
      <c r="D230" s="169"/>
      <c r="E230" s="101"/>
      <c r="F230" s="101"/>
      <c r="G230" s="167"/>
      <c r="H230" s="28"/>
      <c r="I230" s="27"/>
      <c r="J230" s="197"/>
      <c r="K230" s="82" t="str">
        <f>+'[1]PAC GASTO ADM'!E33</f>
        <v>CARPETA FOLD. DE CARTULINA S/LOGO V. COL</v>
      </c>
      <c r="L230" s="31">
        <f>+'[1]PAC GASTO ADM'!U33</f>
        <v>283.32</v>
      </c>
      <c r="M230" s="133"/>
    </row>
    <row r="231" spans="1:13" x14ac:dyDescent="0.2">
      <c r="A231" s="200"/>
      <c r="B231" s="203"/>
      <c r="C231" s="208"/>
      <c r="D231" s="169"/>
      <c r="E231" s="101"/>
      <c r="F231" s="101"/>
      <c r="G231" s="167"/>
      <c r="H231" s="28"/>
      <c r="I231" s="27"/>
      <c r="J231" s="197"/>
      <c r="K231" s="82" t="str">
        <f>+'[1]PAC GASTO ADM'!E34</f>
        <v>CARTULINA VARIOS COLORES A4</v>
      </c>
      <c r="L231" s="31">
        <f>+'[1]PAC GASTO ADM'!U34</f>
        <v>1364</v>
      </c>
      <c r="M231" s="133"/>
    </row>
    <row r="232" spans="1:13" x14ac:dyDescent="0.2">
      <c r="A232" s="200"/>
      <c r="B232" s="203"/>
      <c r="C232" s="208"/>
      <c r="D232" s="169"/>
      <c r="E232" s="101"/>
      <c r="F232" s="101"/>
      <c r="G232" s="167"/>
      <c r="H232" s="28"/>
      <c r="I232" s="27"/>
      <c r="J232" s="197"/>
      <c r="K232" s="82" t="str">
        <f>+'[1]PAC GASTO ADM'!E35</f>
        <v>CD-S GRABABLE SIN CAJA CD-R</v>
      </c>
      <c r="L232" s="31">
        <f>+'[1]PAC GASTO ADM'!U35</f>
        <v>304.5</v>
      </c>
      <c r="M232" s="133"/>
    </row>
    <row r="233" spans="1:13" x14ac:dyDescent="0.2">
      <c r="A233" s="200"/>
      <c r="B233" s="203"/>
      <c r="C233" s="208"/>
      <c r="D233" s="169"/>
      <c r="E233" s="101"/>
      <c r="F233" s="101"/>
      <c r="G233" s="167"/>
      <c r="H233" s="28"/>
      <c r="I233" s="27"/>
      <c r="J233" s="197"/>
      <c r="K233" s="82" t="str">
        <f>+'[1]PAC GASTO ADM'!E36</f>
        <v>CD-S REGRABABLE CON CAJA CD-RW</v>
      </c>
      <c r="L233" s="31">
        <f>+'[1]PAC GASTO ADM'!U36</f>
        <v>132.6</v>
      </c>
      <c r="M233" s="133"/>
    </row>
    <row r="234" spans="1:13" x14ac:dyDescent="0.2">
      <c r="A234" s="200"/>
      <c r="B234" s="203"/>
      <c r="C234" s="208"/>
      <c r="D234" s="169"/>
      <c r="E234" s="101"/>
      <c r="F234" s="101"/>
      <c r="G234" s="167"/>
      <c r="H234" s="28"/>
      <c r="I234" s="27"/>
      <c r="J234" s="197"/>
      <c r="K234" s="82" t="str">
        <f>+'[1]PAC GASTO ADM'!E37</f>
        <v>CINTA ADHESIVA DOBLE FAZ 18 MM X 5 MTS</v>
      </c>
      <c r="L234" s="31">
        <f>+'[1]PAC GASTO ADM'!U37</f>
        <v>17.84</v>
      </c>
      <c r="M234" s="133"/>
    </row>
    <row r="235" spans="1:13" x14ac:dyDescent="0.2">
      <c r="A235" s="200"/>
      <c r="B235" s="203"/>
      <c r="C235" s="208"/>
      <c r="D235" s="169"/>
      <c r="E235" s="101"/>
      <c r="F235" s="101"/>
      <c r="G235" s="167"/>
      <c r="H235" s="28"/>
      <c r="I235" s="27"/>
      <c r="J235" s="197"/>
      <c r="K235" s="82" t="str">
        <f>+'[1]PAC GASTO ADM'!E38</f>
        <v>CINTA ADHESIVA MASKING 3/4</v>
      </c>
      <c r="L235" s="31">
        <f>+'[1]PAC GASTO ADM'!U38</f>
        <v>169.68</v>
      </c>
      <c r="M235" s="133"/>
    </row>
    <row r="236" spans="1:13" x14ac:dyDescent="0.2">
      <c r="A236" s="200"/>
      <c r="B236" s="203"/>
      <c r="C236" s="208"/>
      <c r="D236" s="169"/>
      <c r="E236" s="101"/>
      <c r="F236" s="101"/>
      <c r="G236" s="167"/>
      <c r="H236" s="28"/>
      <c r="I236" s="27"/>
      <c r="J236" s="197"/>
      <c r="K236" s="82" t="str">
        <f>+'[1]PAC GASTO ADM'!E39</f>
        <v>CINTA ADHESIVA TRANSPARENTE 48MMX100MTS</v>
      </c>
      <c r="L236" s="31">
        <f>+'[1]PAC GASTO ADM'!U39</f>
        <v>159</v>
      </c>
      <c r="M236" s="133"/>
    </row>
    <row r="237" spans="1:13" x14ac:dyDescent="0.2">
      <c r="A237" s="200"/>
      <c r="B237" s="203"/>
      <c r="C237" s="208"/>
      <c r="D237" s="169"/>
      <c r="E237" s="101"/>
      <c r="F237" s="101"/>
      <c r="G237" s="167"/>
      <c r="H237" s="28"/>
      <c r="I237" s="27"/>
      <c r="J237" s="197"/>
      <c r="K237" s="82" t="str">
        <f>+'[1]PAC GASTO ADM'!E40</f>
        <v>CLIPES MARIPOSA X50U</v>
      </c>
      <c r="L237" s="31">
        <f>+'[1]PAC GASTO ADM'!U40</f>
        <v>140.70000000000002</v>
      </c>
      <c r="M237" s="133"/>
    </row>
    <row r="238" spans="1:13" x14ac:dyDescent="0.2">
      <c r="A238" s="200"/>
      <c r="B238" s="203"/>
      <c r="C238" s="208"/>
      <c r="D238" s="169"/>
      <c r="E238" s="101"/>
      <c r="F238" s="101"/>
      <c r="G238" s="167"/>
      <c r="H238" s="28"/>
      <c r="I238" s="27"/>
      <c r="J238" s="197"/>
      <c r="K238" s="82" t="str">
        <f>+'[1]PAC GASTO ADM'!E41</f>
        <v>CLIPES ESTANDAR 32MM METALICOS X100U</v>
      </c>
      <c r="L238" s="31">
        <f>+'[1]PAC GASTO ADM'!U41</f>
        <v>22.5</v>
      </c>
      <c r="M238" s="133"/>
    </row>
    <row r="239" spans="1:13" x14ac:dyDescent="0.2">
      <c r="A239" s="200"/>
      <c r="B239" s="203"/>
      <c r="C239" s="208"/>
      <c r="D239" s="169"/>
      <c r="E239" s="101"/>
      <c r="F239" s="101"/>
      <c r="G239" s="167"/>
      <c r="H239" s="28"/>
      <c r="I239" s="27"/>
      <c r="J239" s="197"/>
      <c r="K239" s="82" t="str">
        <f>+'[1]PAC GASTO ADM'!E42</f>
        <v>CUADERNO ESPIRAL PEQUEÑO CUADROS 100H</v>
      </c>
      <c r="L239" s="31">
        <f>+'[1]PAC GASTO ADM'!U42</f>
        <v>42.599999999999994</v>
      </c>
      <c r="M239" s="133"/>
    </row>
    <row r="240" spans="1:13" x14ac:dyDescent="0.2">
      <c r="A240" s="200"/>
      <c r="B240" s="203"/>
      <c r="C240" s="208"/>
      <c r="D240" s="169"/>
      <c r="E240" s="101"/>
      <c r="F240" s="101"/>
      <c r="G240" s="167"/>
      <c r="H240" s="28"/>
      <c r="I240" s="27"/>
      <c r="J240" s="197"/>
      <c r="K240" s="82" t="str">
        <f>+'[1]PAC GASTO ADM'!E43</f>
        <v>CUADERNO ESPIRAL UNIVERS.CUADROS 100H</v>
      </c>
      <c r="L240" s="31">
        <f>+'[1]PAC GASTO ADM'!U43</f>
        <v>120</v>
      </c>
      <c r="M240" s="133"/>
    </row>
    <row r="241" spans="1:13" x14ac:dyDescent="0.2">
      <c r="A241" s="200"/>
      <c r="B241" s="203"/>
      <c r="C241" s="208"/>
      <c r="D241" s="169"/>
      <c r="E241" s="101"/>
      <c r="F241" s="101"/>
      <c r="G241" s="167"/>
      <c r="H241" s="28"/>
      <c r="I241" s="27"/>
      <c r="J241" s="197"/>
      <c r="K241" s="82" t="str">
        <f>+'[1]PAC GASTO ADM'!E44</f>
        <v>ESFEROGRAFICO AZUL PUNTA GRUESA CRISTAL</v>
      </c>
      <c r="L241" s="31">
        <f>+'[1]PAC GASTO ADM'!U44</f>
        <v>80.08</v>
      </c>
      <c r="M241" s="133"/>
    </row>
    <row r="242" spans="1:13" x14ac:dyDescent="0.2">
      <c r="A242" s="200"/>
      <c r="B242" s="203"/>
      <c r="C242" s="208"/>
      <c r="D242" s="169"/>
      <c r="E242" s="101"/>
      <c r="F242" s="101"/>
      <c r="G242" s="167"/>
      <c r="H242" s="28"/>
      <c r="I242" s="27"/>
      <c r="J242" s="197"/>
      <c r="K242" s="82" t="str">
        <f>+'[1]PAC GASTO ADM'!E45</f>
        <v>ESPIRALES A4 DE 12MM(70-90H)</v>
      </c>
      <c r="L242" s="31">
        <f>+'[1]PAC GASTO ADM'!U45</f>
        <v>5.22</v>
      </c>
      <c r="M242" s="133"/>
    </row>
    <row r="243" spans="1:13" x14ac:dyDescent="0.2">
      <c r="A243" s="200"/>
      <c r="B243" s="203"/>
      <c r="C243" s="208"/>
      <c r="D243" s="169"/>
      <c r="E243" s="101"/>
      <c r="F243" s="101"/>
      <c r="G243" s="167"/>
      <c r="H243" s="28"/>
      <c r="I243" s="27"/>
      <c r="J243" s="197"/>
      <c r="K243" s="82" t="str">
        <f>+'[1]PAC GASTO ADM'!E46</f>
        <v>ESPIRALES A4 DE 14MM(90-115H)</v>
      </c>
      <c r="L243" s="31">
        <f>+'[1]PAC GASTO ADM'!U46</f>
        <v>1.92</v>
      </c>
      <c r="M243" s="133"/>
    </row>
    <row r="244" spans="1:13" x14ac:dyDescent="0.2">
      <c r="A244" s="200"/>
      <c r="B244" s="203"/>
      <c r="C244" s="208"/>
      <c r="D244" s="169"/>
      <c r="E244" s="101"/>
      <c r="F244" s="101"/>
      <c r="G244" s="167"/>
      <c r="H244" s="28"/>
      <c r="I244" s="27"/>
      <c r="J244" s="197"/>
      <c r="K244" s="82" t="str">
        <f>+'[1]PAC GASTO ADM'!E47</f>
        <v>ESPIRALES A4 DE 17 MM(120-125H)</v>
      </c>
      <c r="L244" s="31">
        <f>+'[1]PAC GASTO ADM'!U47</f>
        <v>5.34</v>
      </c>
      <c r="M244" s="133"/>
    </row>
    <row r="245" spans="1:13" x14ac:dyDescent="0.2">
      <c r="A245" s="200"/>
      <c r="B245" s="203"/>
      <c r="C245" s="208"/>
      <c r="D245" s="169"/>
      <c r="E245" s="101"/>
      <c r="F245" s="101"/>
      <c r="G245" s="167"/>
      <c r="H245" s="28"/>
      <c r="I245" s="27"/>
      <c r="J245" s="197"/>
      <c r="K245" s="82" t="str">
        <f>+'[1]PAC GASTO ADM'!E48</f>
        <v>ESPIRALES A4 DE 20 MM(140-150H)</v>
      </c>
      <c r="L245" s="31">
        <f>+'[1]PAC GASTO ADM'!U48</f>
        <v>3.5999999999999996</v>
      </c>
      <c r="M245" s="133"/>
    </row>
    <row r="246" spans="1:13" x14ac:dyDescent="0.2">
      <c r="A246" s="200"/>
      <c r="B246" s="203"/>
      <c r="C246" s="208"/>
      <c r="D246" s="169"/>
      <c r="E246" s="101"/>
      <c r="F246" s="101"/>
      <c r="G246" s="167"/>
      <c r="H246" s="28"/>
      <c r="I246" s="27"/>
      <c r="J246" s="197"/>
      <c r="K246" s="82" t="str">
        <f>+'[1]PAC GASTO ADM'!E49</f>
        <v>ESPIRALES A4 DE 9MM(50-60H)</v>
      </c>
      <c r="L246" s="31">
        <f>+'[1]PAC GASTO ADM'!U49</f>
        <v>1.5</v>
      </c>
      <c r="M246" s="133"/>
    </row>
    <row r="247" spans="1:13" x14ac:dyDescent="0.2">
      <c r="A247" s="200"/>
      <c r="B247" s="203"/>
      <c r="C247" s="208"/>
      <c r="D247" s="169"/>
      <c r="E247" s="101"/>
      <c r="F247" s="101"/>
      <c r="G247" s="167"/>
      <c r="H247" s="28"/>
      <c r="I247" s="27"/>
      <c r="J247" s="197"/>
      <c r="K247" s="82" t="str">
        <f>+'[1]PAC GASTO ADM'!E50</f>
        <v>ESTILETE GRANDE</v>
      </c>
      <c r="L247" s="31">
        <f>+'[1]PAC GASTO ADM'!U50</f>
        <v>8.19</v>
      </c>
      <c r="M247" s="133"/>
    </row>
    <row r="248" spans="1:13" x14ac:dyDescent="0.2">
      <c r="A248" s="200"/>
      <c r="B248" s="203"/>
      <c r="C248" s="208"/>
      <c r="D248" s="169"/>
      <c r="E248" s="101"/>
      <c r="F248" s="101"/>
      <c r="G248" s="167"/>
      <c r="H248" s="28"/>
      <c r="I248" s="27"/>
      <c r="J248" s="197"/>
      <c r="K248" s="82" t="str">
        <f>+'[1]PAC GASTO ADM'!E51</f>
        <v>FLASH MEMORY DE 8.GB</v>
      </c>
      <c r="L248" s="31">
        <f>+'[1]PAC GASTO ADM'!U51</f>
        <v>183.68</v>
      </c>
      <c r="M248" s="133"/>
    </row>
    <row r="249" spans="1:13" x14ac:dyDescent="0.2">
      <c r="A249" s="200"/>
      <c r="B249" s="203"/>
      <c r="C249" s="208"/>
      <c r="D249" s="169"/>
      <c r="E249" s="101"/>
      <c r="F249" s="101"/>
      <c r="G249" s="167"/>
      <c r="H249" s="28"/>
      <c r="I249" s="27"/>
      <c r="J249" s="197"/>
      <c r="K249" s="82" t="str">
        <f>+'[1]PAC GASTO ADM'!E52</f>
        <v>NOTAS ADHESIVAS 2*2 AMARILLO</v>
      </c>
      <c r="L249" s="31">
        <f>+'[1]PAC GASTO ADM'!U52</f>
        <v>15.260000000000002</v>
      </c>
      <c r="M249" s="133"/>
    </row>
    <row r="250" spans="1:13" x14ac:dyDescent="0.2">
      <c r="A250" s="200"/>
      <c r="B250" s="203"/>
      <c r="C250" s="208"/>
      <c r="D250" s="169"/>
      <c r="E250" s="101"/>
      <c r="F250" s="101"/>
      <c r="G250" s="167"/>
      <c r="H250" s="28"/>
      <c r="I250" s="27"/>
      <c r="J250" s="197"/>
      <c r="K250" s="82" t="str">
        <f>+'[1]PAC GASTO ADM'!E53</f>
        <v>NOTAS ADHESIVAS GRANDES 3*3  V.COLORES</v>
      </c>
      <c r="L250" s="31">
        <f>+'[1]PAC GASTO ADM'!U53</f>
        <v>86.399999999999991</v>
      </c>
      <c r="M250" s="133"/>
    </row>
    <row r="251" spans="1:13" x14ac:dyDescent="0.2">
      <c r="A251" s="200"/>
      <c r="B251" s="203"/>
      <c r="C251" s="208"/>
      <c r="D251" s="169"/>
      <c r="E251" s="101"/>
      <c r="F251" s="101"/>
      <c r="G251" s="167"/>
      <c r="H251" s="28"/>
      <c r="I251" s="27"/>
      <c r="J251" s="197"/>
      <c r="K251" s="82" t="str">
        <f>+'[1]PAC GASTO ADM'!E54</f>
        <v>LAPICES DE PAPEL HB CON GOMA</v>
      </c>
      <c r="L251" s="31">
        <f>+'[1]PAC GASTO ADM'!U54</f>
        <v>18</v>
      </c>
      <c r="M251" s="133"/>
    </row>
    <row r="252" spans="1:13" x14ac:dyDescent="0.2">
      <c r="A252" s="200"/>
      <c r="B252" s="203"/>
      <c r="C252" s="208"/>
      <c r="D252" s="169"/>
      <c r="E252" s="101"/>
      <c r="F252" s="101"/>
      <c r="G252" s="167"/>
      <c r="H252" s="28"/>
      <c r="I252" s="27"/>
      <c r="J252" s="197"/>
      <c r="K252" s="82" t="str">
        <f>+'[1]PAC GASTO ADM'!E55</f>
        <v>MARCADOR ESCOLAR PUNTA FINA 12 COLORES</v>
      </c>
      <c r="L252" s="31">
        <f>+'[1]PAC GASTO ADM'!U55</f>
        <v>42</v>
      </c>
      <c r="M252" s="133"/>
    </row>
    <row r="253" spans="1:13" x14ac:dyDescent="0.2">
      <c r="A253" s="200"/>
      <c r="B253" s="203"/>
      <c r="C253" s="208"/>
      <c r="D253" s="169"/>
      <c r="E253" s="101"/>
      <c r="F253" s="101"/>
      <c r="G253" s="167"/>
      <c r="H253" s="28"/>
      <c r="I253" s="27"/>
      <c r="J253" s="197"/>
      <c r="K253" s="82" t="str">
        <f>+'[1]PAC GASTO ADM'!E56</f>
        <v>MARCADOR PERMANENTE P.GRUESA AZUL</v>
      </c>
      <c r="L253" s="31">
        <f>+'[1]PAC GASTO ADM'!U56</f>
        <v>13.32</v>
      </c>
      <c r="M253" s="133"/>
    </row>
    <row r="254" spans="1:13" x14ac:dyDescent="0.2">
      <c r="A254" s="200"/>
      <c r="B254" s="203"/>
      <c r="C254" s="208"/>
      <c r="D254" s="169"/>
      <c r="E254" s="101"/>
      <c r="F254" s="101"/>
      <c r="G254" s="167"/>
      <c r="H254" s="28"/>
      <c r="I254" s="27"/>
      <c r="J254" s="197"/>
      <c r="K254" s="82" t="str">
        <f>+'[1]PAC GASTO ADM'!E57</f>
        <v>MARCADOR PERMANENTE P.GRUESA NEGRO</v>
      </c>
      <c r="L254" s="31">
        <f>+'[1]PAC GASTO ADM'!U57</f>
        <v>17.399999999999999</v>
      </c>
      <c r="M254" s="133"/>
    </row>
    <row r="255" spans="1:13" x14ac:dyDescent="0.2">
      <c r="A255" s="200"/>
      <c r="B255" s="203"/>
      <c r="C255" s="208"/>
      <c r="D255" s="169"/>
      <c r="E255" s="101"/>
      <c r="F255" s="101"/>
      <c r="G255" s="167"/>
      <c r="H255" s="28"/>
      <c r="I255" s="27"/>
      <c r="J255" s="197"/>
      <c r="K255" s="82" t="str">
        <f>+'[1]PAC GASTO ADM'!E58</f>
        <v>PAPEL BOND  A3 75GR.</v>
      </c>
      <c r="L255" s="31">
        <f>+'[1]PAC GASTO ADM'!U58</f>
        <v>197.7</v>
      </c>
      <c r="M255" s="133"/>
    </row>
    <row r="256" spans="1:13" x14ac:dyDescent="0.2">
      <c r="A256" s="200"/>
      <c r="B256" s="203"/>
      <c r="C256" s="208"/>
      <c r="D256" s="169"/>
      <c r="E256" s="101"/>
      <c r="F256" s="101"/>
      <c r="G256" s="167"/>
      <c r="H256" s="28"/>
      <c r="I256" s="27"/>
      <c r="J256" s="197"/>
      <c r="K256" s="82" t="str">
        <f>+'[1]PAC GASTO ADM'!E59</f>
        <v>PAPEL CONTINUO 901-2 PARTES S/LOGO</v>
      </c>
      <c r="L256" s="31">
        <f>+'[1]PAC GASTO ADM'!U59</f>
        <v>96.18</v>
      </c>
      <c r="M256" s="133"/>
    </row>
    <row r="257" spans="1:13" x14ac:dyDescent="0.2">
      <c r="A257" s="200"/>
      <c r="B257" s="203"/>
      <c r="C257" s="208"/>
      <c r="D257" s="169"/>
      <c r="E257" s="101"/>
      <c r="F257" s="101"/>
      <c r="G257" s="167"/>
      <c r="H257" s="28"/>
      <c r="I257" s="27"/>
      <c r="J257" s="197"/>
      <c r="K257" s="82" t="str">
        <f>+'[1]PAC GASTO ADM'!E60</f>
        <v>PAPEL CONTINUO BLANCO 1471-1 S/LOGO</v>
      </c>
      <c r="L257" s="31">
        <f>+'[1]PAC GASTO ADM'!U60</f>
        <v>43.88</v>
      </c>
      <c r="M257" s="133"/>
    </row>
    <row r="258" spans="1:13" x14ac:dyDescent="0.2">
      <c r="A258" s="200"/>
      <c r="B258" s="203"/>
      <c r="C258" s="208"/>
      <c r="D258" s="169"/>
      <c r="E258" s="101"/>
      <c r="F258" s="101"/>
      <c r="G258" s="167"/>
      <c r="H258" s="28"/>
      <c r="I258" s="27"/>
      <c r="J258" s="197"/>
      <c r="K258" s="82" t="str">
        <f>+'[1]PAC GASTO ADM'!E61</f>
        <v>PAPEL P/IMPRESORA-COPIADOR A4 75GR(500H)</v>
      </c>
      <c r="L258" s="31">
        <f>+'[1]PAC GASTO ADM'!U61</f>
        <v>4500</v>
      </c>
      <c r="M258" s="133"/>
    </row>
    <row r="259" spans="1:13" x14ac:dyDescent="0.2">
      <c r="A259" s="200"/>
      <c r="B259" s="203"/>
      <c r="C259" s="208"/>
      <c r="D259" s="169"/>
      <c r="E259" s="101"/>
      <c r="F259" s="101"/>
      <c r="G259" s="167"/>
      <c r="H259" s="28"/>
      <c r="I259" s="27"/>
      <c r="J259" s="197"/>
      <c r="K259" s="82" t="str">
        <f>+'[1]PAC GASTO ADM'!E62</f>
        <v>PASTAS PLASTICAS TRANSPARENTE INEN A-4</v>
      </c>
      <c r="L259" s="31">
        <f>+'[1]PAC GASTO ADM'!U62</f>
        <v>24</v>
      </c>
      <c r="M259" s="133"/>
    </row>
    <row r="260" spans="1:13" x14ac:dyDescent="0.2">
      <c r="A260" s="200"/>
      <c r="B260" s="203"/>
      <c r="C260" s="208"/>
      <c r="D260" s="169"/>
      <c r="E260" s="101"/>
      <c r="F260" s="101"/>
      <c r="G260" s="167"/>
      <c r="H260" s="28"/>
      <c r="I260" s="27"/>
      <c r="J260" s="197"/>
      <c r="K260" s="82" t="str">
        <f>+'[1]PAC GASTO ADM'!E63</f>
        <v>PASTAS PLASTICAS AZULES INEN A-4</v>
      </c>
      <c r="L260" s="31">
        <f>+'[1]PAC GASTO ADM'!U63</f>
        <v>24</v>
      </c>
      <c r="M260" s="133"/>
    </row>
    <row r="261" spans="1:13" x14ac:dyDescent="0.2">
      <c r="A261" s="200"/>
      <c r="B261" s="203"/>
      <c r="C261" s="208"/>
      <c r="D261" s="169"/>
      <c r="E261" s="101"/>
      <c r="F261" s="101"/>
      <c r="G261" s="167"/>
      <c r="H261" s="28"/>
      <c r="I261" s="27"/>
      <c r="J261" s="197"/>
      <c r="K261" s="82" t="str">
        <f>+'[1]PAC GASTO ADM'!E64</f>
        <v>PEGA LIQUIDA 33ML</v>
      </c>
      <c r="L261" s="31">
        <f>+'[1]PAC GASTO ADM'!U64</f>
        <v>5.3999999999999995</v>
      </c>
      <c r="M261" s="133"/>
    </row>
    <row r="262" spans="1:13" x14ac:dyDescent="0.2">
      <c r="A262" s="200"/>
      <c r="B262" s="203"/>
      <c r="C262" s="208"/>
      <c r="D262" s="169"/>
      <c r="E262" s="101"/>
      <c r="F262" s="101"/>
      <c r="G262" s="167"/>
      <c r="H262" s="28"/>
      <c r="I262" s="27"/>
      <c r="J262" s="197"/>
      <c r="K262" s="82" t="str">
        <f>+'[1]PAC GASTO ADM'!E65</f>
        <v>PORTAMINAS METALICOS 0.5</v>
      </c>
      <c r="L262" s="31">
        <f>+'[1]PAC GASTO ADM'!U65</f>
        <v>36.92</v>
      </c>
      <c r="M262" s="133"/>
    </row>
    <row r="263" spans="1:13" x14ac:dyDescent="0.2">
      <c r="A263" s="200"/>
      <c r="B263" s="203"/>
      <c r="C263" s="208"/>
      <c r="D263" s="169"/>
      <c r="E263" s="101"/>
      <c r="F263" s="101"/>
      <c r="G263" s="167"/>
      <c r="H263" s="28"/>
      <c r="I263" s="27"/>
      <c r="J263" s="197"/>
      <c r="K263" s="82" t="str">
        <f>+'[1]PAC GASTO ADM'!E66</f>
        <v>REPUESTOS-CUCHILLAS P/ESTILETE GRANDE</v>
      </c>
      <c r="L263" s="31">
        <f>+'[1]PAC GASTO ADM'!U66</f>
        <v>19.470000000000002</v>
      </c>
      <c r="M263" s="133"/>
    </row>
    <row r="264" spans="1:13" x14ac:dyDescent="0.2">
      <c r="A264" s="200"/>
      <c r="B264" s="203"/>
      <c r="C264" s="208"/>
      <c r="D264" s="169"/>
      <c r="E264" s="101"/>
      <c r="F264" s="101"/>
      <c r="G264" s="167"/>
      <c r="H264" s="28"/>
      <c r="I264" s="27"/>
      <c r="J264" s="197"/>
      <c r="K264" s="82" t="str">
        <f>+'[1]PAC GASTO ADM'!E67</f>
        <v>TINTA CORRECTORA FRASCO BROCHA</v>
      </c>
      <c r="L264" s="31">
        <f>+'[1]PAC GASTO ADM'!U67</f>
        <v>14.040000000000001</v>
      </c>
      <c r="M264" s="133"/>
    </row>
    <row r="265" spans="1:13" x14ac:dyDescent="0.2">
      <c r="A265" s="200"/>
      <c r="B265" s="203"/>
      <c r="C265" s="208"/>
      <c r="D265" s="169"/>
      <c r="E265" s="101"/>
      <c r="F265" s="101"/>
      <c r="G265" s="167"/>
      <c r="H265" s="28"/>
      <c r="I265" s="27"/>
      <c r="J265" s="197"/>
      <c r="K265" s="82" t="str">
        <f>+'[1]PAC GASTO ADM'!E68</f>
        <v>SEPARADORES PLASTICOS AZULES (10U)</v>
      </c>
      <c r="L265" s="31">
        <f>+'[1]PAC GASTO ADM'!U68</f>
        <v>284.8</v>
      </c>
      <c r="M265" s="133"/>
    </row>
    <row r="266" spans="1:13" x14ac:dyDescent="0.2">
      <c r="A266" s="200"/>
      <c r="B266" s="203"/>
      <c r="C266" s="208"/>
      <c r="D266" s="169"/>
      <c r="E266" s="101"/>
      <c r="F266" s="101"/>
      <c r="G266" s="167"/>
      <c r="H266" s="28"/>
      <c r="I266" s="27"/>
      <c r="J266" s="197"/>
      <c r="K266" s="82" t="str">
        <f>+'[1]PAC GASTO ADM'!E69</f>
        <v>SEÑALADORES BANDERITA 5 COLORS 12mmx45m</v>
      </c>
      <c r="L266" s="31">
        <f>+'[1]PAC GASTO ADM'!U69</f>
        <v>64.44</v>
      </c>
      <c r="M266" s="133"/>
    </row>
    <row r="267" spans="1:13" x14ac:dyDescent="0.2">
      <c r="A267" s="200"/>
      <c r="B267" s="203"/>
      <c r="C267" s="208"/>
      <c r="D267" s="169"/>
      <c r="E267" s="101"/>
      <c r="F267" s="101"/>
      <c r="G267" s="167"/>
      <c r="H267" s="28"/>
      <c r="I267" s="27"/>
      <c r="J267" s="197"/>
      <c r="K267" s="82" t="str">
        <f>+'[1]PAC GASTO ADM'!E70</f>
        <v>SOBRES MANILA F4</v>
      </c>
      <c r="L267" s="31">
        <f>+'[1]PAC GASTO ADM'!U70</f>
        <v>35.35</v>
      </c>
      <c r="M267" s="133"/>
    </row>
    <row r="268" spans="1:13" x14ac:dyDescent="0.2">
      <c r="A268" s="200"/>
      <c r="B268" s="203"/>
      <c r="C268" s="208"/>
      <c r="D268" s="169"/>
      <c r="E268" s="101"/>
      <c r="F268" s="101"/>
      <c r="G268" s="167"/>
      <c r="H268" s="28"/>
      <c r="I268" s="27"/>
      <c r="J268" s="197"/>
      <c r="K268" s="82" t="str">
        <f>+'[1]PAC GASTO ADM'!E71</f>
        <v>SOBRES MANILA F6</v>
      </c>
      <c r="L268" s="31">
        <f>+'[1]PAC GASTO ADM'!U71</f>
        <v>8.0500000000000007</v>
      </c>
      <c r="M268" s="133"/>
    </row>
    <row r="269" spans="1:13" x14ac:dyDescent="0.2">
      <c r="A269" s="200"/>
      <c r="B269" s="203"/>
      <c r="C269" s="208"/>
      <c r="D269" s="169"/>
      <c r="E269" s="101"/>
      <c r="F269" s="101"/>
      <c r="G269" s="167"/>
      <c r="H269" s="28"/>
      <c r="I269" s="27"/>
      <c r="J269" s="197"/>
      <c r="K269" s="82" t="str">
        <f>+'[1]PAC GASTO ADM'!E72</f>
        <v>VINCHAS METALICAS P/CARPETA CAJA DE 50 U</v>
      </c>
      <c r="L269" s="31">
        <f>+'[1]PAC GASTO ADM'!U72</f>
        <v>33.949999999999996</v>
      </c>
      <c r="M269" s="133"/>
    </row>
    <row r="270" spans="1:13" x14ac:dyDescent="0.2">
      <c r="A270" s="200"/>
      <c r="B270" s="203"/>
      <c r="C270" s="208"/>
      <c r="D270" s="169"/>
      <c r="E270" s="101"/>
      <c r="F270" s="101"/>
      <c r="G270" s="167"/>
      <c r="H270" s="28"/>
      <c r="I270" s="27"/>
      <c r="J270" s="197"/>
      <c r="K270" s="82" t="str">
        <f>+'[1]PAC GASTO ADM'!E73</f>
        <v>NOTAS ADHESIVAS GRANDES 3*3  V.COLORES</v>
      </c>
      <c r="L270" s="31">
        <f>+'[1]PAC GASTO ADM'!U73</f>
        <v>139.79999999999998</v>
      </c>
      <c r="M270" s="133"/>
    </row>
    <row r="271" spans="1:13" x14ac:dyDescent="0.2">
      <c r="A271" s="200"/>
      <c r="B271" s="203"/>
      <c r="C271" s="208"/>
      <c r="D271" s="169"/>
      <c r="E271" s="101"/>
      <c r="F271" s="101"/>
      <c r="G271" s="167"/>
      <c r="H271" s="28"/>
      <c r="I271" s="27"/>
      <c r="J271" s="197"/>
      <c r="K271" s="82" t="str">
        <f>+'[1]PAC GASTO ADM'!E74</f>
        <v>CINTA PLASTICA EMBALAR 12 CM</v>
      </c>
      <c r="L271" s="31">
        <f>+'[1]PAC GASTO ADM'!U74</f>
        <v>17.04</v>
      </c>
      <c r="M271" s="133"/>
    </row>
    <row r="272" spans="1:13" x14ac:dyDescent="0.2">
      <c r="A272" s="200"/>
      <c r="B272" s="203"/>
      <c r="C272" s="208"/>
      <c r="D272" s="169"/>
      <c r="E272" s="101"/>
      <c r="F272" s="101"/>
      <c r="G272" s="167"/>
      <c r="H272" s="28"/>
      <c r="I272" s="27"/>
      <c r="J272" s="197"/>
      <c r="K272" s="82" t="str">
        <f>+'[1]PAC GASTO ADM'!E75</f>
        <v>CINTA PLASTICA EMBALAR 25 CM</v>
      </c>
      <c r="L272" s="31">
        <f>+'[1]PAC GASTO ADM'!U75</f>
        <v>21.84</v>
      </c>
      <c r="M272" s="133"/>
    </row>
    <row r="273" spans="1:13" x14ac:dyDescent="0.2">
      <c r="A273" s="200"/>
      <c r="B273" s="203"/>
      <c r="C273" s="208"/>
      <c r="D273" s="169"/>
      <c r="E273" s="101"/>
      <c r="F273" s="101"/>
      <c r="G273" s="167"/>
      <c r="H273" s="28"/>
      <c r="I273" s="27"/>
      <c r="J273" s="197"/>
      <c r="K273" s="82" t="str">
        <f>+'[1]PAC GASTO ADM'!E76</f>
        <v>CINTA PLASTICA EMBALAR 50 CM</v>
      </c>
      <c r="L273" s="31">
        <f>+'[1]PAC GASTO ADM'!U76</f>
        <v>27.66</v>
      </c>
      <c r="M273" s="133"/>
    </row>
    <row r="274" spans="1:13" x14ac:dyDescent="0.2">
      <c r="A274" s="200"/>
      <c r="B274" s="203"/>
      <c r="C274" s="208"/>
      <c r="D274" s="169"/>
      <c r="E274" s="101"/>
      <c r="F274" s="101"/>
      <c r="G274" s="167"/>
      <c r="H274" s="28"/>
      <c r="I274" s="27"/>
      <c r="J274" s="197"/>
      <c r="K274" s="82" t="str">
        <f>+'[1]PAC GASTO ADM'!E77</f>
        <v>FUNDA PLASTICA NEGRA P/BASURA 23X28 X10U</v>
      </c>
      <c r="L274" s="31">
        <f>+'[1]PAC GASTO ADM'!U77</f>
        <v>17.16</v>
      </c>
      <c r="M274" s="133"/>
    </row>
    <row r="275" spans="1:13" x14ac:dyDescent="0.2">
      <c r="A275" s="200"/>
      <c r="B275" s="203"/>
      <c r="C275" s="208"/>
      <c r="D275" s="169"/>
      <c r="E275" s="101"/>
      <c r="F275" s="101"/>
      <c r="G275" s="167"/>
      <c r="H275" s="28"/>
      <c r="I275" s="27"/>
      <c r="J275" s="197"/>
      <c r="K275" s="82" t="str">
        <f>+'[1]PAC GASTO ADM'!E78</f>
        <v>HOJAS MEMBRETADAS A4 POR UNIDAD</v>
      </c>
      <c r="L275" s="31">
        <f>+'[1]PAC GASTO ADM'!U78</f>
        <v>399.99</v>
      </c>
      <c r="M275" s="133"/>
    </row>
    <row r="276" spans="1:13" x14ac:dyDescent="0.2">
      <c r="A276" s="200"/>
      <c r="B276" s="203"/>
      <c r="C276" s="208"/>
      <c r="D276" s="169"/>
      <c r="E276" s="101"/>
      <c r="F276" s="101"/>
      <c r="G276" s="167"/>
      <c r="H276" s="28"/>
      <c r="I276" s="27"/>
      <c r="J276" s="197"/>
      <c r="K276" s="82" t="str">
        <f>+'[1]PAC GASTO ADM'!E79</f>
        <v>GRAPAS N°. 26/6 CAJA DE 5000 UNID.</v>
      </c>
      <c r="L276" s="31">
        <f>+'[1]PAC GASTO ADM'!U79</f>
        <v>40.200000000000003</v>
      </c>
      <c r="M276" s="133"/>
    </row>
    <row r="277" spans="1:13" x14ac:dyDescent="0.2">
      <c r="A277" s="200"/>
      <c r="B277" s="203"/>
      <c r="C277" s="208"/>
      <c r="D277" s="169"/>
      <c r="E277" s="101"/>
      <c r="F277" s="101"/>
      <c r="G277" s="153"/>
      <c r="H277" s="28" t="s">
        <v>19</v>
      </c>
      <c r="I277" s="27">
        <v>45000</v>
      </c>
      <c r="J277" s="198"/>
      <c r="K277" s="82" t="str">
        <f>+'[1]PAC GASTO ADM'!E80</f>
        <v>PAPEL HIGIENICO JUMBO DOBLE HOJA 250 MT.</v>
      </c>
      <c r="L277" s="31">
        <f>+'[1]PAC GASTO ADM'!U80</f>
        <v>45.674999999999997</v>
      </c>
      <c r="M277" s="120"/>
    </row>
    <row r="278" spans="1:13" x14ac:dyDescent="0.2">
      <c r="A278" s="200"/>
      <c r="B278" s="203"/>
      <c r="C278" s="208"/>
      <c r="D278" s="169"/>
      <c r="E278" s="101"/>
      <c r="F278" s="101"/>
      <c r="G278" s="26">
        <v>530806</v>
      </c>
      <c r="H278" s="28" t="s">
        <v>19</v>
      </c>
      <c r="I278" s="27">
        <v>2500</v>
      </c>
      <c r="J278" s="104">
        <v>2500</v>
      </c>
      <c r="K278" s="82" t="str">
        <f>+'[1]PAC GASTO ADM'!E81</f>
        <v xml:space="preserve">ADQUISICION DE HERRAMIENTAS DE MANO </v>
      </c>
      <c r="L278" s="31">
        <f>+'[1]PAC GASTO ADM'!H81</f>
        <v>2200</v>
      </c>
      <c r="M278" s="22">
        <f t="shared" si="2"/>
        <v>2464.0000000000005</v>
      </c>
    </row>
    <row r="279" spans="1:13" ht="15" customHeight="1" x14ac:dyDescent="0.2">
      <c r="A279" s="200"/>
      <c r="B279" s="203"/>
      <c r="C279" s="208"/>
      <c r="D279" s="169"/>
      <c r="E279" s="101"/>
      <c r="F279" s="101"/>
      <c r="G279" s="152">
        <v>530807</v>
      </c>
      <c r="H279" s="28"/>
      <c r="I279" s="27"/>
      <c r="J279" s="196">
        <v>80000</v>
      </c>
      <c r="K279" s="82" t="str">
        <f>+'[1]PAC GASTO ADM'!E82</f>
        <v xml:space="preserve">IMPRESIÓN DE PAPELERÍA INSTITUCIONAL </v>
      </c>
      <c r="L279" s="31">
        <f>+'[1]PAC GASTO ADM'!V82</f>
        <v>7000</v>
      </c>
      <c r="M279" s="119">
        <f>SUM(L279:L312)*1.12</f>
        <v>63641.984000000004</v>
      </c>
    </row>
    <row r="280" spans="1:13" x14ac:dyDescent="0.2">
      <c r="A280" s="200"/>
      <c r="B280" s="203"/>
      <c r="C280" s="208"/>
      <c r="D280" s="169"/>
      <c r="E280" s="101"/>
      <c r="F280" s="101"/>
      <c r="G280" s="167"/>
      <c r="H280" s="28"/>
      <c r="I280" s="27"/>
      <c r="J280" s="197"/>
      <c r="K280" s="82" t="str">
        <f>+'[1]PAC GASTO ADM'!E83</f>
        <v>CARTUCHO DE TONER  COLOR</v>
      </c>
      <c r="L280" s="31">
        <f>+'[1]PAC GASTO ADM'!V83</f>
        <v>110.16</v>
      </c>
      <c r="M280" s="133"/>
    </row>
    <row r="281" spans="1:13" x14ac:dyDescent="0.2">
      <c r="A281" s="200"/>
      <c r="B281" s="203"/>
      <c r="C281" s="208"/>
      <c r="D281" s="169"/>
      <c r="E281" s="101"/>
      <c r="F281" s="101"/>
      <c r="G281" s="167"/>
      <c r="H281" s="28"/>
      <c r="I281" s="27"/>
      <c r="J281" s="197"/>
      <c r="K281" s="82" t="str">
        <f>+'[1]PAC GASTO ADM'!E84</f>
        <v xml:space="preserve">CARTUCHO DE TONER  NEGRO </v>
      </c>
      <c r="L281" s="31">
        <f>+'[1]PAC GASTO ADM'!V84</f>
        <v>83.64</v>
      </c>
      <c r="M281" s="133"/>
    </row>
    <row r="282" spans="1:13" x14ac:dyDescent="0.2">
      <c r="A282" s="200"/>
      <c r="B282" s="203"/>
      <c r="C282" s="208"/>
      <c r="D282" s="169"/>
      <c r="E282" s="101"/>
      <c r="F282" s="101"/>
      <c r="G282" s="167"/>
      <c r="H282" s="28"/>
      <c r="I282" s="27"/>
      <c r="J282" s="197"/>
      <c r="K282" s="82" t="str">
        <f>+'[1]PAC GASTO ADM'!E85</f>
        <v xml:space="preserve">CARTUCHO DE TONER  NEGRO </v>
      </c>
      <c r="L282" s="31">
        <f>+'[1]PAC GASTO ADM'!V85</f>
        <v>649.53</v>
      </c>
      <c r="M282" s="133"/>
    </row>
    <row r="283" spans="1:13" x14ac:dyDescent="0.2">
      <c r="A283" s="200"/>
      <c r="B283" s="203"/>
      <c r="C283" s="208"/>
      <c r="D283" s="169"/>
      <c r="E283" s="101"/>
      <c r="F283" s="101"/>
      <c r="G283" s="167"/>
      <c r="H283" s="28"/>
      <c r="I283" s="27"/>
      <c r="J283" s="197"/>
      <c r="K283" s="82" t="str">
        <f>+'[1]PAC GASTO ADM'!E86</f>
        <v xml:space="preserve">CABEZAL DE IMPRESIÓN NEGRO </v>
      </c>
      <c r="L283" s="31">
        <f>+'[1]PAC GASTO ADM'!V86</f>
        <v>126</v>
      </c>
      <c r="M283" s="133"/>
    </row>
    <row r="284" spans="1:13" x14ac:dyDescent="0.2">
      <c r="A284" s="200"/>
      <c r="B284" s="203"/>
      <c r="C284" s="208"/>
      <c r="D284" s="169"/>
      <c r="E284" s="101"/>
      <c r="F284" s="101"/>
      <c r="G284" s="167"/>
      <c r="H284" s="28"/>
      <c r="I284" s="27"/>
      <c r="J284" s="197"/>
      <c r="K284" s="82" t="str">
        <f>+'[1]PAC GASTO ADM'!E87</f>
        <v xml:space="preserve">CABEZAL DE IMPRESIÓN AMARILLO </v>
      </c>
      <c r="L284" s="31">
        <f>+'[1]PAC GASTO ADM'!V87</f>
        <v>128.25</v>
      </c>
      <c r="M284" s="133"/>
    </row>
    <row r="285" spans="1:13" x14ac:dyDescent="0.2">
      <c r="A285" s="200"/>
      <c r="B285" s="203"/>
      <c r="C285" s="208"/>
      <c r="D285" s="169"/>
      <c r="E285" s="101"/>
      <c r="F285" s="101"/>
      <c r="G285" s="167"/>
      <c r="H285" s="28"/>
      <c r="I285" s="27"/>
      <c r="J285" s="197"/>
      <c r="K285" s="82" t="str">
        <f>+'[1]PAC GASTO ADM'!E88</f>
        <v xml:space="preserve">CARTUCHO DE TINTA  MAGENTA </v>
      </c>
      <c r="L285" s="31">
        <f>+'[1]PAC GASTO ADM'!V88</f>
        <v>99.06</v>
      </c>
      <c r="M285" s="133"/>
    </row>
    <row r="286" spans="1:13" x14ac:dyDescent="0.2">
      <c r="A286" s="200"/>
      <c r="B286" s="203"/>
      <c r="C286" s="208"/>
      <c r="D286" s="169"/>
      <c r="E286" s="101"/>
      <c r="F286" s="101"/>
      <c r="G286" s="167"/>
      <c r="H286" s="28"/>
      <c r="I286" s="27"/>
      <c r="J286" s="197"/>
      <c r="K286" s="82" t="str">
        <f>+'[1]PAC GASTO ADM'!E89</f>
        <v xml:space="preserve">CABEZAL PLOTTER CYAN </v>
      </c>
      <c r="L286" s="31">
        <f>+'[1]PAC GASTO ADM'!V89</f>
        <v>1001.0999999999999</v>
      </c>
      <c r="M286" s="133"/>
    </row>
    <row r="287" spans="1:13" x14ac:dyDescent="0.2">
      <c r="A287" s="200"/>
      <c r="B287" s="203"/>
      <c r="C287" s="208"/>
      <c r="D287" s="169"/>
      <c r="E287" s="101"/>
      <c r="F287" s="101"/>
      <c r="G287" s="167"/>
      <c r="H287" s="28"/>
      <c r="I287" s="27"/>
      <c r="J287" s="197"/>
      <c r="K287" s="82" t="str">
        <f>+'[1]PAC GASTO ADM'!E90</f>
        <v xml:space="preserve">CABEZAL PLOTTER MAGENTA </v>
      </c>
      <c r="L287" s="31">
        <f>+'[1]PAC GASTO ADM'!V90</f>
        <v>1001.0999999999999</v>
      </c>
      <c r="M287" s="133"/>
    </row>
    <row r="288" spans="1:13" x14ac:dyDescent="0.2">
      <c r="A288" s="200"/>
      <c r="B288" s="203"/>
      <c r="C288" s="208"/>
      <c r="D288" s="169"/>
      <c r="E288" s="101"/>
      <c r="F288" s="101"/>
      <c r="G288" s="167"/>
      <c r="H288" s="28"/>
      <c r="I288" s="27"/>
      <c r="J288" s="197"/>
      <c r="K288" s="82" t="str">
        <f>+'[1]PAC GASTO ADM'!E91</f>
        <v xml:space="preserve">CARTUCHO DE TONER CYAN </v>
      </c>
      <c r="L288" s="31">
        <f>+'[1]PAC GASTO ADM'!V91</f>
        <v>3679.72</v>
      </c>
      <c r="M288" s="133"/>
    </row>
    <row r="289" spans="1:13" x14ac:dyDescent="0.2">
      <c r="A289" s="200"/>
      <c r="B289" s="203"/>
      <c r="C289" s="208"/>
      <c r="D289" s="169"/>
      <c r="E289" s="101"/>
      <c r="F289" s="101"/>
      <c r="G289" s="167"/>
      <c r="H289" s="28"/>
      <c r="I289" s="27"/>
      <c r="J289" s="197"/>
      <c r="K289" s="82" t="str">
        <f>+'[1]PAC GASTO ADM'!E92</f>
        <v>CARTUCHO DE TONER MAGENTA</v>
      </c>
      <c r="L289" s="31">
        <f>+'[1]PAC GASTO ADM'!V92</f>
        <v>3679.72</v>
      </c>
      <c r="M289" s="133"/>
    </row>
    <row r="290" spans="1:13" x14ac:dyDescent="0.2">
      <c r="A290" s="200"/>
      <c r="B290" s="203"/>
      <c r="C290" s="208"/>
      <c r="D290" s="169"/>
      <c r="E290" s="101"/>
      <c r="F290" s="101"/>
      <c r="G290" s="167"/>
      <c r="H290" s="28"/>
      <c r="I290" s="27"/>
      <c r="J290" s="197"/>
      <c r="K290" s="82" t="str">
        <f>+'[1]PAC GASTO ADM'!E93</f>
        <v xml:space="preserve">CARTUCHO DE TONER AMARILLO </v>
      </c>
      <c r="L290" s="31">
        <f>+'[1]PAC GASTO ADM'!V93</f>
        <v>3618.34</v>
      </c>
      <c r="M290" s="133"/>
    </row>
    <row r="291" spans="1:13" x14ac:dyDescent="0.2">
      <c r="A291" s="200"/>
      <c r="B291" s="203"/>
      <c r="C291" s="208"/>
      <c r="D291" s="169"/>
      <c r="E291" s="101"/>
      <c r="F291" s="101"/>
      <c r="G291" s="167"/>
      <c r="H291" s="28"/>
      <c r="I291" s="27"/>
      <c r="J291" s="197"/>
      <c r="K291" s="82" t="str">
        <f>+'[1]PAC GASTO ADM'!E94</f>
        <v xml:space="preserve">CARTUCHO DE TONER NEGRO </v>
      </c>
      <c r="L291" s="31">
        <f>+'[1]PAC GASTO ADM'!V94</f>
        <v>619.74</v>
      </c>
      <c r="M291" s="133"/>
    </row>
    <row r="292" spans="1:13" x14ac:dyDescent="0.2">
      <c r="A292" s="200"/>
      <c r="B292" s="203"/>
      <c r="C292" s="208"/>
      <c r="D292" s="169"/>
      <c r="E292" s="101"/>
      <c r="F292" s="101"/>
      <c r="G292" s="167"/>
      <c r="H292" s="28"/>
      <c r="I292" s="27"/>
      <c r="J292" s="197"/>
      <c r="K292" s="82" t="str">
        <f>+'[1]PAC GASTO ADM'!E95</f>
        <v xml:space="preserve">TAMBOR DE IMÁGENES CYAN </v>
      </c>
      <c r="L292" s="31">
        <f>+'[1]PAC GASTO ADM'!V95</f>
        <v>3932.72</v>
      </c>
      <c r="M292" s="133"/>
    </row>
    <row r="293" spans="1:13" x14ac:dyDescent="0.2">
      <c r="A293" s="200"/>
      <c r="B293" s="203"/>
      <c r="C293" s="208"/>
      <c r="D293" s="169"/>
      <c r="E293" s="101"/>
      <c r="F293" s="101"/>
      <c r="G293" s="167"/>
      <c r="H293" s="28"/>
      <c r="I293" s="27"/>
      <c r="J293" s="197"/>
      <c r="K293" s="82" t="str">
        <f>+'[1]PAC GASTO ADM'!E96</f>
        <v xml:space="preserve">TAMBOR DE IMÁGENES AMARILLO </v>
      </c>
      <c r="L293" s="31">
        <f>+'[1]PAC GASTO ADM'!V96</f>
        <v>3511.5</v>
      </c>
      <c r="M293" s="133"/>
    </row>
    <row r="294" spans="1:13" x14ac:dyDescent="0.2">
      <c r="A294" s="200"/>
      <c r="B294" s="203"/>
      <c r="C294" s="208"/>
      <c r="D294" s="169"/>
      <c r="E294" s="101"/>
      <c r="F294" s="101"/>
      <c r="G294" s="167"/>
      <c r="H294" s="28"/>
      <c r="I294" s="27"/>
      <c r="J294" s="197"/>
      <c r="K294" s="82" t="str">
        <f>+'[1]PAC GASTO ADM'!E97</f>
        <v xml:space="preserve">TAMBOR DE IMÁGENES MAGENTA </v>
      </c>
      <c r="L294" s="31">
        <f>+'[1]PAC GASTO ADM'!V97</f>
        <v>3511.5</v>
      </c>
      <c r="M294" s="133"/>
    </row>
    <row r="295" spans="1:13" x14ac:dyDescent="0.2">
      <c r="A295" s="200"/>
      <c r="B295" s="203"/>
      <c r="C295" s="208"/>
      <c r="D295" s="169"/>
      <c r="E295" s="101"/>
      <c r="F295" s="101"/>
      <c r="G295" s="167"/>
      <c r="H295" s="28"/>
      <c r="I295" s="27"/>
      <c r="J295" s="197"/>
      <c r="K295" s="82" t="str">
        <f>+'[1]PAC GASTO ADM'!E98</f>
        <v xml:space="preserve">TAMBOR DE IMÁGENES NEGRO </v>
      </c>
      <c r="L295" s="31">
        <f>+'[1]PAC GASTO ADM'!V98</f>
        <v>995.19999999999993</v>
      </c>
      <c r="M295" s="133"/>
    </row>
    <row r="296" spans="1:13" x14ac:dyDescent="0.2">
      <c r="A296" s="200"/>
      <c r="B296" s="203"/>
      <c r="C296" s="208"/>
      <c r="D296" s="169"/>
      <c r="E296" s="101"/>
      <c r="F296" s="101"/>
      <c r="G296" s="167"/>
      <c r="H296" s="28"/>
      <c r="I296" s="27"/>
      <c r="J296" s="197"/>
      <c r="K296" s="82" t="str">
        <f>+'[1]PAC GASTO ADM'!E99</f>
        <v xml:space="preserve">KIT DE TRANSFERENCIA </v>
      </c>
      <c r="L296" s="31">
        <f>+'[1]PAC GASTO ADM'!V99</f>
        <v>1332.3</v>
      </c>
      <c r="M296" s="133"/>
    </row>
    <row r="297" spans="1:13" x14ac:dyDescent="0.2">
      <c r="A297" s="200"/>
      <c r="B297" s="203"/>
      <c r="C297" s="208"/>
      <c r="D297" s="169"/>
      <c r="E297" s="101"/>
      <c r="F297" s="101"/>
      <c r="G297" s="167"/>
      <c r="H297" s="28"/>
      <c r="I297" s="27"/>
      <c r="J297" s="197"/>
      <c r="K297" s="82" t="str">
        <f>+'[1]PAC GASTO ADM'!E100</f>
        <v>KIT FUSOR</v>
      </c>
      <c r="L297" s="31">
        <f>+'[1]PAC GASTO ADM'!V100</f>
        <v>960.1</v>
      </c>
      <c r="M297" s="133"/>
    </row>
    <row r="298" spans="1:13" x14ac:dyDescent="0.2">
      <c r="A298" s="200"/>
      <c r="B298" s="203"/>
      <c r="C298" s="208"/>
      <c r="D298" s="169"/>
      <c r="E298" s="101"/>
      <c r="F298" s="101"/>
      <c r="G298" s="167"/>
      <c r="H298" s="28"/>
      <c r="I298" s="27"/>
      <c r="J298" s="197"/>
      <c r="K298" s="82" t="str">
        <f>+'[1]PAC GASTO ADM'!E101</f>
        <v xml:space="preserve">KIT DEL ALIMENTADOR DE DOCUMENTOS </v>
      </c>
      <c r="L298" s="31">
        <f>+'[1]PAC GASTO ADM'!V101</f>
        <v>600</v>
      </c>
      <c r="M298" s="133"/>
    </row>
    <row r="299" spans="1:13" x14ac:dyDescent="0.2">
      <c r="A299" s="200"/>
      <c r="B299" s="203"/>
      <c r="C299" s="208"/>
      <c r="D299" s="169"/>
      <c r="E299" s="101"/>
      <c r="F299" s="101"/>
      <c r="G299" s="167"/>
      <c r="H299" s="28"/>
      <c r="I299" s="27"/>
      <c r="J299" s="197"/>
      <c r="K299" s="82" t="str">
        <f>+'[1]PAC GASTO ADM'!E102</f>
        <v xml:space="preserve">CARTUCHO DE TONER NEGRO </v>
      </c>
      <c r="L299" s="31">
        <f>+'[1]PAC GASTO ADM'!V102</f>
        <v>2122.6799999999998</v>
      </c>
      <c r="M299" s="133"/>
    </row>
    <row r="300" spans="1:13" x14ac:dyDescent="0.2">
      <c r="A300" s="200"/>
      <c r="B300" s="203"/>
      <c r="C300" s="208"/>
      <c r="D300" s="169"/>
      <c r="E300" s="101"/>
      <c r="F300" s="101"/>
      <c r="G300" s="167"/>
      <c r="H300" s="28"/>
      <c r="I300" s="27"/>
      <c r="J300" s="197"/>
      <c r="K300" s="82" t="str">
        <f>+'[1]PAC GASTO ADM'!E103</f>
        <v xml:space="preserve">CARTUCHO DE TONER CYAN </v>
      </c>
      <c r="L300" s="31">
        <f>+'[1]PAC GASTO ADM'!V103</f>
        <v>2297.1</v>
      </c>
      <c r="M300" s="133"/>
    </row>
    <row r="301" spans="1:13" x14ac:dyDescent="0.2">
      <c r="A301" s="200"/>
      <c r="B301" s="203"/>
      <c r="C301" s="208"/>
      <c r="D301" s="169"/>
      <c r="E301" s="101"/>
      <c r="F301" s="101"/>
      <c r="G301" s="167"/>
      <c r="H301" s="28"/>
      <c r="I301" s="27"/>
      <c r="J301" s="197"/>
      <c r="K301" s="82" t="str">
        <f>+'[1]PAC GASTO ADM'!E104</f>
        <v xml:space="preserve">CARTUCHO DE TONER AMARILLO </v>
      </c>
      <c r="L301" s="31">
        <f>+'[1]PAC GASTO ADM'!V104</f>
        <v>2757.48</v>
      </c>
      <c r="M301" s="133"/>
    </row>
    <row r="302" spans="1:13" x14ac:dyDescent="0.2">
      <c r="A302" s="200"/>
      <c r="B302" s="203"/>
      <c r="C302" s="208"/>
      <c r="D302" s="169"/>
      <c r="E302" s="101"/>
      <c r="F302" s="101"/>
      <c r="G302" s="167"/>
      <c r="H302" s="28"/>
      <c r="I302" s="27"/>
      <c r="J302" s="197"/>
      <c r="K302" s="82" t="str">
        <f>+'[1]PAC GASTO ADM'!E105</f>
        <v xml:space="preserve">CARTUCHO DE TONER MAGENTA </v>
      </c>
      <c r="L302" s="31">
        <f>+'[1]PAC GASTO ADM'!V105</f>
        <v>692.40000000000009</v>
      </c>
      <c r="M302" s="133"/>
    </row>
    <row r="303" spans="1:13" x14ac:dyDescent="0.2">
      <c r="A303" s="200"/>
      <c r="B303" s="203"/>
      <c r="C303" s="208"/>
      <c r="D303" s="169"/>
      <c r="E303" s="101"/>
      <c r="F303" s="101"/>
      <c r="G303" s="167"/>
      <c r="H303" s="28"/>
      <c r="I303" s="27"/>
      <c r="J303" s="197"/>
      <c r="K303" s="82" t="str">
        <f>+'[1]PAC GASTO ADM'!E106</f>
        <v>KIT DE TRANSFERENCIA</v>
      </c>
      <c r="L303" s="31">
        <f>+'[1]PAC GASTO ADM'!V106</f>
        <v>996.51</v>
      </c>
      <c r="M303" s="133"/>
    </row>
    <row r="304" spans="1:13" x14ac:dyDescent="0.2">
      <c r="A304" s="200"/>
      <c r="B304" s="203"/>
      <c r="C304" s="208"/>
      <c r="D304" s="169"/>
      <c r="E304" s="101"/>
      <c r="F304" s="101"/>
      <c r="G304" s="167"/>
      <c r="H304" s="28"/>
      <c r="I304" s="27"/>
      <c r="J304" s="197"/>
      <c r="K304" s="82" t="str">
        <f>+'[1]PAC GASTO ADM'!E107</f>
        <v>KIT DE FUSOR</v>
      </c>
      <c r="L304" s="31">
        <f>+'[1]PAC GASTO ADM'!V107</f>
        <v>3025.89</v>
      </c>
      <c r="M304" s="133"/>
    </row>
    <row r="305" spans="1:13" x14ac:dyDescent="0.2">
      <c r="A305" s="200"/>
      <c r="B305" s="203"/>
      <c r="C305" s="208"/>
      <c r="D305" s="169"/>
      <c r="E305" s="101"/>
      <c r="F305" s="101"/>
      <c r="G305" s="167"/>
      <c r="H305" s="28"/>
      <c r="I305" s="27"/>
      <c r="J305" s="197"/>
      <c r="K305" s="82" t="str">
        <f>+'[1]PAC GASTO ADM'!E108</f>
        <v xml:space="preserve">KIT DEL ALIMENTADOR DE DOCUMENTOS </v>
      </c>
      <c r="L305" s="31">
        <f>+'[1]PAC GASTO ADM'!V108</f>
        <v>1507.5</v>
      </c>
      <c r="M305" s="133"/>
    </row>
    <row r="306" spans="1:13" x14ac:dyDescent="0.2">
      <c r="A306" s="200"/>
      <c r="B306" s="203"/>
      <c r="C306" s="208"/>
      <c r="D306" s="169"/>
      <c r="E306" s="101"/>
      <c r="F306" s="101"/>
      <c r="G306" s="167"/>
      <c r="H306" s="28"/>
      <c r="I306" s="27"/>
      <c r="J306" s="197"/>
      <c r="K306" s="82" t="str">
        <f>+'[1]PAC GASTO ADM'!E109</f>
        <v xml:space="preserve">CARTUCHO DE TONER NEGRO </v>
      </c>
      <c r="L306" s="31">
        <f>+'[1]PAC GASTO ADM'!V109</f>
        <v>324.03000000000003</v>
      </c>
      <c r="M306" s="133"/>
    </row>
    <row r="307" spans="1:13" x14ac:dyDescent="0.2">
      <c r="A307" s="200"/>
      <c r="B307" s="203"/>
      <c r="C307" s="208"/>
      <c r="D307" s="169"/>
      <c r="E307" s="101"/>
      <c r="F307" s="101"/>
      <c r="G307" s="167"/>
      <c r="H307" s="28"/>
      <c r="I307" s="27"/>
      <c r="J307" s="197"/>
      <c r="K307" s="82" t="str">
        <f>+'[1]PAC GASTO ADM'!E110</f>
        <v xml:space="preserve">CARTUCHO DE TONER CYAN </v>
      </c>
      <c r="L307" s="31">
        <f>+'[1]PAC GASTO ADM'!V110</f>
        <v>2085.84</v>
      </c>
      <c r="M307" s="133"/>
    </row>
    <row r="308" spans="1:13" x14ac:dyDescent="0.2">
      <c r="A308" s="200"/>
      <c r="B308" s="203"/>
      <c r="C308" s="208"/>
      <c r="D308" s="169"/>
      <c r="E308" s="101"/>
      <c r="F308" s="101"/>
      <c r="G308" s="167"/>
      <c r="H308" s="28"/>
      <c r="I308" s="27"/>
      <c r="J308" s="197"/>
      <c r="K308" s="82" t="str">
        <f>+'[1]PAC GASTO ADM'!E111</f>
        <v>CARTUCHO DE TONER MAGENTA</v>
      </c>
      <c r="L308" s="31">
        <f>+'[1]PAC GASTO ADM'!V111</f>
        <v>2101.59</v>
      </c>
      <c r="M308" s="133"/>
    </row>
    <row r="309" spans="1:13" x14ac:dyDescent="0.2">
      <c r="A309" s="200"/>
      <c r="B309" s="203"/>
      <c r="C309" s="208"/>
      <c r="D309" s="169"/>
      <c r="E309" s="101"/>
      <c r="F309" s="101"/>
      <c r="G309" s="167"/>
      <c r="H309" s="28"/>
      <c r="I309" s="27"/>
      <c r="J309" s="197"/>
      <c r="K309" s="82" t="str">
        <f>+'[1]PAC GASTO ADM'!E112</f>
        <v xml:space="preserve">KIT DEL ALIMENTADOR DE DOCUMENTOS </v>
      </c>
      <c r="L309" s="31">
        <f>+'[1]PAC GASTO ADM'!V112</f>
        <v>502.5</v>
      </c>
      <c r="M309" s="133"/>
    </row>
    <row r="310" spans="1:13" x14ac:dyDescent="0.2">
      <c r="A310" s="200"/>
      <c r="B310" s="203"/>
      <c r="C310" s="208"/>
      <c r="D310" s="169"/>
      <c r="E310" s="101"/>
      <c r="F310" s="101"/>
      <c r="G310" s="167"/>
      <c r="H310" s="28"/>
      <c r="I310" s="27"/>
      <c r="J310" s="197"/>
      <c r="K310" s="82" t="str">
        <f>+'[1]PAC GASTO ADM'!E113</f>
        <v xml:space="preserve">CARTUCHO DE TONER NEGRO </v>
      </c>
      <c r="L310" s="31">
        <f>+'[1]PAC GASTO ADM'!V113</f>
        <v>508.68</v>
      </c>
      <c r="M310" s="133"/>
    </row>
    <row r="311" spans="1:13" x14ac:dyDescent="0.2">
      <c r="A311" s="200"/>
      <c r="B311" s="203"/>
      <c r="C311" s="208"/>
      <c r="D311" s="169"/>
      <c r="E311" s="101"/>
      <c r="F311" s="101"/>
      <c r="G311" s="167"/>
      <c r="H311" s="28"/>
      <c r="I311" s="27"/>
      <c r="J311" s="197"/>
      <c r="K311" s="82" t="str">
        <f>+'[1]PAC GASTO ADM'!E114</f>
        <v xml:space="preserve">KIT DEL ALIMENTADOR DE DOCUMENTOS </v>
      </c>
      <c r="L311" s="31">
        <f>+'[1]PAC GASTO ADM'!V114</f>
        <v>1086</v>
      </c>
      <c r="M311" s="133"/>
    </row>
    <row r="312" spans="1:13" x14ac:dyDescent="0.2">
      <c r="A312" s="200"/>
      <c r="B312" s="203"/>
      <c r="C312" s="208"/>
      <c r="D312" s="169"/>
      <c r="E312" s="101"/>
      <c r="F312" s="101"/>
      <c r="G312" s="153"/>
      <c r="H312" s="28" t="s">
        <v>19</v>
      </c>
      <c r="I312" s="27">
        <v>80000</v>
      </c>
      <c r="J312" s="198"/>
      <c r="K312" s="82" t="str">
        <f>+'[1]PAC GASTO ADM'!E115</f>
        <v xml:space="preserve">CARTUCHO DE TONER NEGRO </v>
      </c>
      <c r="L312" s="31">
        <f>+'[1]PAC GASTO ADM'!V115</f>
        <v>175.32</v>
      </c>
      <c r="M312" s="120"/>
    </row>
    <row r="313" spans="1:13" ht="15" customHeight="1" x14ac:dyDescent="0.2">
      <c r="A313" s="200"/>
      <c r="B313" s="203"/>
      <c r="C313" s="208"/>
      <c r="D313" s="169"/>
      <c r="E313" s="101"/>
      <c r="F313" s="101"/>
      <c r="G313" s="152">
        <v>530811</v>
      </c>
      <c r="H313" s="28"/>
      <c r="I313" s="27"/>
      <c r="J313" s="196">
        <v>12500</v>
      </c>
      <c r="K313" s="82" t="str">
        <f>+'[1]PAC GASTO ADM'!E116</f>
        <v>BALASTRO   4x 32 W   ( transformador)</v>
      </c>
      <c r="L313" s="31">
        <f>+'[1]PAC GASTO ADM'!U116</f>
        <v>670.5</v>
      </c>
      <c r="M313" s="119">
        <f>SUM(L313:L377)*1.12</f>
        <v>7392.4479999999994</v>
      </c>
    </row>
    <row r="314" spans="1:13" x14ac:dyDescent="0.2">
      <c r="A314" s="200"/>
      <c r="B314" s="203"/>
      <c r="C314" s="208"/>
      <c r="D314" s="169"/>
      <c r="E314" s="101"/>
      <c r="F314" s="101"/>
      <c r="G314" s="167"/>
      <c r="H314" s="28"/>
      <c r="I314" s="27"/>
      <c r="J314" s="197"/>
      <c r="K314" s="82" t="str">
        <f>+'[1]PAC GASTO ADM'!E117</f>
        <v>BALASTRO   2x 40 W   ( transformador)</v>
      </c>
      <c r="L314" s="31">
        <f>+'[1]PAC GASTO ADM'!U117</f>
        <v>555.75</v>
      </c>
      <c r="M314" s="133"/>
    </row>
    <row r="315" spans="1:13" x14ac:dyDescent="0.2">
      <c r="A315" s="200"/>
      <c r="B315" s="203"/>
      <c r="C315" s="208"/>
      <c r="D315" s="169"/>
      <c r="E315" s="101"/>
      <c r="F315" s="101"/>
      <c r="G315" s="167"/>
      <c r="H315" s="28"/>
      <c r="I315" s="27"/>
      <c r="J315" s="197"/>
      <c r="K315" s="82" t="str">
        <f>+'[1]PAC GASTO ADM'!E118</f>
        <v>CANDADO   60MM.</v>
      </c>
      <c r="L315" s="31">
        <f>+'[1]PAC GASTO ADM'!U118</f>
        <v>674.7</v>
      </c>
      <c r="M315" s="133"/>
    </row>
    <row r="316" spans="1:13" ht="25.5" x14ac:dyDescent="0.2">
      <c r="A316" s="200"/>
      <c r="B316" s="203"/>
      <c r="C316" s="208"/>
      <c r="D316" s="169"/>
      <c r="E316" s="101"/>
      <c r="F316" s="101"/>
      <c r="G316" s="167"/>
      <c r="H316" s="28"/>
      <c r="I316" s="27"/>
      <c r="J316" s="197"/>
      <c r="K316" s="82" t="str">
        <f>+'[1]PAC GASTO ADM'!E119</f>
        <v>CERRADURA PARA CAJONERA METALICA  SERIE  451 CR.  CESA CAJAS</v>
      </c>
      <c r="L316" s="31">
        <f>+'[1]PAC GASTO ADM'!U119</f>
        <v>307.44</v>
      </c>
      <c r="M316" s="133"/>
    </row>
    <row r="317" spans="1:13" x14ac:dyDescent="0.2">
      <c r="A317" s="200"/>
      <c r="B317" s="203"/>
      <c r="C317" s="208"/>
      <c r="D317" s="169"/>
      <c r="E317" s="101"/>
      <c r="F317" s="101"/>
      <c r="G317" s="167"/>
      <c r="H317" s="28"/>
      <c r="I317" s="27"/>
      <c r="J317" s="197"/>
      <c r="K317" s="82" t="str">
        <f>+'[1]PAC GASTO ADM'!E120</f>
        <v>FOCOS  2X40 W  SILVANA</v>
      </c>
      <c r="L317" s="31">
        <f>+'[1]PAC GASTO ADM'!U120</f>
        <v>20.16</v>
      </c>
      <c r="M317" s="133"/>
    </row>
    <row r="318" spans="1:13" x14ac:dyDescent="0.2">
      <c r="A318" s="200"/>
      <c r="B318" s="203"/>
      <c r="C318" s="208"/>
      <c r="D318" s="169"/>
      <c r="E318" s="101"/>
      <c r="F318" s="101"/>
      <c r="G318" s="167"/>
      <c r="H318" s="28"/>
      <c r="I318" s="27"/>
      <c r="J318" s="197"/>
      <c r="K318" s="82" t="str">
        <f>+'[1]PAC GASTO ADM'!E121</f>
        <v>GUANTES DE TRABAJO  POLYALGODON</v>
      </c>
      <c r="L318" s="31">
        <f>+'[1]PAC GASTO ADM'!U121</f>
        <v>29.88</v>
      </c>
      <c r="M318" s="133"/>
    </row>
    <row r="319" spans="1:13" x14ac:dyDescent="0.2">
      <c r="A319" s="200"/>
      <c r="B319" s="203"/>
      <c r="C319" s="208"/>
      <c r="D319" s="169"/>
      <c r="E319" s="101"/>
      <c r="F319" s="101"/>
      <c r="G319" s="167"/>
      <c r="H319" s="28"/>
      <c r="I319" s="27"/>
      <c r="J319" s="197"/>
      <c r="K319" s="82" t="str">
        <f>+'[1]PAC GASTO ADM'!E122</f>
        <v>INTERUPTOR  SIMPLE</v>
      </c>
      <c r="L319" s="31">
        <f>+'[1]PAC GASTO ADM'!U122</f>
        <v>88.2</v>
      </c>
      <c r="M319" s="133"/>
    </row>
    <row r="320" spans="1:13" x14ac:dyDescent="0.2">
      <c r="A320" s="200"/>
      <c r="B320" s="203"/>
      <c r="C320" s="208"/>
      <c r="D320" s="169"/>
      <c r="E320" s="101"/>
      <c r="F320" s="101"/>
      <c r="G320" s="167"/>
      <c r="H320" s="28"/>
      <c r="I320" s="27"/>
      <c r="J320" s="197"/>
      <c r="K320" s="82" t="str">
        <f>+'[1]PAC GASTO ADM'!E123</f>
        <v>INTERUPTOR   DOBLE</v>
      </c>
      <c r="L320" s="31">
        <f>+'[1]PAC GASTO ADM'!U123</f>
        <v>139.32</v>
      </c>
      <c r="M320" s="133"/>
    </row>
    <row r="321" spans="1:13" x14ac:dyDescent="0.2">
      <c r="A321" s="200"/>
      <c r="B321" s="203"/>
      <c r="C321" s="208"/>
      <c r="D321" s="169"/>
      <c r="E321" s="101"/>
      <c r="F321" s="101"/>
      <c r="G321" s="167"/>
      <c r="H321" s="28"/>
      <c r="I321" s="27"/>
      <c r="J321" s="197"/>
      <c r="K321" s="82" t="str">
        <f>+'[1]PAC GASTO ADM'!E124</f>
        <v>INTERUPTOR   TRIPLE</v>
      </c>
      <c r="L321" s="31">
        <f>+'[1]PAC GASTO ADM'!U124</f>
        <v>130.68</v>
      </c>
      <c r="M321" s="133"/>
    </row>
    <row r="322" spans="1:13" x14ac:dyDescent="0.2">
      <c r="A322" s="200"/>
      <c r="B322" s="203"/>
      <c r="C322" s="208"/>
      <c r="D322" s="169"/>
      <c r="E322" s="101"/>
      <c r="F322" s="101"/>
      <c r="G322" s="167"/>
      <c r="H322" s="28"/>
      <c r="I322" s="27"/>
      <c r="J322" s="197"/>
      <c r="K322" s="82" t="str">
        <f>+'[1]PAC GASTO ADM'!E125</f>
        <v>LAMPARA FLUORESCENTE  32 W  LUZ  BLANCA</v>
      </c>
      <c r="L322" s="31">
        <f>+'[1]PAC GASTO ADM'!U125</f>
        <v>331.2</v>
      </c>
      <c r="M322" s="133"/>
    </row>
    <row r="323" spans="1:13" x14ac:dyDescent="0.2">
      <c r="A323" s="200"/>
      <c r="B323" s="203"/>
      <c r="C323" s="208"/>
      <c r="D323" s="169"/>
      <c r="E323" s="101"/>
      <c r="F323" s="101"/>
      <c r="G323" s="167"/>
      <c r="H323" s="28"/>
      <c r="I323" s="27"/>
      <c r="J323" s="197"/>
      <c r="K323" s="82" t="str">
        <f>+'[1]PAC GASTO ADM'!E126</f>
        <v>LAMPARA FLUORESCENTE  40 W  LUZ  BLANCA</v>
      </c>
      <c r="L323" s="31">
        <f>+'[1]PAC GASTO ADM'!U126</f>
        <v>302.39999999999998</v>
      </c>
      <c r="M323" s="133"/>
    </row>
    <row r="324" spans="1:13" x14ac:dyDescent="0.2">
      <c r="A324" s="200"/>
      <c r="B324" s="203"/>
      <c r="C324" s="208"/>
      <c r="D324" s="169"/>
      <c r="E324" s="101"/>
      <c r="F324" s="101"/>
      <c r="G324" s="167"/>
      <c r="H324" s="28"/>
      <c r="I324" s="27"/>
      <c r="J324" s="197"/>
      <c r="K324" s="82" t="str">
        <f>+'[1]PAC GASTO ADM'!E127</f>
        <v>REFLECTOR  INTERIOR  100 W</v>
      </c>
      <c r="L324" s="31">
        <f>+'[1]PAC GASTO ADM'!U127</f>
        <v>380.28000000000003</v>
      </c>
      <c r="M324" s="133"/>
    </row>
    <row r="325" spans="1:13" x14ac:dyDescent="0.2">
      <c r="A325" s="200"/>
      <c r="B325" s="203"/>
      <c r="C325" s="208"/>
      <c r="D325" s="169"/>
      <c r="E325" s="101"/>
      <c r="F325" s="101"/>
      <c r="G325" s="167"/>
      <c r="H325" s="28"/>
      <c r="I325" s="27"/>
      <c r="J325" s="197"/>
      <c r="K325" s="82" t="str">
        <f>+'[1]PAC GASTO ADM'!E128</f>
        <v>TOMACORRIENTES POLARIZADOS</v>
      </c>
      <c r="L325" s="31">
        <f>+'[1]PAC GASTO ADM'!U128</f>
        <v>140.76</v>
      </c>
      <c r="M325" s="133"/>
    </row>
    <row r="326" spans="1:13" x14ac:dyDescent="0.2">
      <c r="A326" s="200"/>
      <c r="B326" s="203"/>
      <c r="C326" s="208"/>
      <c r="D326" s="169"/>
      <c r="E326" s="101"/>
      <c r="F326" s="101"/>
      <c r="G326" s="167"/>
      <c r="H326" s="28"/>
      <c r="I326" s="27"/>
      <c r="J326" s="197"/>
      <c r="K326" s="82" t="str">
        <f>+'[1]PAC GASTO ADM'!E129</f>
        <v>SOKERT  40 W  PARES</v>
      </c>
      <c r="L326" s="31">
        <f>+'[1]PAC GASTO ADM'!U129</f>
        <v>99.359999999999985</v>
      </c>
      <c r="M326" s="133"/>
    </row>
    <row r="327" spans="1:13" x14ac:dyDescent="0.2">
      <c r="A327" s="200"/>
      <c r="B327" s="203"/>
      <c r="C327" s="208"/>
      <c r="D327" s="169"/>
      <c r="E327" s="101"/>
      <c r="F327" s="101"/>
      <c r="G327" s="167"/>
      <c r="H327" s="28"/>
      <c r="I327" s="27"/>
      <c r="J327" s="197"/>
      <c r="K327" s="82" t="str">
        <f>+'[1]PAC GASTO ADM'!E130</f>
        <v>SOKERT  32 W  PARES</v>
      </c>
      <c r="L327" s="31">
        <f>+'[1]PAC GASTO ADM'!U130</f>
        <v>138.96</v>
      </c>
      <c r="M327" s="133"/>
    </row>
    <row r="328" spans="1:13" x14ac:dyDescent="0.2">
      <c r="A328" s="200"/>
      <c r="B328" s="203"/>
      <c r="C328" s="208"/>
      <c r="D328" s="169"/>
      <c r="E328" s="101"/>
      <c r="F328" s="101"/>
      <c r="G328" s="167"/>
      <c r="H328" s="28"/>
      <c r="I328" s="27"/>
      <c r="J328" s="197"/>
      <c r="K328" s="82" t="str">
        <f>+'[1]PAC GASTO ADM'!E131</f>
        <v>TORNILLO  AUTOROSCABLE  1 ¼” X 6</v>
      </c>
      <c r="L328" s="31">
        <f>+'[1]PAC GASTO ADM'!U131</f>
        <v>180</v>
      </c>
      <c r="M328" s="133"/>
    </row>
    <row r="329" spans="1:13" x14ac:dyDescent="0.2">
      <c r="A329" s="200"/>
      <c r="B329" s="203"/>
      <c r="C329" s="208"/>
      <c r="D329" s="169"/>
      <c r="E329" s="101"/>
      <c r="F329" s="101"/>
      <c r="G329" s="167"/>
      <c r="H329" s="28"/>
      <c r="I329" s="27"/>
      <c r="J329" s="197"/>
      <c r="K329" s="82" t="str">
        <f>+'[1]PAC GASTO ADM'!E132</f>
        <v>TORNILLO  AUTOROSCABLE  1 ½ “ X 6</v>
      </c>
      <c r="L329" s="31">
        <f>+'[1]PAC GASTO ADM'!U132</f>
        <v>180</v>
      </c>
      <c r="M329" s="133"/>
    </row>
    <row r="330" spans="1:13" x14ac:dyDescent="0.2">
      <c r="A330" s="200"/>
      <c r="B330" s="203"/>
      <c r="C330" s="208"/>
      <c r="D330" s="169"/>
      <c r="E330" s="101"/>
      <c r="F330" s="101"/>
      <c r="G330" s="167"/>
      <c r="H330" s="28"/>
      <c r="I330" s="27"/>
      <c r="J330" s="197"/>
      <c r="K330" s="82" t="str">
        <f>+'[1]PAC GASTO ADM'!E133</f>
        <v>TORNILLO  AUTOROSCABLE  1” X 6</v>
      </c>
      <c r="L330" s="31">
        <f>+'[1]PAC GASTO ADM'!U133</f>
        <v>120</v>
      </c>
      <c r="M330" s="133"/>
    </row>
    <row r="331" spans="1:13" x14ac:dyDescent="0.2">
      <c r="A331" s="200"/>
      <c r="B331" s="203"/>
      <c r="C331" s="208"/>
      <c r="D331" s="169"/>
      <c r="E331" s="101"/>
      <c r="F331" s="101"/>
      <c r="G331" s="167"/>
      <c r="H331" s="28"/>
      <c r="I331" s="27"/>
      <c r="J331" s="197"/>
      <c r="K331" s="82" t="str">
        <f>+'[1]PAC GASTO ADM'!E134</f>
        <v>TACOS   FISHER   No.  6  CON TORNILLOS</v>
      </c>
      <c r="L331" s="31">
        <f>+'[1]PAC GASTO ADM'!U134</f>
        <v>18</v>
      </c>
      <c r="M331" s="133"/>
    </row>
    <row r="332" spans="1:13" x14ac:dyDescent="0.2">
      <c r="A332" s="200"/>
      <c r="B332" s="203"/>
      <c r="C332" s="208"/>
      <c r="D332" s="169"/>
      <c r="E332" s="101"/>
      <c r="F332" s="101"/>
      <c r="G332" s="167"/>
      <c r="H332" s="28"/>
      <c r="I332" s="27"/>
      <c r="J332" s="197"/>
      <c r="K332" s="82" t="str">
        <f>+'[1]PAC GASTO ADM'!E135</f>
        <v>TACOS   FISHER   No.  8  CON TORNILLOS</v>
      </c>
      <c r="L332" s="31">
        <f>+'[1]PAC GASTO ADM'!U135</f>
        <v>18</v>
      </c>
      <c r="M332" s="133"/>
    </row>
    <row r="333" spans="1:13" x14ac:dyDescent="0.2">
      <c r="A333" s="200"/>
      <c r="B333" s="203"/>
      <c r="C333" s="208"/>
      <c r="D333" s="169"/>
      <c r="E333" s="101"/>
      <c r="F333" s="101"/>
      <c r="G333" s="167"/>
      <c r="H333" s="28"/>
      <c r="I333" s="27"/>
      <c r="J333" s="197"/>
      <c r="K333" s="82" t="str">
        <f>+'[1]PAC GASTO ADM'!E136</f>
        <v>PERNOS  PARA  TIRADERA  ½  LUNA  CAJONEREAS</v>
      </c>
      <c r="L333" s="31">
        <f>+'[1]PAC GASTO ADM'!U136</f>
        <v>27</v>
      </c>
      <c r="M333" s="133"/>
    </row>
    <row r="334" spans="1:13" x14ac:dyDescent="0.2">
      <c r="A334" s="200"/>
      <c r="B334" s="203"/>
      <c r="C334" s="208"/>
      <c r="D334" s="169"/>
      <c r="E334" s="101"/>
      <c r="F334" s="101"/>
      <c r="G334" s="167"/>
      <c r="H334" s="28"/>
      <c r="I334" s="27"/>
      <c r="J334" s="197"/>
      <c r="K334" s="82" t="str">
        <f>+'[1]PAC GASTO ADM'!E137</f>
        <v>TAPONES  MACHO  ½</v>
      </c>
      <c r="L334" s="31">
        <f>+'[1]PAC GASTO ADM'!U137</f>
        <v>21.24</v>
      </c>
      <c r="M334" s="133"/>
    </row>
    <row r="335" spans="1:13" x14ac:dyDescent="0.2">
      <c r="A335" s="200"/>
      <c r="B335" s="203"/>
      <c r="C335" s="208"/>
      <c r="D335" s="169"/>
      <c r="E335" s="101"/>
      <c r="F335" s="101"/>
      <c r="G335" s="167"/>
      <c r="H335" s="28"/>
      <c r="I335" s="27"/>
      <c r="J335" s="197"/>
      <c r="K335" s="82" t="str">
        <f>+'[1]PAC GASTO ADM'!E138</f>
        <v>FOCOS  AHORADORES  15 W</v>
      </c>
      <c r="L335" s="31">
        <f>+'[1]PAC GASTO ADM'!U138</f>
        <v>189.45</v>
      </c>
      <c r="M335" s="133"/>
    </row>
    <row r="336" spans="1:13" x14ac:dyDescent="0.2">
      <c r="A336" s="200"/>
      <c r="B336" s="203"/>
      <c r="C336" s="208"/>
      <c r="D336" s="169"/>
      <c r="E336" s="101"/>
      <c r="F336" s="101"/>
      <c r="G336" s="167"/>
      <c r="H336" s="28"/>
      <c r="I336" s="27"/>
      <c r="J336" s="197"/>
      <c r="K336" s="82" t="str">
        <f>+'[1]PAC GASTO ADM'!E139</f>
        <v>EXTENSION  POLARIZADA    15 M.</v>
      </c>
      <c r="L336" s="31">
        <f>+'[1]PAC GASTO ADM'!U139</f>
        <v>134.04</v>
      </c>
      <c r="M336" s="133"/>
    </row>
    <row r="337" spans="1:13" x14ac:dyDescent="0.2">
      <c r="A337" s="200"/>
      <c r="B337" s="203"/>
      <c r="C337" s="208"/>
      <c r="D337" s="169"/>
      <c r="E337" s="101"/>
      <c r="F337" s="101"/>
      <c r="G337" s="167"/>
      <c r="H337" s="28"/>
      <c r="I337" s="27"/>
      <c r="J337" s="197"/>
      <c r="K337" s="82" t="str">
        <f>+'[1]PAC GASTO ADM'!E140</f>
        <v>TAIPE   AUTOFUNDENTE</v>
      </c>
      <c r="L337" s="31">
        <f>+'[1]PAC GASTO ADM'!U140</f>
        <v>90</v>
      </c>
      <c r="M337" s="133"/>
    </row>
    <row r="338" spans="1:13" x14ac:dyDescent="0.2">
      <c r="A338" s="200"/>
      <c r="B338" s="203"/>
      <c r="C338" s="208"/>
      <c r="D338" s="169"/>
      <c r="E338" s="101"/>
      <c r="F338" s="101"/>
      <c r="G338" s="167"/>
      <c r="H338" s="28"/>
      <c r="I338" s="27"/>
      <c r="J338" s="197"/>
      <c r="K338" s="82" t="str">
        <f>+'[1]PAC GASTO ADM'!E141</f>
        <v>TEFLON</v>
      </c>
      <c r="L338" s="31">
        <f>+'[1]PAC GASTO ADM'!U141</f>
        <v>15</v>
      </c>
      <c r="M338" s="133"/>
    </row>
    <row r="339" spans="1:13" x14ac:dyDescent="0.2">
      <c r="A339" s="200"/>
      <c r="B339" s="203"/>
      <c r="C339" s="208"/>
      <c r="D339" s="169"/>
      <c r="E339" s="101"/>
      <c r="F339" s="101"/>
      <c r="G339" s="167"/>
      <c r="H339" s="28"/>
      <c r="I339" s="27"/>
      <c r="J339" s="197"/>
      <c r="K339" s="82" t="str">
        <f>+'[1]PAC GASTO ADM'!E142</f>
        <v>TUBO SELLA ROSCA</v>
      </c>
      <c r="L339" s="31">
        <f>+'[1]PAC GASTO ADM'!U142</f>
        <v>17.13</v>
      </c>
      <c r="M339" s="133"/>
    </row>
    <row r="340" spans="1:13" x14ac:dyDescent="0.2">
      <c r="A340" s="200"/>
      <c r="B340" s="203"/>
      <c r="C340" s="208"/>
      <c r="D340" s="169"/>
      <c r="E340" s="101"/>
      <c r="F340" s="101"/>
      <c r="G340" s="167"/>
      <c r="H340" s="28"/>
      <c r="I340" s="27"/>
      <c r="J340" s="197"/>
      <c r="K340" s="82" t="str">
        <f>+'[1]PAC GASTO ADM'!E143</f>
        <v>BLANCOLA   1 LITRO</v>
      </c>
      <c r="L340" s="31">
        <f>+'[1]PAC GASTO ADM'!U143</f>
        <v>8.01</v>
      </c>
      <c r="M340" s="133"/>
    </row>
    <row r="341" spans="1:13" x14ac:dyDescent="0.2">
      <c r="A341" s="200"/>
      <c r="B341" s="203"/>
      <c r="C341" s="208"/>
      <c r="D341" s="169"/>
      <c r="E341" s="101"/>
      <c r="F341" s="101"/>
      <c r="G341" s="167"/>
      <c r="H341" s="28"/>
      <c r="I341" s="27"/>
      <c r="J341" s="197"/>
      <c r="K341" s="82" t="str">
        <f>+'[1]PAC GASTO ADM'!E144</f>
        <v>CEMENTO DE CONTACTO  ¼</v>
      </c>
      <c r="L341" s="31">
        <f>+'[1]PAC GASTO ADM'!U144</f>
        <v>13.559999999999999</v>
      </c>
      <c r="M341" s="133"/>
    </row>
    <row r="342" spans="1:13" x14ac:dyDescent="0.2">
      <c r="A342" s="200"/>
      <c r="B342" s="203"/>
      <c r="C342" s="208"/>
      <c r="D342" s="169"/>
      <c r="E342" s="101"/>
      <c r="F342" s="101"/>
      <c r="G342" s="167"/>
      <c r="H342" s="28"/>
      <c r="I342" s="27"/>
      <c r="J342" s="197"/>
      <c r="K342" s="82" t="str">
        <f>+'[1]PAC GASTO ADM'!E145</f>
        <v>PEGA LA BRUJITA</v>
      </c>
      <c r="L342" s="31">
        <f>+'[1]PAC GASTO ADM'!U145</f>
        <v>86.94</v>
      </c>
      <c r="M342" s="133"/>
    </row>
    <row r="343" spans="1:13" x14ac:dyDescent="0.2">
      <c r="A343" s="200"/>
      <c r="B343" s="203"/>
      <c r="C343" s="208"/>
      <c r="D343" s="169"/>
      <c r="E343" s="101"/>
      <c r="F343" s="101"/>
      <c r="G343" s="167"/>
      <c r="H343" s="28"/>
      <c r="I343" s="27"/>
      <c r="J343" s="197"/>
      <c r="K343" s="82" t="str">
        <f>+'[1]PAC GASTO ADM'!E146</f>
        <v>TUBO  SILICON</v>
      </c>
      <c r="L343" s="31">
        <f>+'[1]PAC GASTO ADM'!U146</f>
        <v>22.200000000000003</v>
      </c>
      <c r="M343" s="133"/>
    </row>
    <row r="344" spans="1:13" x14ac:dyDescent="0.2">
      <c r="A344" s="200"/>
      <c r="B344" s="203"/>
      <c r="C344" s="208"/>
      <c r="D344" s="169"/>
      <c r="E344" s="101"/>
      <c r="F344" s="101"/>
      <c r="G344" s="167"/>
      <c r="H344" s="28"/>
      <c r="I344" s="27"/>
      <c r="J344" s="197"/>
      <c r="K344" s="82" t="str">
        <f>+'[1]PAC GASTO ADM'!E147</f>
        <v xml:space="preserve">BARRA DE SILICON </v>
      </c>
      <c r="L344" s="31">
        <f>+'[1]PAC GASTO ADM'!U147</f>
        <v>114.9</v>
      </c>
      <c r="M344" s="133"/>
    </row>
    <row r="345" spans="1:13" x14ac:dyDescent="0.2">
      <c r="A345" s="200"/>
      <c r="B345" s="203"/>
      <c r="C345" s="208"/>
      <c r="D345" s="169"/>
      <c r="E345" s="101"/>
      <c r="F345" s="101"/>
      <c r="G345" s="167"/>
      <c r="H345" s="28"/>
      <c r="I345" s="27"/>
      <c r="J345" s="197"/>
      <c r="K345" s="82" t="str">
        <f>+'[1]PAC GASTO ADM'!E148</f>
        <v>ACEITE  3 EN 1   GRANDE</v>
      </c>
      <c r="L345" s="31">
        <f>+'[1]PAC GASTO ADM'!U148</f>
        <v>6.75</v>
      </c>
      <c r="M345" s="133"/>
    </row>
    <row r="346" spans="1:13" x14ac:dyDescent="0.2">
      <c r="A346" s="200"/>
      <c r="B346" s="203"/>
      <c r="C346" s="208"/>
      <c r="D346" s="169"/>
      <c r="E346" s="101"/>
      <c r="F346" s="101"/>
      <c r="G346" s="167"/>
      <c r="H346" s="28"/>
      <c r="I346" s="27"/>
      <c r="J346" s="197"/>
      <c r="K346" s="82" t="str">
        <f>+'[1]PAC GASTO ADM'!E149</f>
        <v>GUAYPES FUNDA</v>
      </c>
      <c r="L346" s="31">
        <f>+'[1]PAC GASTO ADM'!U149</f>
        <v>356.40000000000003</v>
      </c>
      <c r="M346" s="133"/>
    </row>
    <row r="347" spans="1:13" x14ac:dyDescent="0.2">
      <c r="A347" s="200"/>
      <c r="B347" s="203"/>
      <c r="C347" s="208"/>
      <c r="D347" s="169"/>
      <c r="E347" s="101"/>
      <c r="F347" s="101"/>
      <c r="G347" s="167"/>
      <c r="H347" s="28"/>
      <c r="I347" s="27"/>
      <c r="J347" s="197"/>
      <c r="K347" s="82" t="str">
        <f>+'[1]PAC GASTO ADM'!E150</f>
        <v xml:space="preserve">REMACHES VARIAS MEDIDAS </v>
      </c>
      <c r="L347" s="31">
        <f>+'[1]PAC GASTO ADM'!U150</f>
        <v>99</v>
      </c>
      <c r="M347" s="133"/>
    </row>
    <row r="348" spans="1:13" x14ac:dyDescent="0.2">
      <c r="A348" s="200"/>
      <c r="B348" s="203"/>
      <c r="C348" s="208"/>
      <c r="D348" s="169"/>
      <c r="E348" s="101"/>
      <c r="F348" s="101"/>
      <c r="G348" s="167"/>
      <c r="H348" s="28"/>
      <c r="I348" s="27"/>
      <c r="J348" s="197"/>
      <c r="K348" s="82" t="str">
        <f>+'[1]PAC GASTO ADM'!E151</f>
        <v>CLVOS   1” LIBRA</v>
      </c>
      <c r="L348" s="31">
        <f>+'[1]PAC GASTO ADM'!U151</f>
        <v>5.79</v>
      </c>
      <c r="M348" s="133"/>
    </row>
    <row r="349" spans="1:13" x14ac:dyDescent="0.2">
      <c r="A349" s="200"/>
      <c r="B349" s="203"/>
      <c r="C349" s="208"/>
      <c r="D349" s="169"/>
      <c r="E349" s="101"/>
      <c r="F349" s="101"/>
      <c r="G349" s="167"/>
      <c r="H349" s="28"/>
      <c r="I349" s="27"/>
      <c r="J349" s="197"/>
      <c r="K349" s="82" t="str">
        <f>+'[1]PAC GASTO ADM'!E152</f>
        <v>CLVOS  DE  ACERO  BLANCOS   1” CAJA</v>
      </c>
      <c r="L349" s="31">
        <f>+'[1]PAC GASTO ADM'!U152</f>
        <v>2.58</v>
      </c>
      <c r="M349" s="133"/>
    </row>
    <row r="350" spans="1:13" x14ac:dyDescent="0.2">
      <c r="A350" s="200"/>
      <c r="B350" s="203"/>
      <c r="C350" s="208"/>
      <c r="D350" s="169"/>
      <c r="E350" s="101"/>
      <c r="F350" s="101"/>
      <c r="G350" s="167"/>
      <c r="H350" s="28"/>
      <c r="I350" s="27"/>
      <c r="J350" s="197"/>
      <c r="K350" s="82" t="str">
        <f>+'[1]PAC GASTO ADM'!E153</f>
        <v>CLVOS   DE  ACRO    BLANCOS  1 ½ “ CAJA</v>
      </c>
      <c r="L350" s="31">
        <f>+'[1]PAC GASTO ADM'!U153</f>
        <v>2.7</v>
      </c>
      <c r="M350" s="133"/>
    </row>
    <row r="351" spans="1:13" ht="25.5" x14ac:dyDescent="0.2">
      <c r="A351" s="200"/>
      <c r="B351" s="203"/>
      <c r="C351" s="208"/>
      <c r="D351" s="169"/>
      <c r="E351" s="101"/>
      <c r="F351" s="101"/>
      <c r="G351" s="167"/>
      <c r="H351" s="28"/>
      <c r="I351" s="27"/>
      <c r="J351" s="197"/>
      <c r="K351" s="82" t="str">
        <f>+'[1]PAC GASTO ADM'!E154</f>
        <v>JUEGO DE DESARMADORES PUNTA  IMANTADA MANGO DE CAUCHO</v>
      </c>
      <c r="L351" s="31">
        <f>+'[1]PAC GASTO ADM'!U154</f>
        <v>25.200000000000003</v>
      </c>
      <c r="M351" s="133"/>
    </row>
    <row r="352" spans="1:13" x14ac:dyDescent="0.2">
      <c r="A352" s="200"/>
      <c r="B352" s="203"/>
      <c r="C352" s="208"/>
      <c r="D352" s="169"/>
      <c r="E352" s="101"/>
      <c r="F352" s="101"/>
      <c r="G352" s="167"/>
      <c r="H352" s="28"/>
      <c r="I352" s="27"/>
      <c r="J352" s="197"/>
      <c r="K352" s="82" t="str">
        <f>+'[1]PAC GASTO ADM'!E155</f>
        <v>ALICATE   GRANDE</v>
      </c>
      <c r="L352" s="31">
        <f>+'[1]PAC GASTO ADM'!U155</f>
        <v>28.200000000000003</v>
      </c>
      <c r="M352" s="133"/>
    </row>
    <row r="353" spans="1:13" x14ac:dyDescent="0.2">
      <c r="A353" s="200"/>
      <c r="B353" s="203"/>
      <c r="C353" s="208"/>
      <c r="D353" s="169"/>
      <c r="E353" s="101"/>
      <c r="F353" s="101"/>
      <c r="G353" s="167"/>
      <c r="H353" s="28"/>
      <c r="I353" s="27"/>
      <c r="J353" s="197"/>
      <c r="K353" s="82" t="str">
        <f>+'[1]PAC GASTO ADM'!E156</f>
        <v>ALICATE   PEQUEÑO</v>
      </c>
      <c r="L353" s="31">
        <f>+'[1]PAC GASTO ADM'!U156</f>
        <v>20.669999999999998</v>
      </c>
      <c r="M353" s="133"/>
    </row>
    <row r="354" spans="1:13" x14ac:dyDescent="0.2">
      <c r="A354" s="200"/>
      <c r="B354" s="203"/>
      <c r="C354" s="208"/>
      <c r="D354" s="169"/>
      <c r="E354" s="101"/>
      <c r="F354" s="101"/>
      <c r="G354" s="167"/>
      <c r="H354" s="28"/>
      <c r="I354" s="27"/>
      <c r="J354" s="197"/>
      <c r="K354" s="82" t="str">
        <f>+'[1]PAC GASTO ADM'!E157</f>
        <v>PINZA  GRANDE</v>
      </c>
      <c r="L354" s="31">
        <f>+'[1]PAC GASTO ADM'!U157</f>
        <v>32.400000000000006</v>
      </c>
      <c r="M354" s="133"/>
    </row>
    <row r="355" spans="1:13" x14ac:dyDescent="0.2">
      <c r="A355" s="200"/>
      <c r="B355" s="203"/>
      <c r="C355" s="208"/>
      <c r="D355" s="169"/>
      <c r="E355" s="101"/>
      <c r="F355" s="101"/>
      <c r="G355" s="167"/>
      <c r="H355" s="28"/>
      <c r="I355" s="27"/>
      <c r="J355" s="197"/>
      <c r="K355" s="82" t="str">
        <f>+'[1]PAC GASTO ADM'!E158</f>
        <v>PLAYO  GRANDE</v>
      </c>
      <c r="L355" s="31">
        <f>+'[1]PAC GASTO ADM'!U158</f>
        <v>16.11</v>
      </c>
      <c r="M355" s="133"/>
    </row>
    <row r="356" spans="1:13" x14ac:dyDescent="0.2">
      <c r="A356" s="200"/>
      <c r="B356" s="203"/>
      <c r="C356" s="208"/>
      <c r="D356" s="169"/>
      <c r="E356" s="101"/>
      <c r="F356" s="101"/>
      <c r="G356" s="167"/>
      <c r="H356" s="28"/>
      <c r="I356" s="27"/>
      <c r="J356" s="197"/>
      <c r="K356" s="82" t="str">
        <f>+'[1]PAC GASTO ADM'!E159</f>
        <v>PLAYO  DE  EXTENSION</v>
      </c>
      <c r="L356" s="31">
        <f>+'[1]PAC GASTO ADM'!U159</f>
        <v>34.83</v>
      </c>
      <c r="M356" s="133"/>
    </row>
    <row r="357" spans="1:13" x14ac:dyDescent="0.2">
      <c r="A357" s="200"/>
      <c r="B357" s="203"/>
      <c r="C357" s="208"/>
      <c r="D357" s="169"/>
      <c r="E357" s="101"/>
      <c r="F357" s="101"/>
      <c r="G357" s="167"/>
      <c r="H357" s="28"/>
      <c r="I357" s="27"/>
      <c r="J357" s="197"/>
      <c r="K357" s="82" t="str">
        <f>+'[1]PAC GASTO ADM'!E160</f>
        <v>DESARMADOR  COMPROBADOR</v>
      </c>
      <c r="L357" s="31">
        <f>+'[1]PAC GASTO ADM'!U160</f>
        <v>13.5</v>
      </c>
      <c r="M357" s="133"/>
    </row>
    <row r="358" spans="1:13" x14ac:dyDescent="0.2">
      <c r="A358" s="200"/>
      <c r="B358" s="203"/>
      <c r="C358" s="208"/>
      <c r="D358" s="169"/>
      <c r="E358" s="101"/>
      <c r="F358" s="101"/>
      <c r="G358" s="167"/>
      <c r="H358" s="28"/>
      <c r="I358" s="27"/>
      <c r="J358" s="197"/>
      <c r="K358" s="82" t="str">
        <f>+'[1]PAC GASTO ADM'!E161</f>
        <v>JUEGO DE  LLAVES HEXAGONALES</v>
      </c>
      <c r="L358" s="31">
        <f>+'[1]PAC GASTO ADM'!U161</f>
        <v>19.77</v>
      </c>
      <c r="M358" s="133"/>
    </row>
    <row r="359" spans="1:13" x14ac:dyDescent="0.2">
      <c r="A359" s="200"/>
      <c r="B359" s="203"/>
      <c r="C359" s="208"/>
      <c r="D359" s="169"/>
      <c r="E359" s="101"/>
      <c r="F359" s="101"/>
      <c r="G359" s="167"/>
      <c r="H359" s="28"/>
      <c r="I359" s="27"/>
      <c r="J359" s="197"/>
      <c r="K359" s="82" t="str">
        <f>+'[1]PAC GASTO ADM'!E162</f>
        <v>JUEGO DE  LLAVES  DE BOCA</v>
      </c>
      <c r="L359" s="31">
        <f>+'[1]PAC GASTO ADM'!U162</f>
        <v>96.63</v>
      </c>
      <c r="M359" s="133"/>
    </row>
    <row r="360" spans="1:13" x14ac:dyDescent="0.2">
      <c r="A360" s="200"/>
      <c r="B360" s="203"/>
      <c r="C360" s="208"/>
      <c r="D360" s="169"/>
      <c r="E360" s="101"/>
      <c r="F360" s="101"/>
      <c r="G360" s="167"/>
      <c r="H360" s="28"/>
      <c r="I360" s="27"/>
      <c r="J360" s="197"/>
      <c r="K360" s="82" t="str">
        <f>+'[1]PAC GASTO ADM'!E163</f>
        <v>LLAVE  INGLESA   No.  6</v>
      </c>
      <c r="L360" s="31">
        <f>+'[1]PAC GASTO ADM'!U163</f>
        <v>13.649999999999999</v>
      </c>
      <c r="M360" s="133"/>
    </row>
    <row r="361" spans="1:13" x14ac:dyDescent="0.2">
      <c r="A361" s="200"/>
      <c r="B361" s="203"/>
      <c r="C361" s="208"/>
      <c r="D361" s="169"/>
      <c r="E361" s="101"/>
      <c r="F361" s="101"/>
      <c r="G361" s="167"/>
      <c r="H361" s="28"/>
      <c r="I361" s="27"/>
      <c r="J361" s="197"/>
      <c r="K361" s="82" t="str">
        <f>+'[1]PAC GASTO ADM'!E164</f>
        <v>LLAVE  INGLESA   No.  8</v>
      </c>
      <c r="L361" s="31">
        <f>+'[1]PAC GASTO ADM'!U164</f>
        <v>18.78</v>
      </c>
      <c r="M361" s="133"/>
    </row>
    <row r="362" spans="1:13" x14ac:dyDescent="0.2">
      <c r="A362" s="200"/>
      <c r="B362" s="203"/>
      <c r="C362" s="208"/>
      <c r="D362" s="169"/>
      <c r="E362" s="101"/>
      <c r="F362" s="101"/>
      <c r="G362" s="167"/>
      <c r="H362" s="28"/>
      <c r="I362" s="27"/>
      <c r="J362" s="197"/>
      <c r="K362" s="82" t="str">
        <f>+'[1]PAC GASTO ADM'!E165</f>
        <v>HOJAS  DE  SIERRA</v>
      </c>
      <c r="L362" s="31">
        <f>+'[1]PAC GASTO ADM'!U165</f>
        <v>16.66</v>
      </c>
      <c r="M362" s="133"/>
    </row>
    <row r="363" spans="1:13" x14ac:dyDescent="0.2">
      <c r="A363" s="200"/>
      <c r="B363" s="203"/>
      <c r="C363" s="208"/>
      <c r="D363" s="169"/>
      <c r="E363" s="101"/>
      <c r="F363" s="101"/>
      <c r="G363" s="167"/>
      <c r="H363" s="28"/>
      <c r="I363" s="27"/>
      <c r="J363" s="197"/>
      <c r="K363" s="82" t="str">
        <f>+'[1]PAC GASTO ADM'!E166</f>
        <v>MULTIMETRO</v>
      </c>
      <c r="L363" s="31">
        <f>+'[1]PAC GASTO ADM'!U166</f>
        <v>119.34</v>
      </c>
      <c r="M363" s="133"/>
    </row>
    <row r="364" spans="1:13" x14ac:dyDescent="0.2">
      <c r="A364" s="200"/>
      <c r="B364" s="203"/>
      <c r="C364" s="208"/>
      <c r="D364" s="169"/>
      <c r="E364" s="101"/>
      <c r="F364" s="101"/>
      <c r="G364" s="167"/>
      <c r="H364" s="28"/>
      <c r="I364" s="27"/>
      <c r="J364" s="197"/>
      <c r="K364" s="82" t="str">
        <f>+'[1]PAC GASTO ADM'!E167</f>
        <v>JUEGO DE  FORMONES</v>
      </c>
      <c r="L364" s="31">
        <f>+'[1]PAC GASTO ADM'!U167</f>
        <v>54.21</v>
      </c>
      <c r="M364" s="133"/>
    </row>
    <row r="365" spans="1:13" x14ac:dyDescent="0.2">
      <c r="A365" s="200"/>
      <c r="B365" s="203"/>
      <c r="C365" s="208"/>
      <c r="D365" s="169"/>
      <c r="E365" s="101"/>
      <c r="F365" s="101"/>
      <c r="G365" s="167"/>
      <c r="H365" s="28"/>
      <c r="I365" s="27"/>
      <c r="J365" s="197"/>
      <c r="K365" s="82" t="str">
        <f>+'[1]PAC GASTO ADM'!E168</f>
        <v>LIMA  REDONDA  MEDIANA</v>
      </c>
      <c r="L365" s="31">
        <f>+'[1]PAC GASTO ADM'!U168</f>
        <v>15.96</v>
      </c>
      <c r="M365" s="133"/>
    </row>
    <row r="366" spans="1:13" x14ac:dyDescent="0.2">
      <c r="A366" s="200"/>
      <c r="B366" s="203"/>
      <c r="C366" s="208"/>
      <c r="D366" s="169"/>
      <c r="E366" s="101"/>
      <c r="F366" s="101"/>
      <c r="G366" s="167"/>
      <c r="H366" s="28"/>
      <c r="I366" s="27"/>
      <c r="J366" s="197"/>
      <c r="K366" s="82" t="str">
        <f>+'[1]PAC GASTO ADM'!E169</f>
        <v>LIMA  PLANA   MEDIANA</v>
      </c>
      <c r="L366" s="31">
        <f>+'[1]PAC GASTO ADM'!U169</f>
        <v>9.120000000000001</v>
      </c>
      <c r="M366" s="133"/>
    </row>
    <row r="367" spans="1:13" x14ac:dyDescent="0.2">
      <c r="A367" s="200"/>
      <c r="B367" s="203"/>
      <c r="C367" s="208"/>
      <c r="D367" s="169"/>
      <c r="E367" s="101"/>
      <c r="F367" s="101"/>
      <c r="G367" s="167"/>
      <c r="H367" s="28"/>
      <c r="I367" s="27"/>
      <c r="J367" s="197"/>
      <c r="K367" s="82" t="str">
        <f>+'[1]PAC GASTO ADM'!E170</f>
        <v>DIAMANTE  DE  CORTAR  VIDRIO</v>
      </c>
      <c r="L367" s="31">
        <f>+'[1]PAC GASTO ADM'!U170</f>
        <v>10.74</v>
      </c>
      <c r="M367" s="133"/>
    </row>
    <row r="368" spans="1:13" x14ac:dyDescent="0.2">
      <c r="A368" s="200"/>
      <c r="B368" s="203"/>
      <c r="C368" s="208"/>
      <c r="D368" s="169"/>
      <c r="E368" s="101"/>
      <c r="F368" s="101"/>
      <c r="G368" s="167"/>
      <c r="H368" s="28"/>
      <c r="I368" s="27"/>
      <c r="J368" s="197"/>
      <c r="K368" s="82" t="str">
        <f>+'[1]PAC GASTO ADM'!E171</f>
        <v>ESPATULA  2”</v>
      </c>
      <c r="L368" s="31">
        <f>+'[1]PAC GASTO ADM'!U171</f>
        <v>16.799999999999997</v>
      </c>
      <c r="M368" s="133"/>
    </row>
    <row r="369" spans="1:13" x14ac:dyDescent="0.2">
      <c r="A369" s="200"/>
      <c r="B369" s="203"/>
      <c r="C369" s="208"/>
      <c r="D369" s="169"/>
      <c r="E369" s="101"/>
      <c r="F369" s="101"/>
      <c r="G369" s="167"/>
      <c r="H369" s="28"/>
      <c r="I369" s="27"/>
      <c r="J369" s="197"/>
      <c r="K369" s="82" t="str">
        <f>+'[1]PAC GASTO ADM'!E172</f>
        <v>COMBO    3  LIBRAS</v>
      </c>
      <c r="L369" s="31">
        <f>+'[1]PAC GASTO ADM'!U172</f>
        <v>32.519999999999996</v>
      </c>
      <c r="M369" s="133"/>
    </row>
    <row r="370" spans="1:13" x14ac:dyDescent="0.2">
      <c r="A370" s="200"/>
      <c r="B370" s="203"/>
      <c r="C370" s="208"/>
      <c r="D370" s="169"/>
      <c r="E370" s="101"/>
      <c r="F370" s="101"/>
      <c r="G370" s="167"/>
      <c r="H370" s="28"/>
      <c r="I370" s="27"/>
      <c r="J370" s="197"/>
      <c r="K370" s="82" t="str">
        <f>+'[1]PAC GASTO ADM'!E173</f>
        <v>CINCEL</v>
      </c>
      <c r="L370" s="31">
        <f>+'[1]PAC GASTO ADM'!U173</f>
        <v>18.39</v>
      </c>
      <c r="M370" s="133"/>
    </row>
    <row r="371" spans="1:13" x14ac:dyDescent="0.2">
      <c r="A371" s="200"/>
      <c r="B371" s="203"/>
      <c r="C371" s="208"/>
      <c r="D371" s="169"/>
      <c r="E371" s="101"/>
      <c r="F371" s="101"/>
      <c r="G371" s="167"/>
      <c r="H371" s="28"/>
      <c r="I371" s="27"/>
      <c r="J371" s="197"/>
      <c r="K371" s="82" t="str">
        <f>+'[1]PAC GASTO ADM'!E174</f>
        <v>PUNTA</v>
      </c>
      <c r="L371" s="31">
        <f>+'[1]PAC GASTO ADM'!U174</f>
        <v>30.06</v>
      </c>
      <c r="M371" s="133"/>
    </row>
    <row r="372" spans="1:13" x14ac:dyDescent="0.2">
      <c r="A372" s="200"/>
      <c r="B372" s="203"/>
      <c r="C372" s="208"/>
      <c r="D372" s="169"/>
      <c r="E372" s="101"/>
      <c r="F372" s="101"/>
      <c r="G372" s="167"/>
      <c r="H372" s="28"/>
      <c r="I372" s="27"/>
      <c r="J372" s="197"/>
      <c r="K372" s="82" t="str">
        <f>+'[1]PAC GASTO ADM'!E175</f>
        <v>PISTOLA  ELECTRICA  PARA SILICON</v>
      </c>
      <c r="L372" s="31">
        <f>+'[1]PAC GASTO ADM'!U175</f>
        <v>8.82</v>
      </c>
      <c r="M372" s="133"/>
    </row>
    <row r="373" spans="1:13" x14ac:dyDescent="0.2">
      <c r="A373" s="200"/>
      <c r="B373" s="203"/>
      <c r="C373" s="208"/>
      <c r="D373" s="169"/>
      <c r="E373" s="101"/>
      <c r="F373" s="101"/>
      <c r="G373" s="167"/>
      <c r="H373" s="28"/>
      <c r="I373" s="27"/>
      <c r="J373" s="197"/>
      <c r="K373" s="82" t="str">
        <f>+'[1]PAC GASTO ADM'!E176</f>
        <v>JUEGO DE BROCAS  PARA  HORMIGON  12 PIEZAS</v>
      </c>
      <c r="L373" s="31">
        <f>+'[1]PAC GASTO ADM'!U176</f>
        <v>23.1</v>
      </c>
      <c r="M373" s="133"/>
    </row>
    <row r="374" spans="1:13" x14ac:dyDescent="0.2">
      <c r="A374" s="200"/>
      <c r="B374" s="203"/>
      <c r="C374" s="208"/>
      <c r="D374" s="169"/>
      <c r="E374" s="101"/>
      <c r="F374" s="101"/>
      <c r="G374" s="167"/>
      <c r="H374" s="28"/>
      <c r="I374" s="27"/>
      <c r="J374" s="197"/>
      <c r="K374" s="82" t="str">
        <f>+'[1]PAC GASTO ADM'!E177</f>
        <v>JUEGO DE BROCAS  PARA   MADERA  12  PIEZAS</v>
      </c>
      <c r="L374" s="31">
        <f>+'[1]PAC GASTO ADM'!U177</f>
        <v>32.01</v>
      </c>
      <c r="M374" s="133"/>
    </row>
    <row r="375" spans="1:13" x14ac:dyDescent="0.2">
      <c r="A375" s="200"/>
      <c r="B375" s="203"/>
      <c r="C375" s="208"/>
      <c r="D375" s="169"/>
      <c r="E375" s="101"/>
      <c r="F375" s="101"/>
      <c r="G375" s="167"/>
      <c r="H375" s="28"/>
      <c r="I375" s="27"/>
      <c r="J375" s="197"/>
      <c r="K375" s="82" t="str">
        <f>+'[1]PAC GASTO ADM'!E178</f>
        <v>SEPILLO PARA  MADERA  MEDIANO</v>
      </c>
      <c r="L375" s="31">
        <f>+'[1]PAC GASTO ADM'!U178</f>
        <v>93</v>
      </c>
      <c r="M375" s="133"/>
    </row>
    <row r="376" spans="1:13" x14ac:dyDescent="0.2">
      <c r="A376" s="200"/>
      <c r="B376" s="203"/>
      <c r="C376" s="208"/>
      <c r="D376" s="169"/>
      <c r="E376" s="101"/>
      <c r="F376" s="101"/>
      <c r="G376" s="167"/>
      <c r="H376" s="28"/>
      <c r="I376" s="27"/>
      <c r="J376" s="197"/>
      <c r="K376" s="82" t="str">
        <f>+'[1]PAC GASTO ADM'!E179</f>
        <v>PLAYO  DE  PRESION</v>
      </c>
      <c r="L376" s="31">
        <f>+'[1]PAC GASTO ADM'!U179</f>
        <v>30.450000000000003</v>
      </c>
      <c r="M376" s="133"/>
    </row>
    <row r="377" spans="1:13" x14ac:dyDescent="0.2">
      <c r="A377" s="200"/>
      <c r="B377" s="203"/>
      <c r="C377" s="208"/>
      <c r="D377" s="169"/>
      <c r="E377" s="101"/>
      <c r="F377" s="101"/>
      <c r="G377" s="153"/>
      <c r="H377" s="28" t="s">
        <v>19</v>
      </c>
      <c r="I377" s="27">
        <v>12500</v>
      </c>
      <c r="J377" s="198"/>
      <c r="K377" s="82" t="str">
        <f>+'[1]PAC GASTO ADM'!E180</f>
        <v>REMACHADORA</v>
      </c>
      <c r="L377" s="31">
        <f>+'[1]PAC GASTO ADM'!U180</f>
        <v>31.200000000000003</v>
      </c>
      <c r="M377" s="120"/>
    </row>
    <row r="378" spans="1:13" ht="15" customHeight="1" x14ac:dyDescent="0.2">
      <c r="A378" s="200"/>
      <c r="B378" s="203"/>
      <c r="C378" s="208"/>
      <c r="D378" s="169"/>
      <c r="E378" s="101"/>
      <c r="F378" s="101"/>
      <c r="G378" s="152">
        <v>530813</v>
      </c>
      <c r="H378" s="28"/>
      <c r="I378" s="27"/>
      <c r="J378" s="196">
        <v>4500</v>
      </c>
      <c r="K378" s="82" t="str">
        <f>+'[1]PAC GASTO ADM'!E181</f>
        <v>PERIFÉRICOS, ACCESORIOS Y RESPUESTOS</v>
      </c>
      <c r="L378" s="31">
        <f>+'[1]PAC GASTO ADM'!V181</f>
        <v>97.86</v>
      </c>
      <c r="M378" s="119">
        <f>SUM(L378:L379)*1.12</f>
        <v>4500.003200000001</v>
      </c>
    </row>
    <row r="379" spans="1:13" ht="25.5" x14ac:dyDescent="0.2">
      <c r="A379" s="200"/>
      <c r="B379" s="203"/>
      <c r="C379" s="208"/>
      <c r="D379" s="169"/>
      <c r="E379" s="101"/>
      <c r="F379" s="101"/>
      <c r="G379" s="153"/>
      <c r="H379" s="28" t="s">
        <v>19</v>
      </c>
      <c r="I379" s="27">
        <v>4500</v>
      </c>
      <c r="J379" s="198"/>
      <c r="K379" s="82" t="str">
        <f>+'[1]PAC GASTO ADM'!E182</f>
        <v>INCREMENTO DE MEMORIA RAM PARA COMPUTADORAS E IMPRESORAS</v>
      </c>
      <c r="L379" s="31">
        <f>+'[1]PAC GASTO ADM'!V182</f>
        <v>3920</v>
      </c>
      <c r="M379" s="120"/>
    </row>
    <row r="380" spans="1:13" x14ac:dyDescent="0.2">
      <c r="A380" s="200"/>
      <c r="B380" s="203"/>
      <c r="C380" s="208"/>
      <c r="D380" s="169"/>
      <c r="E380" s="101"/>
      <c r="F380" s="101"/>
      <c r="G380" s="26">
        <v>530819</v>
      </c>
      <c r="H380" s="28" t="s">
        <v>19</v>
      </c>
      <c r="I380" s="27">
        <v>3500</v>
      </c>
      <c r="J380" s="104">
        <v>3500</v>
      </c>
      <c r="K380" s="82" t="s">
        <v>159</v>
      </c>
      <c r="L380" s="102" t="s">
        <v>160</v>
      </c>
      <c r="M380" s="103" t="s">
        <v>160</v>
      </c>
    </row>
    <row r="381" spans="1:13" x14ac:dyDescent="0.2">
      <c r="A381" s="200"/>
      <c r="B381" s="203"/>
      <c r="C381" s="208"/>
      <c r="D381" s="169"/>
      <c r="E381" s="101"/>
      <c r="F381" s="101"/>
      <c r="G381" s="26">
        <v>530899</v>
      </c>
      <c r="H381" s="28" t="s">
        <v>19</v>
      </c>
      <c r="I381" s="27">
        <v>3204.86</v>
      </c>
      <c r="J381" s="104">
        <v>3204.86</v>
      </c>
      <c r="K381" s="82" t="s">
        <v>159</v>
      </c>
      <c r="L381" s="102" t="s">
        <v>160</v>
      </c>
      <c r="M381" s="103" t="s">
        <v>160</v>
      </c>
    </row>
    <row r="382" spans="1:13" x14ac:dyDescent="0.2">
      <c r="A382" s="200"/>
      <c r="B382" s="203"/>
      <c r="C382" s="208"/>
      <c r="D382" s="169"/>
      <c r="E382" s="101"/>
      <c r="F382" s="101"/>
      <c r="G382" s="26">
        <v>531403</v>
      </c>
      <c r="H382" s="28" t="s">
        <v>19</v>
      </c>
      <c r="I382" s="27">
        <v>4500</v>
      </c>
      <c r="J382" s="104">
        <v>4500</v>
      </c>
      <c r="K382" s="82" t="s">
        <v>159</v>
      </c>
      <c r="L382" s="102" t="s">
        <v>160</v>
      </c>
      <c r="M382" s="103" t="s">
        <v>160</v>
      </c>
    </row>
    <row r="383" spans="1:13" x14ac:dyDescent="0.2">
      <c r="A383" s="200"/>
      <c r="B383" s="203"/>
      <c r="C383" s="208"/>
      <c r="D383" s="169"/>
      <c r="E383" s="101"/>
      <c r="F383" s="101"/>
      <c r="G383" s="26">
        <v>531404</v>
      </c>
      <c r="H383" s="28" t="s">
        <v>19</v>
      </c>
      <c r="I383" s="27">
        <v>5000</v>
      </c>
      <c r="J383" s="104">
        <v>5000</v>
      </c>
      <c r="K383" s="82" t="s">
        <v>159</v>
      </c>
      <c r="L383" s="102" t="s">
        <v>160</v>
      </c>
      <c r="M383" s="103" t="s">
        <v>160</v>
      </c>
    </row>
    <row r="384" spans="1:13" x14ac:dyDescent="0.2">
      <c r="A384" s="200"/>
      <c r="B384" s="203"/>
      <c r="C384" s="208"/>
      <c r="D384" s="169"/>
      <c r="E384" s="101"/>
      <c r="F384" s="101"/>
      <c r="G384" s="26">
        <v>531406</v>
      </c>
      <c r="H384" s="28" t="s">
        <v>19</v>
      </c>
      <c r="I384" s="27">
        <v>3500</v>
      </c>
      <c r="J384" s="104">
        <v>3500</v>
      </c>
      <c r="K384" s="82" t="s">
        <v>159</v>
      </c>
      <c r="L384" s="102" t="s">
        <v>160</v>
      </c>
      <c r="M384" s="103" t="s">
        <v>160</v>
      </c>
    </row>
    <row r="385" spans="1:13" x14ac:dyDescent="0.2">
      <c r="A385" s="200"/>
      <c r="B385" s="203"/>
      <c r="C385" s="208"/>
      <c r="D385" s="169"/>
      <c r="E385" s="101"/>
      <c r="F385" s="101"/>
      <c r="G385" s="26">
        <v>531407</v>
      </c>
      <c r="H385" s="28" t="s">
        <v>19</v>
      </c>
      <c r="I385" s="27">
        <v>3500</v>
      </c>
      <c r="J385" s="104">
        <v>3500</v>
      </c>
      <c r="K385" s="82" t="s">
        <v>159</v>
      </c>
      <c r="L385" s="102" t="s">
        <v>160</v>
      </c>
      <c r="M385" s="103" t="s">
        <v>160</v>
      </c>
    </row>
    <row r="386" spans="1:13" x14ac:dyDescent="0.2">
      <c r="A386" s="200"/>
      <c r="B386" s="203"/>
      <c r="C386" s="208"/>
      <c r="D386" s="169"/>
      <c r="E386" s="101"/>
      <c r="F386" s="101"/>
      <c r="G386" s="26">
        <v>531411</v>
      </c>
      <c r="H386" s="28" t="s">
        <v>19</v>
      </c>
      <c r="I386" s="27">
        <v>2500</v>
      </c>
      <c r="J386" s="104">
        <v>2500</v>
      </c>
      <c r="K386" s="82" t="s">
        <v>159</v>
      </c>
      <c r="L386" s="102" t="s">
        <v>160</v>
      </c>
      <c r="M386" s="103" t="s">
        <v>160</v>
      </c>
    </row>
    <row r="387" spans="1:13" x14ac:dyDescent="0.2">
      <c r="A387" s="200"/>
      <c r="B387" s="203"/>
      <c r="C387" s="208"/>
      <c r="D387" s="169"/>
      <c r="E387" s="101"/>
      <c r="F387" s="101"/>
      <c r="G387" s="26">
        <v>570102</v>
      </c>
      <c r="H387" s="28" t="s">
        <v>19</v>
      </c>
      <c r="I387" s="27">
        <v>6500</v>
      </c>
      <c r="J387" s="104">
        <v>6500</v>
      </c>
      <c r="K387" s="82" t="s">
        <v>159</v>
      </c>
      <c r="L387" s="102" t="s">
        <v>160</v>
      </c>
      <c r="M387" s="103" t="s">
        <v>160</v>
      </c>
    </row>
    <row r="388" spans="1:13" x14ac:dyDescent="0.2">
      <c r="A388" s="200"/>
      <c r="B388" s="203"/>
      <c r="C388" s="208"/>
      <c r="D388" s="169"/>
      <c r="E388" s="101"/>
      <c r="F388" s="101"/>
      <c r="G388" s="26">
        <v>570201</v>
      </c>
      <c r="H388" s="28" t="s">
        <v>19</v>
      </c>
      <c r="I388" s="27">
        <v>25000</v>
      </c>
      <c r="J388" s="104">
        <v>25000</v>
      </c>
      <c r="K388" s="82" t="str">
        <f>+'[1]PAC GASTO ADM'!E183</f>
        <v>SEGUROS</v>
      </c>
      <c r="L388" s="31">
        <f>+'[1]PAC GASTO ADM'!H183</f>
        <v>22321.43</v>
      </c>
      <c r="M388" s="22">
        <f t="shared" si="2"/>
        <v>25000.001600000003</v>
      </c>
    </row>
    <row r="389" spans="1:13" x14ac:dyDescent="0.2">
      <c r="A389" s="200"/>
      <c r="B389" s="203"/>
      <c r="C389" s="208"/>
      <c r="D389" s="169"/>
      <c r="E389" s="101"/>
      <c r="F389" s="101"/>
      <c r="G389" s="26">
        <v>570203</v>
      </c>
      <c r="H389" s="28" t="s">
        <v>19</v>
      </c>
      <c r="I389" s="27">
        <v>1200</v>
      </c>
      <c r="J389" s="104">
        <v>1200</v>
      </c>
      <c r="K389" s="82" t="s">
        <v>159</v>
      </c>
      <c r="L389" s="102" t="s">
        <v>160</v>
      </c>
      <c r="M389" s="103" t="s">
        <v>160</v>
      </c>
    </row>
    <row r="390" spans="1:13" x14ac:dyDescent="0.2">
      <c r="A390" s="200"/>
      <c r="B390" s="203"/>
      <c r="C390" s="208"/>
      <c r="D390" s="169"/>
      <c r="E390" s="101"/>
      <c r="F390" s="101"/>
      <c r="G390" s="26">
        <v>570206</v>
      </c>
      <c r="H390" s="28" t="s">
        <v>19</v>
      </c>
      <c r="I390" s="27">
        <v>3500</v>
      </c>
      <c r="J390" s="104">
        <v>3500</v>
      </c>
      <c r="K390" s="82" t="s">
        <v>159</v>
      </c>
      <c r="L390" s="102" t="s">
        <v>160</v>
      </c>
      <c r="M390" s="103" t="s">
        <v>160</v>
      </c>
    </row>
    <row r="391" spans="1:13" x14ac:dyDescent="0.2">
      <c r="A391" s="200"/>
      <c r="B391" s="203"/>
      <c r="C391" s="208"/>
      <c r="D391" s="169"/>
      <c r="E391" s="101"/>
      <c r="F391" s="101"/>
      <c r="G391" s="26">
        <v>730101</v>
      </c>
      <c r="H391" s="28" t="s">
        <v>19</v>
      </c>
      <c r="I391" s="27">
        <v>40000</v>
      </c>
      <c r="J391" s="104">
        <v>40000</v>
      </c>
      <c r="K391" s="82" t="s">
        <v>159</v>
      </c>
      <c r="L391" s="102" t="s">
        <v>160</v>
      </c>
      <c r="M391" s="103" t="s">
        <v>160</v>
      </c>
    </row>
    <row r="392" spans="1:13" x14ac:dyDescent="0.2">
      <c r="A392" s="200"/>
      <c r="B392" s="203"/>
      <c r="C392" s="208"/>
      <c r="D392" s="169"/>
      <c r="E392" s="101"/>
      <c r="F392" s="101"/>
      <c r="G392" s="26">
        <v>730104</v>
      </c>
      <c r="H392" s="28" t="s">
        <v>19</v>
      </c>
      <c r="I392" s="27">
        <v>22000</v>
      </c>
      <c r="J392" s="104">
        <v>22000</v>
      </c>
      <c r="K392" s="82" t="s">
        <v>159</v>
      </c>
      <c r="L392" s="102" t="s">
        <v>160</v>
      </c>
      <c r="M392" s="103" t="s">
        <v>160</v>
      </c>
    </row>
    <row r="393" spans="1:13" x14ac:dyDescent="0.2">
      <c r="A393" s="200"/>
      <c r="B393" s="203"/>
      <c r="C393" s="208"/>
      <c r="D393" s="169"/>
      <c r="E393" s="101"/>
      <c r="F393" s="101"/>
      <c r="G393" s="26">
        <v>730105</v>
      </c>
      <c r="H393" s="28" t="s">
        <v>19</v>
      </c>
      <c r="I393" s="27">
        <v>6510.8</v>
      </c>
      <c r="J393" s="104">
        <v>6510.8</v>
      </c>
      <c r="K393" s="82" t="s">
        <v>159</v>
      </c>
      <c r="L393" s="102" t="s">
        <v>160</v>
      </c>
      <c r="M393" s="103" t="s">
        <v>160</v>
      </c>
    </row>
    <row r="394" spans="1:13" ht="25.5" x14ac:dyDescent="0.2">
      <c r="A394" s="200"/>
      <c r="B394" s="203"/>
      <c r="C394" s="208"/>
      <c r="D394" s="169"/>
      <c r="E394" s="101"/>
      <c r="F394" s="101"/>
      <c r="G394" s="26">
        <v>730205</v>
      </c>
      <c r="H394" s="28" t="s">
        <v>19</v>
      </c>
      <c r="I394" s="27">
        <v>40821.769999999997</v>
      </c>
      <c r="J394" s="104">
        <v>40821.769999999997</v>
      </c>
      <c r="K394" s="82" t="str">
        <f>+'[1]PAC GASTO ADM'!E184</f>
        <v>PRODUCCIÓN DE EVENTOS CULTURALES Y ARTÍSTICOS DE DIFUSIÓN IMP 2015</v>
      </c>
      <c r="L394" s="31">
        <f>+'[1]PAC GASTO ADM'!H184</f>
        <v>36448.01</v>
      </c>
      <c r="M394" s="22">
        <f t="shared" si="2"/>
        <v>40821.771200000003</v>
      </c>
    </row>
    <row r="395" spans="1:13" x14ac:dyDescent="0.2">
      <c r="A395" s="200"/>
      <c r="B395" s="203"/>
      <c r="C395" s="208"/>
      <c r="D395" s="169"/>
      <c r="E395" s="101"/>
      <c r="F395" s="101"/>
      <c r="G395" s="26">
        <v>730206</v>
      </c>
      <c r="H395" s="28" t="s">
        <v>19</v>
      </c>
      <c r="I395" s="27">
        <v>30000</v>
      </c>
      <c r="J395" s="104">
        <v>30000</v>
      </c>
      <c r="K395" s="82" t="str">
        <f>+'[1]PAC GASTO ADM'!E185</f>
        <v>PRODUCCIÓN DE DIFUSIÓN INSTITUCIONAL Y EVENTOS OFICIALES</v>
      </c>
      <c r="L395" s="31">
        <f>+'[1]PAC GASTO ADM'!H185</f>
        <v>26785.71</v>
      </c>
      <c r="M395" s="22">
        <f t="shared" si="2"/>
        <v>29999.995200000001</v>
      </c>
    </row>
    <row r="396" spans="1:13" ht="38.25" x14ac:dyDescent="0.2">
      <c r="A396" s="200"/>
      <c r="B396" s="203"/>
      <c r="C396" s="208"/>
      <c r="D396" s="169"/>
      <c r="E396" s="101"/>
      <c r="F396" s="101"/>
      <c r="G396" s="26">
        <v>730207</v>
      </c>
      <c r="H396" s="28" t="s">
        <v>19</v>
      </c>
      <c r="I396" s="27">
        <v>90788.66</v>
      </c>
      <c r="J396" s="104">
        <v>90788.66</v>
      </c>
      <c r="K396" s="82" t="str">
        <f>+'[1]PAC GASTO ADM'!E186</f>
        <v>SERVICIOS DE DIFUSIÓN DE ACTIVIDADES Y OBRA DESARROLLADAS POR EL IMP, A TRAVÉS DE LA PRODUCCIÒN DE EVENTOS Y ACTIVIDADES.</v>
      </c>
      <c r="L396" s="31">
        <f>+'[1]PAC GASTO ADM'!H186</f>
        <v>81061.3</v>
      </c>
      <c r="M396" s="22">
        <f t="shared" si="2"/>
        <v>90788.656000000017</v>
      </c>
    </row>
    <row r="397" spans="1:13" x14ac:dyDescent="0.2">
      <c r="A397" s="200"/>
      <c r="B397" s="203"/>
      <c r="C397" s="208"/>
      <c r="D397" s="169"/>
      <c r="E397" s="101"/>
      <c r="F397" s="101"/>
      <c r="G397" s="26">
        <v>730208</v>
      </c>
      <c r="H397" s="28" t="s">
        <v>19</v>
      </c>
      <c r="I397" s="27">
        <v>2500000</v>
      </c>
      <c r="J397" s="104">
        <v>2500000</v>
      </c>
      <c r="K397" s="82" t="str">
        <f>+'[1]PAC GASTO ADM'!E187</f>
        <v>SERVICIO DE VIGILANCIA</v>
      </c>
      <c r="L397" s="31">
        <f>+'[1]PAC GASTO ADM'!H187</f>
        <v>2000000</v>
      </c>
      <c r="M397" s="22">
        <f t="shared" si="2"/>
        <v>2240000</v>
      </c>
    </row>
    <row r="398" spans="1:13" x14ac:dyDescent="0.2">
      <c r="A398" s="200"/>
      <c r="B398" s="203"/>
      <c r="C398" s="208"/>
      <c r="D398" s="169"/>
      <c r="E398" s="101"/>
      <c r="F398" s="101"/>
      <c r="G398" s="26">
        <v>730209</v>
      </c>
      <c r="H398" s="28" t="s">
        <v>19</v>
      </c>
      <c r="I398" s="27">
        <v>7500</v>
      </c>
      <c r="J398" s="104">
        <v>7500</v>
      </c>
      <c r="K398" s="82" t="str">
        <f>+'[1]PAC GASTO ADM'!E188</f>
        <v>SERVICIO DE ASEO</v>
      </c>
      <c r="L398" s="31">
        <f>+'[1]PAC GASTO ADM'!H188</f>
        <v>6696.43</v>
      </c>
      <c r="M398" s="22">
        <f t="shared" si="2"/>
        <v>7500.0016000000014</v>
      </c>
    </row>
    <row r="399" spans="1:13" x14ac:dyDescent="0.2">
      <c r="A399" s="200"/>
      <c r="B399" s="203"/>
      <c r="C399" s="208"/>
      <c r="D399" s="169"/>
      <c r="E399" s="101"/>
      <c r="F399" s="101"/>
      <c r="G399" s="26">
        <v>730299</v>
      </c>
      <c r="H399" s="28" t="s">
        <v>19</v>
      </c>
      <c r="I399" s="27">
        <v>11773.42</v>
      </c>
      <c r="J399" s="104">
        <v>11773.42</v>
      </c>
      <c r="K399" s="82" t="s">
        <v>159</v>
      </c>
      <c r="L399" s="102" t="s">
        <v>160</v>
      </c>
      <c r="M399" s="103" t="s">
        <v>160</v>
      </c>
    </row>
    <row r="400" spans="1:13" ht="15" customHeight="1" x14ac:dyDescent="0.2">
      <c r="A400" s="200"/>
      <c r="B400" s="203"/>
      <c r="C400" s="208"/>
      <c r="D400" s="169"/>
      <c r="E400" s="101"/>
      <c r="F400" s="101"/>
      <c r="G400" s="152">
        <v>730499</v>
      </c>
      <c r="H400" s="28"/>
      <c r="I400" s="27"/>
      <c r="J400" s="196">
        <v>70103.64</v>
      </c>
      <c r="K400" s="82" t="str">
        <f>+'[1]PAC GASTO ADM'!E189</f>
        <v xml:space="preserve">MANTENIMIENTO DE AREAS VERDES, JARDINES Y  CÉSPED </v>
      </c>
      <c r="L400" s="105">
        <f>+'[1]PAC GASTO ADM'!H189</f>
        <v>30553.13</v>
      </c>
      <c r="M400" s="119">
        <f>SUM(L400:L401)*1.12</f>
        <v>51019.505600000011</v>
      </c>
    </row>
    <row r="401" spans="1:13" ht="30" customHeight="1" x14ac:dyDescent="0.2">
      <c r="A401" s="200"/>
      <c r="B401" s="203"/>
      <c r="C401" s="208"/>
      <c r="D401" s="169"/>
      <c r="E401" s="101"/>
      <c r="F401" s="101"/>
      <c r="G401" s="153"/>
      <c r="H401" s="28" t="s">
        <v>19</v>
      </c>
      <c r="I401" s="27">
        <v>70103.64</v>
      </c>
      <c r="J401" s="198"/>
      <c r="K401" s="82" t="str">
        <f>+'[1]PAC GASTO ADM'!E190</f>
        <v>MANTENIMIENTO Y REPARACIONES DE EDIFICIOS, LOCALES DEL IMP</v>
      </c>
      <c r="L401" s="105">
        <f>+'[1]PAC GASTO ADM'!H190</f>
        <v>15000</v>
      </c>
      <c r="M401" s="120"/>
    </row>
    <row r="402" spans="1:13" x14ac:dyDescent="0.2">
      <c r="A402" s="200"/>
      <c r="B402" s="203"/>
      <c r="C402" s="208"/>
      <c r="D402" s="169"/>
      <c r="E402" s="101"/>
      <c r="F402" s="101"/>
      <c r="G402" s="26">
        <v>730502</v>
      </c>
      <c r="H402" s="28" t="s">
        <v>19</v>
      </c>
      <c r="I402" s="27">
        <v>45000</v>
      </c>
      <c r="J402" s="104">
        <v>45000</v>
      </c>
      <c r="K402" s="82" t="str">
        <f>+'[1]PAC GASTO ADM'!E191</f>
        <v>ARRENDAMIENTO DE INMUEBLES</v>
      </c>
      <c r="L402" s="31">
        <f>+'[1]PAC GASTO ADM'!H191</f>
        <v>40178.57</v>
      </c>
      <c r="M402" s="22">
        <f t="shared" si="2"/>
        <v>44999.998400000004</v>
      </c>
    </row>
    <row r="403" spans="1:13" x14ac:dyDescent="0.2">
      <c r="A403" s="200"/>
      <c r="B403" s="203"/>
      <c r="C403" s="208"/>
      <c r="D403" s="169"/>
      <c r="E403" s="101"/>
      <c r="F403" s="101"/>
      <c r="G403" s="26">
        <v>730603</v>
      </c>
      <c r="H403" s="28" t="s">
        <v>19</v>
      </c>
      <c r="I403" s="27">
        <v>20000</v>
      </c>
      <c r="J403" s="104">
        <v>20000</v>
      </c>
      <c r="K403" s="82" t="str">
        <f>+'[1]PAC GASTO ADM'!E192</f>
        <v>SERVICIO DE CAPACITACION</v>
      </c>
      <c r="L403" s="31">
        <f>+'[1]PAC GASTO ADM'!H192</f>
        <v>17857.14</v>
      </c>
      <c r="M403" s="22">
        <f t="shared" si="2"/>
        <v>19999.996800000001</v>
      </c>
    </row>
    <row r="404" spans="1:13" x14ac:dyDescent="0.2">
      <c r="A404" s="200"/>
      <c r="B404" s="203"/>
      <c r="C404" s="208"/>
      <c r="D404" s="169"/>
      <c r="E404" s="101"/>
      <c r="F404" s="101"/>
      <c r="G404" s="26">
        <v>730606</v>
      </c>
      <c r="H404" s="28" t="s">
        <v>19</v>
      </c>
      <c r="I404" s="27">
        <v>279211.34000000003</v>
      </c>
      <c r="J404" s="104">
        <v>279211.34000000003</v>
      </c>
      <c r="K404" s="82" t="s">
        <v>159</v>
      </c>
      <c r="L404" s="102" t="s">
        <v>160</v>
      </c>
      <c r="M404" s="103" t="s">
        <v>160</v>
      </c>
    </row>
    <row r="405" spans="1:13" ht="25.5" x14ac:dyDescent="0.2">
      <c r="A405" s="200"/>
      <c r="B405" s="203"/>
      <c r="C405" s="208"/>
      <c r="D405" s="169"/>
      <c r="E405" s="101"/>
      <c r="F405" s="101"/>
      <c r="G405" s="26">
        <v>730704</v>
      </c>
      <c r="H405" s="28" t="s">
        <v>19</v>
      </c>
      <c r="I405" s="27">
        <v>7280</v>
      </c>
      <c r="J405" s="104">
        <v>7280</v>
      </c>
      <c r="K405" s="82" t="str">
        <f>+'[1]PAC GASTO ADM'!E193</f>
        <v>MANTENIMIENTO Y REPARACION DE EQUIPOS Y SISTEMAS INFORMATICOS</v>
      </c>
      <c r="L405" s="31">
        <f>+'[1]PAC GASTO ADM'!H193</f>
        <v>6696.43</v>
      </c>
      <c r="M405" s="22">
        <f t="shared" si="2"/>
        <v>7500.0016000000014</v>
      </c>
    </row>
    <row r="406" spans="1:13" x14ac:dyDescent="0.2">
      <c r="A406" s="200"/>
      <c r="B406" s="203"/>
      <c r="C406" s="208"/>
      <c r="D406" s="169"/>
      <c r="E406" s="101"/>
      <c r="F406" s="101"/>
      <c r="G406" s="26">
        <v>730802</v>
      </c>
      <c r="H406" s="28" t="s">
        <v>19</v>
      </c>
      <c r="I406" s="27">
        <v>18000</v>
      </c>
      <c r="J406" s="104">
        <v>18000</v>
      </c>
      <c r="K406" s="82" t="str">
        <f>+'[1]PAC GASTO ADM'!E194</f>
        <v>ADQUISICIÓN DE ROPA DE SEGURIDAD</v>
      </c>
      <c r="L406" s="31">
        <f>+'[1]PAC GASTO ADM'!H194</f>
        <v>16071.43</v>
      </c>
      <c r="M406" s="22">
        <f t="shared" si="2"/>
        <v>18000.001600000003</v>
      </c>
    </row>
    <row r="407" spans="1:13" x14ac:dyDescent="0.2">
      <c r="A407" s="200"/>
      <c r="B407" s="203"/>
      <c r="C407" s="208"/>
      <c r="D407" s="169"/>
      <c r="E407" s="101"/>
      <c r="F407" s="101"/>
      <c r="G407" s="26">
        <v>770201</v>
      </c>
      <c r="H407" s="28" t="s">
        <v>19</v>
      </c>
      <c r="I407" s="27">
        <v>30000</v>
      </c>
      <c r="J407" s="104">
        <v>30000</v>
      </c>
      <c r="K407" s="82" t="str">
        <f>+'[1]PAC GASTO ADM'!E195</f>
        <v>SEGUROS</v>
      </c>
      <c r="L407" s="31">
        <f>+'[1]PAC GASTO ADM'!H195</f>
        <v>26785.71</v>
      </c>
      <c r="M407" s="22">
        <f t="shared" si="2"/>
        <v>29999.995200000001</v>
      </c>
    </row>
    <row r="408" spans="1:13" x14ac:dyDescent="0.2">
      <c r="A408" s="200"/>
      <c r="B408" s="203"/>
      <c r="C408" s="208"/>
      <c r="D408" s="169"/>
      <c r="E408" s="101"/>
      <c r="F408" s="101"/>
      <c r="G408" s="26">
        <v>840103</v>
      </c>
      <c r="H408" s="28" t="s">
        <v>19</v>
      </c>
      <c r="I408" s="27">
        <v>67358.3</v>
      </c>
      <c r="J408" s="104">
        <v>67358.3</v>
      </c>
      <c r="K408" s="82" t="str">
        <f>+'[1]PAC GASTO ADM'!E196</f>
        <v>MOBILIARIOS (BIENES DE LARGA DURACIÓN)</v>
      </c>
      <c r="L408" s="31">
        <f>+'[1]PAC GASTO ADM'!H196</f>
        <v>60141.34</v>
      </c>
      <c r="M408" s="22">
        <f t="shared" si="2"/>
        <v>67358.300799999997</v>
      </c>
    </row>
    <row r="409" spans="1:13" x14ac:dyDescent="0.2">
      <c r="A409" s="200"/>
      <c r="B409" s="203"/>
      <c r="C409" s="208"/>
      <c r="D409" s="169"/>
      <c r="E409" s="101"/>
      <c r="F409" s="101"/>
      <c r="G409" s="26">
        <v>840104</v>
      </c>
      <c r="H409" s="28" t="s">
        <v>19</v>
      </c>
      <c r="I409" s="27">
        <v>18000</v>
      </c>
      <c r="J409" s="104">
        <v>18000</v>
      </c>
      <c r="K409" s="82" t="str">
        <f>+'[1]PAC GASTO ADM'!E197</f>
        <v>MAQUINARIAS Y EQUIPOS (BIENES DE LARGA DURACIÓN)</v>
      </c>
      <c r="L409" s="31">
        <f>+'[1]PAC GASTO ADM'!H197</f>
        <v>16071.43</v>
      </c>
      <c r="M409" s="22">
        <f t="shared" si="2"/>
        <v>18000.001600000003</v>
      </c>
    </row>
    <row r="410" spans="1:13" x14ac:dyDescent="0.2">
      <c r="A410" s="200"/>
      <c r="B410" s="203"/>
      <c r="C410" s="208"/>
      <c r="D410" s="169"/>
      <c r="E410" s="101"/>
      <c r="F410" s="101"/>
      <c r="G410" s="26">
        <v>840106</v>
      </c>
      <c r="H410" s="28" t="s">
        <v>19</v>
      </c>
      <c r="I410" s="27">
        <v>5000</v>
      </c>
      <c r="J410" s="104">
        <v>5000</v>
      </c>
      <c r="K410" s="82" t="str">
        <f>+'[1]PAC GASTO ADM'!E198</f>
        <v>HERRAMIENTAS (BIENES DE LARGA DURACIÓN)</v>
      </c>
      <c r="L410" s="31">
        <f>+'[1]PAC GASTO ADM'!H198</f>
        <v>4464.29</v>
      </c>
      <c r="M410" s="22">
        <f t="shared" si="2"/>
        <v>5000.0048000000006</v>
      </c>
    </row>
    <row r="411" spans="1:13" ht="15" customHeight="1" x14ac:dyDescent="0.2">
      <c r="A411" s="200"/>
      <c r="B411" s="203"/>
      <c r="C411" s="208"/>
      <c r="D411" s="169"/>
      <c r="E411" s="101"/>
      <c r="F411" s="101"/>
      <c r="G411" s="152">
        <v>840107</v>
      </c>
      <c r="H411" s="28"/>
      <c r="I411" s="27"/>
      <c r="J411" s="196">
        <v>50000</v>
      </c>
      <c r="K411" s="82" t="str">
        <f>+'[1]PAC GASTO ADM'!E199</f>
        <v>PROVISIÓN Y ACTUALIZACIÓN DE EQUIPOS DE IMPRESIÓN</v>
      </c>
      <c r="L411" s="31">
        <f>+'[1]PAC GASTO ADM'!H199</f>
        <v>13042.82</v>
      </c>
      <c r="M411" s="119">
        <f>SUM(L411:L414)*1.12</f>
        <v>50000.003200000006</v>
      </c>
    </row>
    <row r="412" spans="1:13" ht="25.5" x14ac:dyDescent="0.2">
      <c r="A412" s="200"/>
      <c r="B412" s="203"/>
      <c r="C412" s="208"/>
      <c r="D412" s="169"/>
      <c r="E412" s="101"/>
      <c r="F412" s="101"/>
      <c r="G412" s="167"/>
      <c r="H412" s="28"/>
      <c r="I412" s="27"/>
      <c r="J412" s="197"/>
      <c r="K412" s="82" t="str">
        <f>+'[1]PAC GASTO ADM'!E200</f>
        <v>PROVISIÓN DE EQUIPOS INFORMÁTICOS PARA IMP (RENOVACIÓN DE PORTÁTILES)</v>
      </c>
      <c r="L412" s="31">
        <f>+'[1]PAC GASTO ADM'!H200</f>
        <v>4400</v>
      </c>
      <c r="M412" s="133"/>
    </row>
    <row r="413" spans="1:13" ht="25.5" x14ac:dyDescent="0.2">
      <c r="A413" s="200"/>
      <c r="B413" s="203"/>
      <c r="C413" s="208"/>
      <c r="D413" s="169"/>
      <c r="E413" s="101"/>
      <c r="F413" s="101"/>
      <c r="G413" s="167"/>
      <c r="H413" s="28"/>
      <c r="I413" s="27"/>
      <c r="J413" s="197"/>
      <c r="K413" s="82" t="str">
        <f>+'[1]PAC GASTO ADM'!E201</f>
        <v>PROVISIÓN DE EQUIPOS INFORMÁTICOS PARA IMP (RENOVACIÓN DE COMPUTADORAS)</v>
      </c>
      <c r="L413" s="31">
        <f>+'[1]PAC GASTO ADM'!H201</f>
        <v>4400.04</v>
      </c>
      <c r="M413" s="133"/>
    </row>
    <row r="414" spans="1:13" ht="25.5" x14ac:dyDescent="0.2">
      <c r="A414" s="201"/>
      <c r="B414" s="204"/>
      <c r="C414" s="208"/>
      <c r="D414" s="169"/>
      <c r="E414" s="101"/>
      <c r="F414" s="101"/>
      <c r="G414" s="153"/>
      <c r="H414" s="28" t="s">
        <v>19</v>
      </c>
      <c r="I414" s="27">
        <v>50000</v>
      </c>
      <c r="J414" s="198"/>
      <c r="K414" s="82" t="str">
        <f>+'[1]PAC GASTO ADM'!E202</f>
        <v>INCREMENTO DE CAPACIDAD DE ALMACENAMIENTO DEL REPOSITORIO DE ARCHIVOS HP 3PAR DEL IMP</v>
      </c>
      <c r="L414" s="31">
        <f>+'[1]PAC GASTO ADM'!H202</f>
        <v>22800</v>
      </c>
      <c r="M414" s="120"/>
    </row>
  </sheetData>
  <autoFilter ref="A2:M414"/>
  <mergeCells count="194">
    <mergeCell ref="G411:G414"/>
    <mergeCell ref="J411:J414"/>
    <mergeCell ref="M411:M414"/>
    <mergeCell ref="G378:G379"/>
    <mergeCell ref="J378:J379"/>
    <mergeCell ref="M378:M379"/>
    <mergeCell ref="G400:G401"/>
    <mergeCell ref="J400:J401"/>
    <mergeCell ref="M400:M401"/>
    <mergeCell ref="A168:A414"/>
    <mergeCell ref="B168:B191"/>
    <mergeCell ref="C168:C191"/>
    <mergeCell ref="D168:D191"/>
    <mergeCell ref="B192:B414"/>
    <mergeCell ref="C192:C414"/>
    <mergeCell ref="D192:D414"/>
    <mergeCell ref="F161:F162"/>
    <mergeCell ref="C164:C166"/>
    <mergeCell ref="D164:D166"/>
    <mergeCell ref="E164:E166"/>
    <mergeCell ref="F164:F166"/>
    <mergeCell ref="G279:G312"/>
    <mergeCell ref="J279:J312"/>
    <mergeCell ref="M279:M312"/>
    <mergeCell ref="G313:G377"/>
    <mergeCell ref="J313:J377"/>
    <mergeCell ref="M313:M377"/>
    <mergeCell ref="G218:G221"/>
    <mergeCell ref="J218:J221"/>
    <mergeCell ref="M218:M221"/>
    <mergeCell ref="G225:G277"/>
    <mergeCell ref="J225:J277"/>
    <mergeCell ref="M225:M277"/>
    <mergeCell ref="F151:F153"/>
    <mergeCell ref="B155:B158"/>
    <mergeCell ref="C155:C156"/>
    <mergeCell ref="D155:D156"/>
    <mergeCell ref="E155:E156"/>
    <mergeCell ref="F155:F156"/>
    <mergeCell ref="F133:F134"/>
    <mergeCell ref="B135:B139"/>
    <mergeCell ref="C136:C139"/>
    <mergeCell ref="D137:D139"/>
    <mergeCell ref="E137:E139"/>
    <mergeCell ref="F137:F139"/>
    <mergeCell ref="A130:A167"/>
    <mergeCell ref="B130:B134"/>
    <mergeCell ref="C130:C131"/>
    <mergeCell ref="C133:C134"/>
    <mergeCell ref="D133:D134"/>
    <mergeCell ref="E133:E134"/>
    <mergeCell ref="B140:B142"/>
    <mergeCell ref="B143:B154"/>
    <mergeCell ref="C143:C148"/>
    <mergeCell ref="C151:C153"/>
    <mergeCell ref="D151:D153"/>
    <mergeCell ref="E151:E153"/>
    <mergeCell ref="B159:B167"/>
    <mergeCell ref="C159:C160"/>
    <mergeCell ref="C161:C162"/>
    <mergeCell ref="D161:D162"/>
    <mergeCell ref="E161:E162"/>
    <mergeCell ref="D120:D121"/>
    <mergeCell ref="G120:G121"/>
    <mergeCell ref="J120:J121"/>
    <mergeCell ref="M120:M121"/>
    <mergeCell ref="C122:C128"/>
    <mergeCell ref="D124:D128"/>
    <mergeCell ref="G124:G128"/>
    <mergeCell ref="J124:J128"/>
    <mergeCell ref="M124:M128"/>
    <mergeCell ref="D112:D113"/>
    <mergeCell ref="G112:G113"/>
    <mergeCell ref="J112:J113"/>
    <mergeCell ref="M112:M113"/>
    <mergeCell ref="C114:C118"/>
    <mergeCell ref="D115:D118"/>
    <mergeCell ref="G115:G118"/>
    <mergeCell ref="J115:J118"/>
    <mergeCell ref="M115:M118"/>
    <mergeCell ref="A107:A109"/>
    <mergeCell ref="B107:B109"/>
    <mergeCell ref="C107:C109"/>
    <mergeCell ref="A110:A129"/>
    <mergeCell ref="B110:B128"/>
    <mergeCell ref="C110:C113"/>
    <mergeCell ref="C119:C121"/>
    <mergeCell ref="B97:B106"/>
    <mergeCell ref="C97:C106"/>
    <mergeCell ref="A76:A106"/>
    <mergeCell ref="D97:D106"/>
    <mergeCell ref="G97:G106"/>
    <mergeCell ref="J97:J106"/>
    <mergeCell ref="M97:M106"/>
    <mergeCell ref="M86:M87"/>
    <mergeCell ref="B87:B88"/>
    <mergeCell ref="B91:B95"/>
    <mergeCell ref="C91:C93"/>
    <mergeCell ref="D91:D93"/>
    <mergeCell ref="G91:G93"/>
    <mergeCell ref="J91:J93"/>
    <mergeCell ref="M91:M93"/>
    <mergeCell ref="G80:G81"/>
    <mergeCell ref="J80:J81"/>
    <mergeCell ref="M80:M81"/>
    <mergeCell ref="C82:C83"/>
    <mergeCell ref="D82:D83"/>
    <mergeCell ref="E82:E83"/>
    <mergeCell ref="F82:F83"/>
    <mergeCell ref="B70:B75"/>
    <mergeCell ref="C74:C75"/>
    <mergeCell ref="D74:D75"/>
    <mergeCell ref="E74:E75"/>
    <mergeCell ref="F74:F75"/>
    <mergeCell ref="B76:B77"/>
    <mergeCell ref="B80:B85"/>
    <mergeCell ref="C80:C81"/>
    <mergeCell ref="D80:D81"/>
    <mergeCell ref="M54:M55"/>
    <mergeCell ref="A56:A75"/>
    <mergeCell ref="B56:B58"/>
    <mergeCell ref="C56:C58"/>
    <mergeCell ref="D56:D58"/>
    <mergeCell ref="E56:E58"/>
    <mergeCell ref="F56:F58"/>
    <mergeCell ref="B59:B63"/>
    <mergeCell ref="B64:B69"/>
    <mergeCell ref="C65:C66"/>
    <mergeCell ref="D65:D66"/>
    <mergeCell ref="E65:E66"/>
    <mergeCell ref="F65:F66"/>
    <mergeCell ref="C67:C68"/>
    <mergeCell ref="D67:D68"/>
    <mergeCell ref="E67:E68"/>
    <mergeCell ref="F67:F68"/>
    <mergeCell ref="J54:J55"/>
    <mergeCell ref="D20:D23"/>
    <mergeCell ref="G20:G23"/>
    <mergeCell ref="J20:J23"/>
    <mergeCell ref="M20:M23"/>
    <mergeCell ref="M32:M47"/>
    <mergeCell ref="B48:B55"/>
    <mergeCell ref="C48:C51"/>
    <mergeCell ref="D50:D51"/>
    <mergeCell ref="G50:G51"/>
    <mergeCell ref="J50:J51"/>
    <mergeCell ref="M50:M51"/>
    <mergeCell ref="C52:C55"/>
    <mergeCell ref="D54:D55"/>
    <mergeCell ref="G54:G55"/>
    <mergeCell ref="B27:B47"/>
    <mergeCell ref="C28:C47"/>
    <mergeCell ref="D28:D30"/>
    <mergeCell ref="G28:G30"/>
    <mergeCell ref="J28:J30"/>
    <mergeCell ref="M28:M30"/>
    <mergeCell ref="G31:J31"/>
    <mergeCell ref="D32:D47"/>
    <mergeCell ref="G32:G47"/>
    <mergeCell ref="J32:J47"/>
    <mergeCell ref="M9:M10"/>
    <mergeCell ref="C11:C17"/>
    <mergeCell ref="D13:D17"/>
    <mergeCell ref="G13:G17"/>
    <mergeCell ref="J13:J17"/>
    <mergeCell ref="M13:M17"/>
    <mergeCell ref="A4:A55"/>
    <mergeCell ref="B4:B17"/>
    <mergeCell ref="C4:C6"/>
    <mergeCell ref="G5:J5"/>
    <mergeCell ref="C7:C10"/>
    <mergeCell ref="G7:J7"/>
    <mergeCell ref="D9:D10"/>
    <mergeCell ref="G9:G10"/>
    <mergeCell ref="J9:J10"/>
    <mergeCell ref="B18:B24"/>
    <mergeCell ref="B25:B26"/>
    <mergeCell ref="C25:C26"/>
    <mergeCell ref="D25:D26"/>
    <mergeCell ref="G25:G26"/>
    <mergeCell ref="J25:J26"/>
    <mergeCell ref="M25:M26"/>
    <mergeCell ref="C18:C23"/>
    <mergeCell ref="G19:J19"/>
    <mergeCell ref="E1:E2"/>
    <mergeCell ref="F1:F2"/>
    <mergeCell ref="G1:G2"/>
    <mergeCell ref="H1:I1"/>
    <mergeCell ref="J1:J2"/>
    <mergeCell ref="K1:M1"/>
    <mergeCell ref="A1:A2"/>
    <mergeCell ref="B1:B2"/>
    <mergeCell ref="C1:C2"/>
    <mergeCell ref="D1:D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POA PAC CONSOLIDADO 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pfustillos</dc:creator>
  <cp:lastModifiedBy>Victor</cp:lastModifiedBy>
  <dcterms:created xsi:type="dcterms:W3CDTF">2015-01-16T20:41:16Z</dcterms:created>
  <dcterms:modified xsi:type="dcterms:W3CDTF">2015-01-18T20:29:29Z</dcterms:modified>
</cp:coreProperties>
</file>