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s" sheetId="1" state="visible" r:id="rId2"/>
    <sheet name="Formul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<sst xmlns="http://schemas.openxmlformats.org/spreadsheetml/2006/main" count="197" uniqueCount="183">
  <si>
    <t xml:space="preserve">Step</t>
  </si>
  <si>
    <t xml:space="preserve">Comment</t>
  </si>
  <si>
    <t xml:space="preserve">Reg ID</t>
  </si>
  <si>
    <t xml:space="preserve">Ref</t>
  </si>
  <si>
    <t xml:space="preserve">Value</t>
  </si>
  <si>
    <t xml:space="preserve">Value (d)</t>
  </si>
  <si>
    <t xml:space="preserve">Enter STANDBY, check the XO_RCO_TEST, disable PD_CLKDIV</t>
  </si>
  <si>
    <t xml:space="preserve">0xB4</t>
  </si>
  <si>
    <t xml:space="preserve">101001 (0x29)</t>
  </si>
  <si>
    <r>
      <rPr>
        <sz val="10"/>
        <rFont val="Arial"/>
        <family val="2"/>
        <charset val="1"/>
      </rPr>
      <t xml:space="preserve"> Set SYNT3 →</t>
    </r>
    <r>
      <rPr>
        <sz val="10"/>
        <color rgb="FF81D41A"/>
        <rFont val="Arial"/>
        <family val="2"/>
        <charset val="1"/>
      </rPr>
      <t xml:space="preserve">WCP [2:0] should be 011b</t>
    </r>
  </si>
  <si>
    <t xml:space="preserve">…</t>
  </si>
  <si>
    <t xml:space="preserve">See 2 Summary</t>
  </si>
  <si>
    <r>
      <rPr>
        <sz val="10"/>
        <rFont val="Arial"/>
        <family val="2"/>
        <charset val="1"/>
      </rPr>
      <t xml:space="preserve">Set SYNT0 to </t>
    </r>
    <r>
      <rPr>
        <sz val="10"/>
        <color rgb="FFFFBF00"/>
        <rFont val="Arial"/>
        <family val="2"/>
        <charset val="1"/>
      </rPr>
      <t xml:space="preserve">very low band (should be 101b)</t>
    </r>
  </si>
  <si>
    <t xml:space="preserve">See 3 Summary</t>
  </si>
  <si>
    <t xml:space="preserve">Check SYNTH_CONFIG[0]</t>
  </si>
  <si>
    <t xml:space="preserve">0x9F</t>
  </si>
  <si>
    <t xml:space="preserve">100000 (0x20)</t>
  </si>
  <si>
    <t xml:space="preserve">SYNTH_CONFIG[1] (REFDIV and VCO_L_SEL)</t>
  </si>
  <si>
    <t xml:space="preserve">0x9E</t>
  </si>
  <si>
    <t xml:space="preserve">1011101 (0x5D)</t>
  </si>
  <si>
    <t xml:space="preserve">RCO and VCO automatic calibration RCO_CALIBRATION</t>
  </si>
  <si>
    <t xml:space="preserve">0x50</t>
  </si>
  <si>
    <t xml:space="preserve">110 (0x06)</t>
  </si>
  <si>
    <t xml:space="preserve">Check RCO_VCO_CALIBR_OUT[1]</t>
  </si>
  <si>
    <t xml:space="preserve">0xE4</t>
  </si>
  <si>
    <t xml:space="preserve">Check RCO_VCO_CALIBR_OUT[0]</t>
  </si>
  <si>
    <t xml:space="preserve">0xE5</t>
  </si>
  <si>
    <t xml:space="preserve">Check the 24_26MHz_SELECT bit in the ANA_FUNC_CONF register</t>
  </si>
  <si>
    <t xml:space="preserve">0x01</t>
  </si>
  <si>
    <t xml:space="preserve">11000000 (0xC0)</t>
  </si>
  <si>
    <t xml:space="preserve">Set SYNT value (=25413288d)</t>
  </si>
  <si>
    <t xml:space="preserve">SYNT3 4:0</t>
  </si>
  <si>
    <t xml:space="preserve">SYNT2</t>
  </si>
  <si>
    <t xml:space="preserve">SYNT1</t>
  </si>
  <si>
    <t xml:space="preserve">SYNT0 7:3</t>
  </si>
  <si>
    <t xml:space="preserve">Set FC_OFFSET (=0d)</t>
  </si>
  <si>
    <t xml:space="preserve">0x0F, 0x0E</t>
  </si>
  <si>
    <t xml:space="preserve">0 (0x00)</t>
  </si>
  <si>
    <t xml:space="preserve">01100</t>
  </si>
  <si>
    <t xml:space="preserve">00011110</t>
  </si>
  <si>
    <t xml:space="preserve">00110101</t>
  </si>
  <si>
    <t xml:space="preserve">01000</t>
  </si>
  <si>
    <t xml:space="preserve">Set CHSPACE (=16d)</t>
  </si>
  <si>
    <t xml:space="preserve">0x0C</t>
  </si>
  <si>
    <t xml:space="preserve"> 10000 (0x10)</t>
  </si>
  <si>
    <t xml:space="preserve">Set CHNUM (=0d)</t>
  </si>
  <si>
    <t xml:space="preserve">0x6C</t>
  </si>
  <si>
    <t xml:space="preserve">2 Summary</t>
  </si>
  <si>
    <t xml:space="preserve">Set SYNT3</t>
  </si>
  <si>
    <t xml:space="preserve">0x08</t>
  </si>
  <si>
    <r>
      <rPr>
        <sz val="10"/>
        <color rgb="FF81D41A"/>
        <rFont val="Cascadia Code"/>
        <family val="3"/>
        <charset val="1"/>
      </rPr>
      <t xml:space="preserve">011</t>
    </r>
    <r>
      <rPr>
        <sz val="10"/>
        <color rgb="FF55308D"/>
        <rFont val="Cascadia Code"/>
        <family val="3"/>
        <charset val="1"/>
      </rPr>
      <t xml:space="preserve">01100</t>
    </r>
    <r>
      <rPr>
        <sz val="10"/>
        <rFont val="Cascadia Code"/>
        <family val="3"/>
        <charset val="1"/>
      </rPr>
      <t xml:space="preserve"> (0x6C)</t>
    </r>
  </si>
  <si>
    <t xml:space="preserve">Set SYNT2</t>
  </si>
  <si>
    <t xml:space="preserve">0x09</t>
  </si>
  <si>
    <t xml:space="preserve">00011110 (0x1E)</t>
  </si>
  <si>
    <t xml:space="preserve">Set SYNT1</t>
  </si>
  <si>
    <t xml:space="preserve">0x0A</t>
  </si>
  <si>
    <t xml:space="preserve">00110101 (0x35)</t>
  </si>
  <si>
    <t xml:space="preserve">3 Summary</t>
  </si>
  <si>
    <t xml:space="preserve">Set SYNT0</t>
  </si>
  <si>
    <t xml:space="preserve">0x0B</t>
  </si>
  <si>
    <r>
      <rPr>
        <sz val="10"/>
        <color rgb="FF7B3D00"/>
        <rFont val="Cascadia Code"/>
        <family val="3"/>
        <charset val="1"/>
      </rPr>
      <t xml:space="preserve">01000</t>
    </r>
    <r>
      <rPr>
        <sz val="10"/>
        <color rgb="FFFFBF00"/>
        <rFont val="Cascadia Code"/>
        <family val="3"/>
        <charset val="1"/>
      </rPr>
      <t xml:space="preserve">101 </t>
    </r>
    <r>
      <rPr>
        <sz val="10"/>
        <color rgb="FF000000"/>
        <rFont val="Cascadia Code"/>
        <family val="3"/>
        <charset val="1"/>
      </rPr>
      <t xml:space="preserve">(0x45)</t>
    </r>
  </si>
  <si>
    <t xml:space="preserve">Set PN9 inside PCKTCTRL1</t>
  </si>
  <si>
    <t xml:space="preserve">0x33</t>
  </si>
  <si>
    <t xml:space="preserve">1100 (0x0C)</t>
  </si>
  <si>
    <t xml:space="preserve">12</t>
  </si>
  <si>
    <t xml:space="preserve">Set BT_SEL</t>
  </si>
  <si>
    <t xml:space="preserve">0x1B</t>
  </si>
  <si>
    <t xml:space="preserve">(0x5A)</t>
  </si>
  <si>
    <t xml:space="preserve">Set PA_POWER[8]</t>
  </si>
  <si>
    <t xml:space="preserve">0x10</t>
  </si>
  <si>
    <t xml:space="preserve">(0x21)</t>
  </si>
  <si>
    <t xml:space="preserve">Set PA_POWER[7]</t>
  </si>
  <si>
    <t xml:space="preserve">0x11</t>
  </si>
  <si>
    <t xml:space="preserve">(0x0E)</t>
  </si>
  <si>
    <t xml:space="preserve">Set PA_POWER[6]</t>
  </si>
  <si>
    <t xml:space="preserve">0x12</t>
  </si>
  <si>
    <t xml:space="preserve">(0x1A)</t>
  </si>
  <si>
    <t xml:space="preserve">Set PA_POWER[5]</t>
  </si>
  <si>
    <t xml:space="preserve">0x13</t>
  </si>
  <si>
    <t xml:space="preserve">(0x25)</t>
  </si>
  <si>
    <t xml:space="preserve">Set PA_POWER[4]</t>
  </si>
  <si>
    <t xml:space="preserve">0x14</t>
  </si>
  <si>
    <t xml:space="preserve">(0x35)</t>
  </si>
  <si>
    <t xml:space="preserve">Set PA_POWER[3]</t>
  </si>
  <si>
    <t xml:space="preserve">0x15</t>
  </si>
  <si>
    <t xml:space="preserve">(0x40)</t>
  </si>
  <si>
    <t xml:space="preserve">Set PA_POWER[2]</t>
  </si>
  <si>
    <t xml:space="preserve">0x16</t>
  </si>
  <si>
    <t xml:space="preserve">(0x4E)</t>
  </si>
  <si>
    <t xml:space="preserve">Set PA_POWER[1]</t>
  </si>
  <si>
    <t xml:space="preserve">0x17</t>
  </si>
  <si>
    <t xml:space="preserve">(0x00)</t>
  </si>
  <si>
    <t xml:space="preserve">Set PA_POWER[0]</t>
  </si>
  <si>
    <t xml:space="preserve">0x18</t>
  </si>
  <si>
    <t xml:space="preserve">(0x07)</t>
  </si>
  <si>
    <t xml:space="preserve">Execute “STANDBY” → “READY” → “LOCK”</t>
  </si>
  <si>
    <t xml:space="preserve">CMD</t>
  </si>
  <si>
    <t xml:space="preserve">Execute “START TX”</t>
  </si>
  <si>
    <r>
      <rPr>
        <sz val="10"/>
        <color rgb="FF000000"/>
        <rFont val="Arial"/>
        <family val="2"/>
        <charset val="1"/>
      </rPr>
      <t xml:space="preserve">Check </t>
    </r>
    <r>
      <rPr>
        <sz val="10"/>
        <color rgb="FF8E86AE"/>
        <rFont val="Arial"/>
        <family val="2"/>
        <charset val="1"/>
      </rPr>
      <t xml:space="preserve">STATE[6:0] </t>
    </r>
    <r>
      <rPr>
        <sz val="10"/>
        <color rgb="FF000000"/>
        <rFont val="Arial"/>
        <family val="2"/>
        <charset val="1"/>
      </rPr>
      <t xml:space="preserve">residing inside MC_STATE[0]</t>
    </r>
  </si>
  <si>
    <t xml:space="preserve">0xC1</t>
  </si>
  <si>
    <t xml:space="preserve">Check ERROR_LOCK (bit #0) inside MC_STATE[1]</t>
  </si>
  <si>
    <t xml:space="preserve">0xC0</t>
  </si>
  <si>
    <t xml:space="preserve">STATE[6:0] </t>
  </si>
  <si>
    <t xml:space="preserve">Description</t>
  </si>
  <si>
    <t xml:space="preserve">0x40 </t>
  </si>
  <si>
    <t xml:space="preserve">STANDBY </t>
  </si>
  <si>
    <t xml:space="preserve">0x36 </t>
  </si>
  <si>
    <t xml:space="preserve">SLEEP </t>
  </si>
  <si>
    <t xml:space="preserve">0x03 </t>
  </si>
  <si>
    <t xml:space="preserve">READY (Default)</t>
  </si>
  <si>
    <t xml:space="preserve">0x0F </t>
  </si>
  <si>
    <t xml:space="preserve">LOCK </t>
  </si>
  <si>
    <t xml:space="preserve">0x33 </t>
  </si>
  <si>
    <t xml:space="preserve">RX </t>
  </si>
  <si>
    <t xml:space="preserve">0x5F</t>
  </si>
  <si>
    <t xml:space="preserve">TX </t>
  </si>
  <si>
    <t xml:space="preserve">COMMAND</t>
  </si>
  <si>
    <t xml:space="preserve">Command Name</t>
  </si>
  <si>
    <t xml:space="preserve">0x60 </t>
  </si>
  <si>
    <t xml:space="preserve">Start to transmit </t>
  </si>
  <si>
    <t xml:space="preserve">0x61 </t>
  </si>
  <si>
    <t xml:space="preserve">Start to receive </t>
  </si>
  <si>
    <t xml:space="preserve">0x62 </t>
  </si>
  <si>
    <t xml:space="preserve">Go to READY </t>
  </si>
  <si>
    <t xml:space="preserve">READY </t>
  </si>
  <si>
    <t xml:space="preserve">0x63 </t>
  </si>
  <si>
    <t xml:space="preserve">Go to STANDBY </t>
  </si>
  <si>
    <t xml:space="preserve">0x64 </t>
  </si>
  <si>
    <t xml:space="preserve">Go to SLEEP </t>
  </si>
  <si>
    <t xml:space="preserve">0x65</t>
  </si>
  <si>
    <t xml:space="preserve">Go to LOCK state by using the RX configuration of the synthesizer </t>
  </si>
  <si>
    <t xml:space="preserve">LOCKRX </t>
  </si>
  <si>
    <t xml:space="preserve">0x66 </t>
  </si>
  <si>
    <t xml:space="preserve">Go to LOCK state by using the TX configuration of the synthesizer </t>
  </si>
  <si>
    <t xml:space="preserve">LOCKTX </t>
  </si>
  <si>
    <t xml:space="preserve">0x67 </t>
  </si>
  <si>
    <t xml:space="preserve">Exit from TX or RX states and go to READY state </t>
  </si>
  <si>
    <t xml:space="preserve">SABORT </t>
  </si>
  <si>
    <t xml:space="preserve">0x68 </t>
  </si>
  <si>
    <t xml:space="preserve">Reload the LDC timer with the value stored in the LDC_PRESCALER/COUNTER registers </t>
  </si>
  <si>
    <t xml:space="preserve">LDC_RELOAD </t>
  </si>
  <si>
    <t xml:space="preserve">0x69 </t>
  </si>
  <si>
    <t xml:space="preserve">Reload the packet sequence counter with the value stored in the PROTOCOL[2] register. </t>
  </si>
  <si>
    <t xml:space="preserve">SEQUENCE_UPDA TE </t>
  </si>
  <si>
    <t xml:space="preserve">0x6A </t>
  </si>
  <si>
    <t xml:space="preserve">Start the encryption routine </t>
  </si>
  <si>
    <t xml:space="preserve">AES Enc </t>
  </si>
  <si>
    <t xml:space="preserve">0x6B </t>
  </si>
  <si>
    <t xml:space="preserve">Start the procedure to compute the key for decryption </t>
  </si>
  <si>
    <t xml:space="preserve">AES Key </t>
  </si>
  <si>
    <t xml:space="preserve">0x6C </t>
  </si>
  <si>
    <t xml:space="preserve">Start decryption using the current key </t>
  </si>
  <si>
    <t xml:space="preserve">AES Dec </t>
  </si>
  <si>
    <t xml:space="preserve">0x6D </t>
  </si>
  <si>
    <t xml:space="preserve">Compute the key and start decryption </t>
  </si>
  <si>
    <t xml:space="preserve">AES KeyDec </t>
  </si>
  <si>
    <t xml:space="preserve">0x70 </t>
  </si>
  <si>
    <t xml:space="preserve">Reset </t>
  </si>
  <si>
    <t xml:space="preserve">SRES </t>
  </si>
  <si>
    <t xml:space="preserve">0x71 </t>
  </si>
  <si>
    <t xml:space="preserve">Clean the RX FIFO </t>
  </si>
  <si>
    <t xml:space="preserve">FLUSHRXFIFO </t>
  </si>
  <si>
    <t xml:space="preserve">0x72 </t>
  </si>
  <si>
    <t xml:space="preserve">Clean the TX FIFO </t>
  </si>
  <si>
    <t xml:space="preserve">FLUSHTXFIFO </t>
  </si>
  <si>
    <t xml:space="preserve">F(base)</t>
  </si>
  <si>
    <t xml:space="preserve">SYNT</t>
  </si>
  <si>
    <t xml:space="preserve">Target F(base)</t>
  </si>
  <si>
    <t xml:space="preserve">F(offset)</t>
  </si>
  <si>
    <t xml:space="preserve">FC_OFFSET</t>
  </si>
  <si>
    <t xml:space="preserve">Upper Freq (MHz)</t>
  </si>
  <si>
    <t xml:space="preserve">Central Freq (MHz)</t>
  </si>
  <si>
    <t xml:space="preserve">Lower Freq (MHz)</t>
  </si>
  <si>
    <t xml:space="preserve">Half channel (MHz)</t>
  </si>
  <si>
    <t xml:space="preserve">Channel (MHz)</t>
  </si>
  <si>
    <t xml:space="preserve">Half channel (kHz)</t>
  </si>
  <si>
    <t xml:space="preserve">Channel (kHz)</t>
  </si>
  <si>
    <t xml:space="preserve">Half channel (Hz)</t>
  </si>
  <si>
    <t xml:space="preserve">Channel (Hz)</t>
  </si>
  <si>
    <t xml:space="preserve">Spacing formula 
(25MHz) crystal</t>
  </si>
  <si>
    <t xml:space="preserve">CHSPACE </t>
  </si>
  <si>
    <t xml:space="preserve">CHNUM</t>
  </si>
  <si>
    <t xml:space="preserve">F(central)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</si>
</sst>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ucida Console"/>
      <family val="3"/>
      <charset val="1"/>
    </font>
    <font>
      <sz val="10"/>
      <name val="Cascadia Code"/>
      <family val="3"/>
      <charset val="1"/>
    </font>
    <font>
      <sz val="10"/>
      <color rgb="FF81D41A"/>
      <name val="Arial"/>
      <family val="2"/>
      <charset val="1"/>
    </font>
    <font>
      <sz val="10"/>
      <color rgb="FFFFBF0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55308D"/>
      <name val="Arial"/>
      <family val="2"/>
      <charset val="1"/>
    </font>
    <font>
      <sz val="10"/>
      <color rgb="FF7B3D00"/>
      <name val="Arial"/>
      <family val="2"/>
      <charset val="1"/>
    </font>
    <font>
      <sz val="10"/>
      <color rgb="FF81D41A"/>
      <name val="Cascadia Code"/>
      <family val="3"/>
      <charset val="1"/>
    </font>
    <font>
      <sz val="10"/>
      <color rgb="FF55308D"/>
      <name val="Cascadia Code"/>
      <family val="3"/>
      <charset val="1"/>
    </font>
    <font>
      <sz val="10"/>
      <color rgb="FF7B3D00"/>
      <name val="Cascadia Code"/>
      <family val="3"/>
      <charset val="1"/>
    </font>
    <font>
      <sz val="10"/>
      <color rgb="FFFFBF00"/>
      <name val="Cascadia Code"/>
      <family val="3"/>
      <charset val="1"/>
    </font>
    <font>
      <sz val="10"/>
      <color rgb="FF000000"/>
      <name val="Cascadia Code"/>
      <family val="3"/>
      <charset val="1"/>
    </font>
    <font>
      <sz val="10"/>
      <color rgb="FF000000"/>
      <name val="Arial"/>
      <family val="2"/>
      <charset val="1"/>
    </font>
    <font>
      <sz val="10"/>
      <color rgb="FF8E86AE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B7B3CA"/>
        <bgColor rgb="FFB2B2B2"/>
      </patternFill>
    </fill>
    <fill>
      <patternFill patternType="solid">
        <fgColor rgb="FFB2B2B2"/>
        <bgColor rgb="FFB7B3CA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8E86AE"/>
      </patternFill>
    </fill>
    <fill>
      <patternFill patternType="solid">
        <fgColor rgb="FF8E86AE"/>
        <bgColor rgb="FF808080"/>
      </patternFill>
    </fill>
    <fill>
      <patternFill patternType="solid">
        <fgColor rgb="FFAFD095"/>
        <bgColor rgb="FFCCCCCC"/>
      </patternFill>
    </fill>
    <fill>
      <patternFill patternType="solid">
        <fgColor rgb="FFFFD7D7"/>
        <bgColor rgb="FFCCCCCC"/>
      </patternFill>
    </fill>
    <fill>
      <patternFill patternType="solid">
        <fgColor rgb="FFCCCCCC"/>
        <bgColor rgb="FFB7B3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B2B2B2"/>
      <rgbColor rgb="FFFFD7D7"/>
      <rgbColor rgb="FF3366FF"/>
      <rgbColor rgb="FF33CCCC"/>
      <rgbColor rgb="FF81D41A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7B3D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306360</xdr:colOff>
      <xdr:row>35</xdr:row>
      <xdr:rowOff>156600</xdr:rowOff>
    </xdr:from>
    <xdr:to>
      <xdr:col>11</xdr:col>
      <xdr:colOff>695520</xdr:colOff>
      <xdr:row>64</xdr:row>
      <xdr:rowOff>133200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359840" y="5846040"/>
          <a:ext cx="6699240" cy="4971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.88"/>
    <col collapsed="false" customWidth="true" hidden="false" outlineLevel="0" max="3" min="3" style="0" width="63.63"/>
    <col collapsed="false" customWidth="true" hidden="false" outlineLevel="0" max="4" min="4" style="0" width="13.89"/>
    <col collapsed="false" customWidth="true" hidden="false" outlineLevel="0" max="5" min="5" style="0" width="14.62"/>
    <col collapsed="false" customWidth="true" hidden="false" outlineLevel="0" max="6" min="6" style="0" width="16.94"/>
  </cols>
  <sheetData>
    <row r="1" customFormat="false" ht="12.8" hidden="false" customHeight="false" outlineLevel="0" collapsed="false">
      <c r="C1" s="1"/>
    </row>
    <row r="2" customFormat="false" ht="12.8" hidden="false" customHeight="false" outlineLevel="0" collapsed="false">
      <c r="B2" s="2" t="s">
        <v>0</v>
      </c>
      <c r="C2" s="3" t="s">
        <v>1</v>
      </c>
      <c r="D2" s="2" t="s">
        <v>2</v>
      </c>
      <c r="E2" s="4" t="s">
        <v>3</v>
      </c>
      <c r="F2" s="2" t="s">
        <v>4</v>
      </c>
      <c r="G2" s="2" t="s">
        <v>5</v>
      </c>
    </row>
    <row r="3" customFormat="false" ht="12.8" hidden="false" customHeight="false" outlineLevel="0" collapsed="false">
      <c r="B3" s="5" t="n">
        <v>1</v>
      </c>
      <c r="C3" s="6" t="s">
        <v>6</v>
      </c>
      <c r="D3" s="7" t="s">
        <v>7</v>
      </c>
      <c r="E3" s="8"/>
      <c r="F3" s="9" t="s">
        <v>8</v>
      </c>
      <c r="G3" s="10" t="n">
        <v>41</v>
      </c>
    </row>
    <row r="4" customFormat="false" ht="12.8" hidden="false" customHeight="false" outlineLevel="0" collapsed="false">
      <c r="B4" s="5" t="n">
        <v>2</v>
      </c>
      <c r="C4" s="11" t="s">
        <v>9</v>
      </c>
      <c r="D4" s="12" t="s">
        <v>10</v>
      </c>
      <c r="E4" s="8" t="s">
        <v>11</v>
      </c>
      <c r="F4" s="13"/>
      <c r="G4" s="13"/>
    </row>
    <row r="5" customFormat="false" ht="12.8" hidden="false" customHeight="false" outlineLevel="0" collapsed="false">
      <c r="B5" s="5" t="n">
        <v>3</v>
      </c>
      <c r="C5" s="11" t="s">
        <v>12</v>
      </c>
      <c r="D5" s="14" t="s">
        <v>10</v>
      </c>
      <c r="E5" s="8" t="s">
        <v>13</v>
      </c>
      <c r="F5" s="13"/>
      <c r="G5" s="13"/>
    </row>
    <row r="6" customFormat="false" ht="12.8" hidden="false" customHeight="false" outlineLevel="0" collapsed="false">
      <c r="B6" s="5" t="n">
        <v>4</v>
      </c>
      <c r="C6" s="11" t="s">
        <v>14</v>
      </c>
      <c r="D6" s="7" t="s">
        <v>15</v>
      </c>
      <c r="E6" s="8"/>
      <c r="F6" s="9" t="s">
        <v>16</v>
      </c>
      <c r="G6" s="10" t="n">
        <v>32</v>
      </c>
    </row>
    <row r="7" customFormat="false" ht="12.8" hidden="false" customHeight="false" outlineLevel="0" collapsed="false">
      <c r="B7" s="5" t="n">
        <v>5</v>
      </c>
      <c r="C7" s="11" t="s">
        <v>17</v>
      </c>
      <c r="D7" s="7" t="s">
        <v>18</v>
      </c>
      <c r="E7" s="8"/>
      <c r="F7" s="9" t="s">
        <v>19</v>
      </c>
      <c r="G7" s="10" t="n">
        <v>93</v>
      </c>
    </row>
    <row r="8" customFormat="false" ht="12.8" hidden="false" customHeight="false" outlineLevel="0" collapsed="false">
      <c r="B8" s="5" t="n">
        <v>6</v>
      </c>
      <c r="C8" s="11" t="s">
        <v>20</v>
      </c>
      <c r="D8" s="7" t="s">
        <v>21</v>
      </c>
      <c r="E8" s="8"/>
      <c r="F8" s="9" t="s">
        <v>22</v>
      </c>
      <c r="G8" s="10" t="n">
        <v>6</v>
      </c>
    </row>
    <row r="9" customFormat="false" ht="12.8" hidden="false" customHeight="false" outlineLevel="0" collapsed="false">
      <c r="B9" s="4" t="n">
        <v>7</v>
      </c>
      <c r="C9" s="15" t="s">
        <v>23</v>
      </c>
      <c r="D9" s="16" t="s">
        <v>24</v>
      </c>
      <c r="E9" s="8"/>
      <c r="F9" s="13"/>
      <c r="G9" s="13"/>
    </row>
    <row r="10" customFormat="false" ht="12.8" hidden="false" customHeight="false" outlineLevel="0" collapsed="false">
      <c r="B10" s="4" t="n">
        <v>8</v>
      </c>
      <c r="C10" s="15" t="s">
        <v>25</v>
      </c>
      <c r="D10" s="17" t="s">
        <v>26</v>
      </c>
      <c r="E10" s="8"/>
      <c r="F10" s="13"/>
      <c r="G10" s="13"/>
    </row>
    <row r="11" customFormat="false" ht="12.8" hidden="false" customHeight="false" outlineLevel="0" collapsed="false">
      <c r="B11" s="5" t="n">
        <v>9</v>
      </c>
      <c r="C11" s="11" t="s">
        <v>27</v>
      </c>
      <c r="D11" s="7" t="s">
        <v>28</v>
      </c>
      <c r="E11" s="8"/>
      <c r="F11" s="9" t="s">
        <v>29</v>
      </c>
      <c r="G11" s="10" t="n">
        <v>192</v>
      </c>
      <c r="H11" s="18"/>
      <c r="I11" s="19"/>
      <c r="J11" s="19"/>
      <c r="K11" s="19"/>
    </row>
    <row r="12" customFormat="false" ht="12.8" hidden="false" customHeight="false" outlineLevel="0" collapsed="false">
      <c r="B12" s="5" t="n">
        <v>10</v>
      </c>
      <c r="C12" s="11" t="s">
        <v>30</v>
      </c>
      <c r="D12" s="20"/>
      <c r="E12" s="21"/>
      <c r="F12" s="22"/>
      <c r="G12" s="23"/>
      <c r="H12" s="24" t="s">
        <v>31</v>
      </c>
      <c r="I12" s="24" t="s">
        <v>32</v>
      </c>
      <c r="J12" s="24" t="s">
        <v>33</v>
      </c>
      <c r="K12" s="24" t="s">
        <v>34</v>
      </c>
    </row>
    <row r="13" customFormat="false" ht="12.8" hidden="false" customHeight="false" outlineLevel="0" collapsed="false">
      <c r="B13" s="5" t="n">
        <v>11</v>
      </c>
      <c r="C13" s="11" t="s">
        <v>35</v>
      </c>
      <c r="D13" s="7" t="s">
        <v>36</v>
      </c>
      <c r="E13" s="8"/>
      <c r="F13" s="9" t="s">
        <v>37</v>
      </c>
      <c r="G13" s="10" t="n">
        <v>0</v>
      </c>
      <c r="H13" s="25" t="s">
        <v>38</v>
      </c>
      <c r="I13" s="26" t="s">
        <v>39</v>
      </c>
      <c r="J13" s="26" t="s">
        <v>40</v>
      </c>
      <c r="K13" s="27" t="s">
        <v>41</v>
      </c>
      <c r="L13" s="19"/>
    </row>
    <row r="14" customFormat="false" ht="12.8" hidden="false" customHeight="false" outlineLevel="0" collapsed="false">
      <c r="B14" s="5" t="n">
        <v>12</v>
      </c>
      <c r="C14" s="11" t="s">
        <v>42</v>
      </c>
      <c r="D14" s="28" t="s">
        <v>43</v>
      </c>
      <c r="E14" s="8"/>
      <c r="F14" s="9" t="s">
        <v>44</v>
      </c>
      <c r="G14" s="10" t="n">
        <v>16</v>
      </c>
      <c r="H14" s="29"/>
      <c r="I14" s="30"/>
      <c r="J14" s="30"/>
      <c r="K14" s="29"/>
      <c r="L14" s="19"/>
    </row>
    <row r="15" customFormat="false" ht="12.8" hidden="false" customHeight="false" outlineLevel="0" collapsed="false">
      <c r="B15" s="5" t="n">
        <v>13</v>
      </c>
      <c r="C15" s="11" t="s">
        <v>45</v>
      </c>
      <c r="D15" s="28" t="s">
        <v>46</v>
      </c>
      <c r="E15" s="8"/>
      <c r="F15" s="9" t="s">
        <v>37</v>
      </c>
      <c r="G15" s="10" t="n">
        <v>0</v>
      </c>
      <c r="H15" s="31"/>
      <c r="I15" s="31"/>
      <c r="J15" s="31"/>
      <c r="K15" s="31"/>
      <c r="L15" s="19"/>
    </row>
    <row r="16" customFormat="false" ht="12.8" hidden="false" customHeight="false" outlineLevel="0" collapsed="false">
      <c r="B16" s="5" t="s">
        <v>47</v>
      </c>
      <c r="C16" s="32" t="s">
        <v>48</v>
      </c>
      <c r="D16" s="33" t="s">
        <v>49</v>
      </c>
      <c r="E16" s="34"/>
      <c r="F16" s="35" t="s">
        <v>50</v>
      </c>
      <c r="G16" s="10" t="n">
        <v>108</v>
      </c>
      <c r="H16" s="19"/>
      <c r="I16" s="19"/>
      <c r="J16" s="19"/>
      <c r="K16" s="19"/>
      <c r="L16" s="19"/>
    </row>
    <row r="17" customFormat="false" ht="12.8" hidden="false" customHeight="false" outlineLevel="0" collapsed="false">
      <c r="B17" s="5" t="n">
        <v>14</v>
      </c>
      <c r="C17" s="32" t="s">
        <v>51</v>
      </c>
      <c r="D17" s="36" t="s">
        <v>52</v>
      </c>
      <c r="E17" s="34"/>
      <c r="F17" s="9" t="s">
        <v>53</v>
      </c>
      <c r="G17" s="10" t="n">
        <v>30</v>
      </c>
    </row>
    <row r="18" customFormat="false" ht="12.8" hidden="false" customHeight="false" outlineLevel="0" collapsed="false">
      <c r="B18" s="5" t="n">
        <v>15</v>
      </c>
      <c r="C18" s="32" t="s">
        <v>54</v>
      </c>
      <c r="D18" s="36" t="s">
        <v>55</v>
      </c>
      <c r="E18" s="34"/>
      <c r="F18" s="9" t="s">
        <v>56</v>
      </c>
      <c r="G18" s="10" t="n">
        <v>53</v>
      </c>
    </row>
    <row r="19" customFormat="false" ht="12.8" hidden="false" customHeight="false" outlineLevel="0" collapsed="false">
      <c r="B19" s="5" t="s">
        <v>57</v>
      </c>
      <c r="C19" s="32" t="s">
        <v>58</v>
      </c>
      <c r="D19" s="33" t="s">
        <v>59</v>
      </c>
      <c r="E19" s="34"/>
      <c r="F19" s="37" t="s">
        <v>60</v>
      </c>
      <c r="G19" s="10" t="n">
        <v>69</v>
      </c>
    </row>
    <row r="20" customFormat="false" ht="12.8" hidden="false" customHeight="false" outlineLevel="0" collapsed="false">
      <c r="B20" s="38" t="n">
        <v>16</v>
      </c>
      <c r="C20" s="39" t="s">
        <v>61</v>
      </c>
      <c r="D20" s="40" t="s">
        <v>62</v>
      </c>
      <c r="E20" s="8"/>
      <c r="F20" s="41" t="s">
        <v>63</v>
      </c>
      <c r="G20" s="9" t="s">
        <v>64</v>
      </c>
    </row>
    <row r="21" customFormat="false" ht="12.8" hidden="false" customHeight="false" outlineLevel="0" collapsed="false">
      <c r="B21" s="38" t="n">
        <v>17</v>
      </c>
      <c r="C21" s="39" t="s">
        <v>65</v>
      </c>
      <c r="D21" s="40" t="s">
        <v>66</v>
      </c>
      <c r="E21" s="8"/>
      <c r="F21" s="41" t="s">
        <v>67</v>
      </c>
      <c r="G21" s="10" t="n">
        <v>90</v>
      </c>
    </row>
    <row r="22" customFormat="false" ht="12.8" hidden="false" customHeight="false" outlineLevel="0" collapsed="false">
      <c r="B22" s="38" t="n">
        <v>18</v>
      </c>
      <c r="C22" s="39" t="s">
        <v>68</v>
      </c>
      <c r="D22" s="40" t="s">
        <v>69</v>
      </c>
      <c r="E22" s="8"/>
      <c r="F22" s="41" t="s">
        <v>70</v>
      </c>
      <c r="G22" s="10" t="n">
        <v>33</v>
      </c>
    </row>
    <row r="23" customFormat="false" ht="12.8" hidden="false" customHeight="false" outlineLevel="0" collapsed="false">
      <c r="B23" s="38" t="n">
        <v>19</v>
      </c>
      <c r="C23" s="39" t="s">
        <v>71</v>
      </c>
      <c r="D23" s="40" t="s">
        <v>72</v>
      </c>
      <c r="E23" s="8"/>
      <c r="F23" s="41" t="s">
        <v>73</v>
      </c>
      <c r="G23" s="10" t="n">
        <v>14</v>
      </c>
    </row>
    <row r="24" customFormat="false" ht="12.8" hidden="false" customHeight="false" outlineLevel="0" collapsed="false">
      <c r="B24" s="38" t="n">
        <v>20</v>
      </c>
      <c r="C24" s="39" t="s">
        <v>74</v>
      </c>
      <c r="D24" s="40" t="s">
        <v>75</v>
      </c>
      <c r="E24" s="8"/>
      <c r="F24" s="41" t="s">
        <v>76</v>
      </c>
      <c r="G24" s="10" t="n">
        <v>26</v>
      </c>
    </row>
    <row r="25" customFormat="false" ht="12.8" hidden="false" customHeight="false" outlineLevel="0" collapsed="false">
      <c r="B25" s="38" t="n">
        <v>21</v>
      </c>
      <c r="C25" s="39" t="s">
        <v>77</v>
      </c>
      <c r="D25" s="40" t="s">
        <v>78</v>
      </c>
      <c r="E25" s="8"/>
      <c r="F25" s="41" t="s">
        <v>79</v>
      </c>
      <c r="G25" s="10" t="n">
        <v>37</v>
      </c>
    </row>
    <row r="26" customFormat="false" ht="12.8" hidden="false" customHeight="false" outlineLevel="0" collapsed="false">
      <c r="B26" s="38" t="n">
        <v>22</v>
      </c>
      <c r="C26" s="39" t="s">
        <v>80</v>
      </c>
      <c r="D26" s="40" t="s">
        <v>81</v>
      </c>
      <c r="E26" s="8"/>
      <c r="F26" s="41" t="s">
        <v>82</v>
      </c>
      <c r="G26" s="10" t="n">
        <v>53</v>
      </c>
    </row>
    <row r="27" customFormat="false" ht="12.8" hidden="false" customHeight="false" outlineLevel="0" collapsed="false">
      <c r="B27" s="38" t="n">
        <v>23</v>
      </c>
      <c r="C27" s="39" t="s">
        <v>83</v>
      </c>
      <c r="D27" s="40" t="s">
        <v>84</v>
      </c>
      <c r="E27" s="8"/>
      <c r="F27" s="41" t="s">
        <v>85</v>
      </c>
      <c r="G27" s="10" t="n">
        <v>64</v>
      </c>
    </row>
    <row r="28" customFormat="false" ht="12.8" hidden="false" customHeight="false" outlineLevel="0" collapsed="false">
      <c r="B28" s="38" t="n">
        <v>24</v>
      </c>
      <c r="C28" s="39" t="s">
        <v>86</v>
      </c>
      <c r="D28" s="40" t="s">
        <v>87</v>
      </c>
      <c r="E28" s="8"/>
      <c r="F28" s="41" t="s">
        <v>88</v>
      </c>
      <c r="G28" s="10" t="n">
        <v>78</v>
      </c>
    </row>
    <row r="29" customFormat="false" ht="12.8" hidden="false" customHeight="false" outlineLevel="0" collapsed="false">
      <c r="B29" s="38" t="n">
        <v>25</v>
      </c>
      <c r="C29" s="39" t="s">
        <v>89</v>
      </c>
      <c r="D29" s="40" t="s">
        <v>90</v>
      </c>
      <c r="E29" s="8"/>
      <c r="F29" s="41" t="s">
        <v>91</v>
      </c>
      <c r="G29" s="10" t="n">
        <v>0</v>
      </c>
    </row>
    <row r="30" customFormat="false" ht="12.8" hidden="false" customHeight="false" outlineLevel="0" collapsed="false">
      <c r="B30" s="38" t="n">
        <v>26</v>
      </c>
      <c r="C30" s="39" t="s">
        <v>92</v>
      </c>
      <c r="D30" s="40" t="s">
        <v>93</v>
      </c>
      <c r="E30" s="8"/>
      <c r="F30" s="41" t="s">
        <v>94</v>
      </c>
      <c r="G30" s="10" t="n">
        <v>7</v>
      </c>
    </row>
    <row r="31" customFormat="false" ht="12.8" hidden="false" customHeight="false" outlineLevel="0" collapsed="false">
      <c r="B31" s="38" t="n">
        <v>27</v>
      </c>
      <c r="C31" s="42" t="s">
        <v>95</v>
      </c>
      <c r="D31" s="33" t="s">
        <v>96</v>
      </c>
      <c r="E31" s="34"/>
      <c r="F31" s="13"/>
      <c r="G31" s="13"/>
    </row>
    <row r="32" customFormat="false" ht="12.8" hidden="false" customHeight="false" outlineLevel="0" collapsed="false">
      <c r="B32" s="38" t="n">
        <v>28</v>
      </c>
      <c r="C32" s="32" t="s">
        <v>97</v>
      </c>
      <c r="D32" s="33" t="s">
        <v>96</v>
      </c>
      <c r="E32" s="34"/>
      <c r="F32" s="13"/>
      <c r="G32" s="13"/>
    </row>
    <row r="33" customFormat="false" ht="12.8" hidden="false" customHeight="false" outlineLevel="0" collapsed="false">
      <c r="B33" s="38" t="n">
        <v>29</v>
      </c>
      <c r="C33" s="43" t="s">
        <v>98</v>
      </c>
      <c r="D33" s="44" t="s">
        <v>99</v>
      </c>
      <c r="E33" s="34"/>
      <c r="F33" s="9" t="s">
        <v>10</v>
      </c>
      <c r="G33" s="10" t="s">
        <v>10</v>
      </c>
    </row>
    <row r="34" customFormat="false" ht="12.8" hidden="false" customHeight="false" outlineLevel="0" collapsed="false">
      <c r="B34" s="38" t="n">
        <v>30</v>
      </c>
      <c r="C34" s="32" t="s">
        <v>100</v>
      </c>
      <c r="D34" s="33" t="s">
        <v>101</v>
      </c>
      <c r="E34" s="45"/>
      <c r="F34" s="9" t="s">
        <v>10</v>
      </c>
      <c r="G34" s="10" t="s">
        <v>10</v>
      </c>
    </row>
    <row r="35" customFormat="false" ht="12.8" hidden="false" customHeight="false" outlineLevel="0" collapsed="false">
      <c r="C35" s="1"/>
      <c r="F35" s="1"/>
    </row>
    <row r="36" customFormat="false" ht="12.8" hidden="false" customHeight="false" outlineLevel="0" collapsed="false">
      <c r="C36" s="1"/>
      <c r="F36" s="1"/>
    </row>
    <row r="37" customFormat="false" ht="12.8" hidden="false" customHeight="false" outlineLevel="0" collapsed="false">
      <c r="C37" s="1"/>
      <c r="F37" s="1"/>
    </row>
    <row r="38" customFormat="false" ht="12.8" hidden="false" customHeight="false" outlineLevel="0" collapsed="false">
      <c r="B38" s="46" t="s">
        <v>102</v>
      </c>
      <c r="C38" s="47" t="s">
        <v>103</v>
      </c>
      <c r="F38" s="1"/>
    </row>
    <row r="39" customFormat="false" ht="12.8" hidden="false" customHeight="false" outlineLevel="0" collapsed="false">
      <c r="B39" s="48" t="s">
        <v>104</v>
      </c>
      <c r="C39" s="48" t="s">
        <v>105</v>
      </c>
      <c r="F39" s="1"/>
    </row>
    <row r="40" customFormat="false" ht="12.8" hidden="false" customHeight="false" outlineLevel="0" collapsed="false">
      <c r="B40" s="48" t="s">
        <v>106</v>
      </c>
      <c r="C40" s="48" t="s">
        <v>107</v>
      </c>
      <c r="F40" s="1"/>
    </row>
    <row r="41" customFormat="false" ht="12.8" hidden="false" customHeight="false" outlineLevel="0" collapsed="false">
      <c r="B41" s="48" t="s">
        <v>108</v>
      </c>
      <c r="C41" s="48" t="s">
        <v>109</v>
      </c>
      <c r="F41" s="1"/>
    </row>
    <row r="42" customFormat="false" ht="12.8" hidden="false" customHeight="false" outlineLevel="0" collapsed="false">
      <c r="B42" s="48" t="s">
        <v>110</v>
      </c>
      <c r="C42" s="48" t="s">
        <v>111</v>
      </c>
      <c r="F42" s="1"/>
    </row>
    <row r="43" customFormat="false" ht="12.8" hidden="false" customHeight="false" outlineLevel="0" collapsed="false">
      <c r="B43" s="48" t="s">
        <v>112</v>
      </c>
      <c r="C43" s="48" t="s">
        <v>113</v>
      </c>
      <c r="F43" s="1"/>
    </row>
    <row r="44" customFormat="false" ht="12.8" hidden="false" customHeight="false" outlineLevel="0" collapsed="false">
      <c r="B44" s="48" t="s">
        <v>114</v>
      </c>
      <c r="C44" s="48" t="s">
        <v>115</v>
      </c>
      <c r="F44" s="1"/>
    </row>
    <row r="45" customFormat="false" ht="12.8" hidden="false" customHeight="false" outlineLevel="0" collapsed="false">
      <c r="C45" s="1"/>
      <c r="F45" s="1"/>
    </row>
    <row r="46" customFormat="false" ht="12.8" hidden="false" customHeight="false" outlineLevel="0" collapsed="false">
      <c r="C46" s="1"/>
      <c r="F46" s="1"/>
    </row>
    <row r="47" customFormat="false" ht="12.8" hidden="false" customHeight="false" outlineLevel="0" collapsed="false">
      <c r="B47" s="46" t="s">
        <v>116</v>
      </c>
      <c r="C47" s="47" t="s">
        <v>103</v>
      </c>
      <c r="D47" s="49" t="s">
        <v>117</v>
      </c>
      <c r="F47" s="1"/>
    </row>
    <row r="48" customFormat="false" ht="12.8" hidden="false" customHeight="false" outlineLevel="0" collapsed="false">
      <c r="B48" s="50" t="s">
        <v>118</v>
      </c>
      <c r="C48" s="50" t="s">
        <v>119</v>
      </c>
      <c r="D48" s="50" t="s">
        <v>115</v>
      </c>
      <c r="F48" s="1"/>
    </row>
    <row r="49" customFormat="false" ht="12.8" hidden="false" customHeight="false" outlineLevel="0" collapsed="false">
      <c r="B49" s="50" t="s">
        <v>120</v>
      </c>
      <c r="C49" s="50" t="s">
        <v>121</v>
      </c>
      <c r="D49" s="50" t="s">
        <v>113</v>
      </c>
      <c r="F49" s="1"/>
    </row>
    <row r="50" customFormat="false" ht="12.8" hidden="false" customHeight="false" outlineLevel="0" collapsed="false">
      <c r="B50" s="50" t="s">
        <v>122</v>
      </c>
      <c r="C50" s="50" t="s">
        <v>123</v>
      </c>
      <c r="D50" s="50" t="s">
        <v>124</v>
      </c>
      <c r="F50" s="1"/>
    </row>
    <row r="51" customFormat="false" ht="12.8" hidden="false" customHeight="false" outlineLevel="0" collapsed="false">
      <c r="B51" s="50" t="s">
        <v>125</v>
      </c>
      <c r="C51" s="50" t="s">
        <v>126</v>
      </c>
      <c r="D51" s="50" t="s">
        <v>105</v>
      </c>
      <c r="F51" s="1"/>
    </row>
    <row r="52" customFormat="false" ht="12.8" hidden="false" customHeight="false" outlineLevel="0" collapsed="false">
      <c r="B52" s="50" t="s">
        <v>127</v>
      </c>
      <c r="C52" s="50" t="s">
        <v>128</v>
      </c>
      <c r="D52" s="50" t="s">
        <v>107</v>
      </c>
      <c r="F52" s="1"/>
    </row>
    <row r="53" customFormat="false" ht="12.8" hidden="false" customHeight="false" outlineLevel="0" collapsed="false">
      <c r="B53" s="51" t="s">
        <v>129</v>
      </c>
      <c r="C53" s="52" t="s">
        <v>130</v>
      </c>
      <c r="D53" s="50" t="s">
        <v>131</v>
      </c>
    </row>
    <row r="54" customFormat="false" ht="12.8" hidden="false" customHeight="false" outlineLevel="0" collapsed="false">
      <c r="B54" s="52" t="s">
        <v>132</v>
      </c>
      <c r="C54" s="52" t="s">
        <v>133</v>
      </c>
      <c r="D54" s="50" t="s">
        <v>134</v>
      </c>
    </row>
    <row r="55" customFormat="false" ht="12.8" hidden="false" customHeight="false" outlineLevel="0" collapsed="false">
      <c r="B55" s="52" t="s">
        <v>135</v>
      </c>
      <c r="C55" s="52" t="s">
        <v>136</v>
      </c>
      <c r="D55" s="50" t="s">
        <v>137</v>
      </c>
    </row>
    <row r="56" customFormat="false" ht="23.85" hidden="false" customHeight="false" outlineLevel="0" collapsed="false">
      <c r="B56" s="50" t="s">
        <v>138</v>
      </c>
      <c r="C56" s="50" t="s">
        <v>139</v>
      </c>
      <c r="D56" s="50" t="s">
        <v>140</v>
      </c>
    </row>
    <row r="57" customFormat="false" ht="23.85" hidden="false" customHeight="false" outlineLevel="0" collapsed="false">
      <c r="B57" s="50" t="s">
        <v>141</v>
      </c>
      <c r="C57" s="50" t="s">
        <v>142</v>
      </c>
      <c r="D57" s="50" t="s">
        <v>143</v>
      </c>
    </row>
    <row r="58" customFormat="false" ht="12.8" hidden="false" customHeight="false" outlineLevel="0" collapsed="false">
      <c r="B58" s="50" t="s">
        <v>144</v>
      </c>
      <c r="C58" s="50" t="s">
        <v>145</v>
      </c>
      <c r="D58" s="50" t="s">
        <v>146</v>
      </c>
    </row>
    <row r="59" customFormat="false" ht="12.8" hidden="false" customHeight="false" outlineLevel="0" collapsed="false">
      <c r="B59" s="50" t="s">
        <v>147</v>
      </c>
      <c r="C59" s="50" t="s">
        <v>148</v>
      </c>
      <c r="D59" s="50" t="s">
        <v>149</v>
      </c>
    </row>
    <row r="60" customFormat="false" ht="12.8" hidden="false" customHeight="false" outlineLevel="0" collapsed="false">
      <c r="B60" s="50" t="s">
        <v>150</v>
      </c>
      <c r="C60" s="50" t="s">
        <v>151</v>
      </c>
      <c r="D60" s="50" t="s">
        <v>152</v>
      </c>
    </row>
    <row r="61" customFormat="false" ht="12.8" hidden="false" customHeight="false" outlineLevel="0" collapsed="false">
      <c r="B61" s="50" t="s">
        <v>153</v>
      </c>
      <c r="C61" s="50" t="s">
        <v>154</v>
      </c>
      <c r="D61" s="50" t="s">
        <v>155</v>
      </c>
    </row>
    <row r="62" customFormat="false" ht="12.8" hidden="false" customHeight="false" outlineLevel="0" collapsed="false">
      <c r="B62" s="50" t="s">
        <v>156</v>
      </c>
      <c r="C62" s="50" t="s">
        <v>157</v>
      </c>
      <c r="D62" s="50" t="s">
        <v>158</v>
      </c>
    </row>
    <row r="63" customFormat="false" ht="12.8" hidden="false" customHeight="false" outlineLevel="0" collapsed="false">
      <c r="B63" s="50" t="s">
        <v>159</v>
      </c>
      <c r="C63" s="50" t="s">
        <v>160</v>
      </c>
      <c r="D63" s="50" t="s">
        <v>161</v>
      </c>
    </row>
    <row r="64" customFormat="false" ht="12.8" hidden="false" customHeight="false" outlineLevel="0" collapsed="false">
      <c r="B64" s="50" t="s">
        <v>162</v>
      </c>
      <c r="C64" s="50" t="s">
        <v>163</v>
      </c>
      <c r="D64" s="5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4" min="4" style="0" width="15.42"/>
    <col collapsed="false" customWidth="true" hidden="false" outlineLevel="0" max="5" min="5" style="0" width="12.13"/>
    <col collapsed="false" customWidth="true" hidden="false" outlineLevel="0" max="8" min="8" style="0" width="19.58"/>
    <col collapsed="false" customWidth="true" hidden="false" outlineLevel="0" max="11" min="11" style="0" width="21.26"/>
  </cols>
  <sheetData>
    <row r="1" customFormat="false" ht="12.8" hidden="false" customHeight="false" outlineLevel="0" collapsed="false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customFormat="false" ht="12.8" hidden="false" customHeight="false" outlineLevel="0" collapsed="false">
      <c r="A2" s="53"/>
      <c r="L2" s="53"/>
    </row>
    <row r="3" customFormat="false" ht="12.8" hidden="false" customHeight="false" outlineLevel="0" collapsed="false">
      <c r="A3" s="53"/>
      <c r="B3" s="4" t="s">
        <v>165</v>
      </c>
      <c r="C3" s="34"/>
      <c r="D3" s="34"/>
      <c r="E3" s="4" t="s">
        <v>166</v>
      </c>
      <c r="H3" s="4" t="s">
        <v>166</v>
      </c>
      <c r="I3" s="34"/>
      <c r="J3" s="34"/>
      <c r="K3" s="4" t="s">
        <v>167</v>
      </c>
      <c r="L3" s="53"/>
    </row>
    <row r="4" customFormat="false" ht="12.8" hidden="false" customHeight="false" outlineLevel="0" collapsed="false">
      <c r="A4" s="53"/>
      <c r="B4" s="34" t="n">
        <f aca="false">((25*(10^6))/((32*1)/2))*((E4)/2^18)</f>
        <v>151475000.38147</v>
      </c>
      <c r="C4" s="34"/>
      <c r="D4" s="34"/>
      <c r="E4" s="54" t="n">
        <v>25413288</v>
      </c>
      <c r="H4" s="34" t="n">
        <f aca="false">16*(2^18)*(K4/(25*(10^6)))</f>
        <v>25413287.936</v>
      </c>
      <c r="I4" s="34"/>
      <c r="J4" s="34"/>
      <c r="K4" s="54" t="n">
        <v>151475000</v>
      </c>
      <c r="L4" s="53"/>
    </row>
    <row r="5" customFormat="false" ht="12.8" hidden="false" customHeight="false" outlineLevel="0" collapsed="false">
      <c r="A5" s="53"/>
      <c r="H5" s="0" t="n">
        <v>25413288</v>
      </c>
      <c r="L5" s="53"/>
    </row>
    <row r="6" customFormat="false" ht="12.8" hidden="false" customHeight="false" outlineLevel="0" collapsed="false">
      <c r="A6" s="53"/>
      <c r="L6" s="53"/>
    </row>
    <row r="7" customFormat="false" ht="12.8" hidden="false" customHeight="false" outlineLevel="0" collapsed="false">
      <c r="A7" s="53"/>
      <c r="B7" s="2" t="s">
        <v>168</v>
      </c>
      <c r="C7" s="55"/>
      <c r="D7" s="55"/>
      <c r="E7" s="2" t="s">
        <v>169</v>
      </c>
      <c r="L7" s="53"/>
    </row>
    <row r="8" customFormat="false" ht="12.8" hidden="false" customHeight="false" outlineLevel="0" collapsed="false">
      <c r="A8" s="53"/>
      <c r="B8" s="56" t="n">
        <f aca="false">((25*(10^6))/(2^18))*E8</f>
        <v>0</v>
      </c>
      <c r="C8" s="56"/>
      <c r="D8" s="56"/>
      <c r="E8" s="56" t="n">
        <v>0</v>
      </c>
      <c r="L8" s="53"/>
    </row>
    <row r="9" customFormat="false" ht="12.8" hidden="false" customHeight="false" outlineLevel="0" collapsed="false">
      <c r="A9" s="53"/>
      <c r="L9" s="53"/>
    </row>
    <row r="10" customFormat="false" ht="12.8" hidden="false" customHeight="false" outlineLevel="0" collapsed="false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</row>
    <row r="11" customFormat="false" ht="12.8" hidden="false" customHeight="false" outlineLevel="0" collapsed="false">
      <c r="A11" s="53"/>
      <c r="L11" s="53"/>
    </row>
    <row r="12" customFormat="false" ht="12.8" hidden="false" customHeight="false" outlineLevel="0" collapsed="false">
      <c r="A12" s="53"/>
      <c r="C12" s="19"/>
      <c r="D12" s="19"/>
      <c r="E12" s="57"/>
      <c r="L12" s="53"/>
    </row>
    <row r="13" customFormat="false" ht="12.8" hidden="false" customHeight="false" outlineLevel="0" collapsed="false">
      <c r="A13" s="53"/>
      <c r="B13" s="19"/>
      <c r="C13" s="19"/>
      <c r="D13" s="19"/>
      <c r="E13" s="19"/>
      <c r="L13" s="53"/>
    </row>
    <row r="14" customFormat="false" ht="12.8" hidden="false" customHeight="false" outlineLevel="0" collapsed="false">
      <c r="A14" s="53"/>
      <c r="L14" s="53"/>
    </row>
    <row r="15" customFormat="false" ht="12.8" hidden="false" customHeight="false" outlineLevel="0" collapsed="false">
      <c r="A15" s="53"/>
      <c r="L15" s="53"/>
    </row>
    <row r="16" customFormat="false" ht="12.8" hidden="false" customHeight="false" outlineLevel="0" collapsed="false">
      <c r="A16" s="53"/>
      <c r="L16" s="53"/>
    </row>
    <row r="17" customFormat="false" ht="12.8" hidden="false" customHeight="false" outlineLevel="0" collapsed="false">
      <c r="A17" s="53"/>
      <c r="L17" s="53"/>
    </row>
    <row r="18" customFormat="false" ht="12.8" hidden="false" customHeight="false" outlineLevel="0" collapsed="false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</row>
    <row r="19" customFormat="false" ht="12.8" hidden="false" customHeight="false" outlineLevel="0" collapsed="false">
      <c r="A19" s="53"/>
      <c r="B19" s="58" t="s">
        <v>170</v>
      </c>
      <c r="C19" s="59" t="n">
        <v>151.48125</v>
      </c>
      <c r="D19" s="60" t="s">
        <v>170</v>
      </c>
      <c r="E19" s="61" t="n">
        <v>151.48125</v>
      </c>
      <c r="L19" s="53"/>
    </row>
    <row r="20" customFormat="false" ht="12.8" hidden="false" customHeight="false" outlineLevel="0" collapsed="false">
      <c r="A20" s="53"/>
      <c r="B20" s="58" t="s">
        <v>171</v>
      </c>
      <c r="C20" s="58" t="n">
        <v>151.475</v>
      </c>
      <c r="D20" s="60" t="s">
        <v>172</v>
      </c>
      <c r="E20" s="61" t="n">
        <v>151.46875</v>
      </c>
      <c r="L20" s="53"/>
    </row>
    <row r="21" customFormat="false" ht="12.8" hidden="false" customHeight="false" outlineLevel="0" collapsed="false">
      <c r="A21" s="53"/>
      <c r="B21" s="58" t="s">
        <v>173</v>
      </c>
      <c r="C21" s="58" t="n">
        <f aca="false">C19-C20</f>
        <v>0.00624999999999432</v>
      </c>
      <c r="D21" s="60" t="s">
        <v>174</v>
      </c>
      <c r="E21" s="60" t="n">
        <f aca="false">E19-E20</f>
        <v>0.0124999999999886</v>
      </c>
      <c r="L21" s="53"/>
    </row>
    <row r="22" customFormat="false" ht="12.8" hidden="false" customHeight="false" outlineLevel="0" collapsed="false">
      <c r="A22" s="53"/>
      <c r="B22" s="58" t="s">
        <v>175</v>
      </c>
      <c r="C22" s="58" t="n">
        <f aca="false">1000*C21</f>
        <v>6.24999999999432</v>
      </c>
      <c r="D22" s="60" t="s">
        <v>176</v>
      </c>
      <c r="E22" s="60" t="n">
        <f aca="false">1000*E21</f>
        <v>12.4999999999886</v>
      </c>
      <c r="L22" s="53"/>
    </row>
    <row r="23" customFormat="false" ht="12.8" hidden="false" customHeight="false" outlineLevel="0" collapsed="false">
      <c r="A23" s="53"/>
      <c r="B23" s="58" t="s">
        <v>177</v>
      </c>
      <c r="C23" s="58" t="n">
        <f aca="false">1000*C22</f>
        <v>6249.99999999432</v>
      </c>
      <c r="D23" s="60" t="s">
        <v>178</v>
      </c>
      <c r="E23" s="60" t="n">
        <f aca="false">1000*E22</f>
        <v>12499.9999999886</v>
      </c>
      <c r="L23" s="53"/>
    </row>
    <row r="24" customFormat="false" ht="12.8" hidden="false" customHeight="false" outlineLevel="0" collapsed="false">
      <c r="A24" s="53"/>
      <c r="B24" s="58"/>
      <c r="C24" s="58"/>
      <c r="D24" s="60"/>
      <c r="E24" s="60"/>
      <c r="L24" s="53"/>
    </row>
    <row r="25" customFormat="false" ht="23.85" hidden="false" customHeight="false" outlineLevel="0" collapsed="false">
      <c r="A25" s="53"/>
      <c r="B25" s="62" t="s">
        <v>179</v>
      </c>
      <c r="C25" s="62" t="n">
        <f aca="false">25000000/(2^15)</f>
        <v>762.939453125</v>
      </c>
      <c r="D25" s="63"/>
      <c r="E25" s="63" t="n">
        <f aca="false">25000000/(2^15)</f>
        <v>762.939453125</v>
      </c>
      <c r="L25" s="53"/>
    </row>
    <row r="26" customFormat="false" ht="12.8" hidden="false" customHeight="false" outlineLevel="0" collapsed="false">
      <c r="A26" s="53"/>
      <c r="B26" s="58"/>
      <c r="C26" s="58"/>
      <c r="D26" s="60"/>
      <c r="E26" s="60"/>
      <c r="L26" s="53"/>
    </row>
    <row r="27" customFormat="false" ht="12.8" hidden="false" customHeight="false" outlineLevel="0" collapsed="false">
      <c r="A27" s="53"/>
      <c r="B27" s="64" t="s">
        <v>180</v>
      </c>
      <c r="C27" s="60"/>
      <c r="D27" s="60"/>
      <c r="E27" s="65" t="n">
        <f aca="false">E23/E25</f>
        <v>16.3839999999851</v>
      </c>
      <c r="L27" s="53"/>
    </row>
    <row r="28" customFormat="false" ht="12.8" hidden="false" customHeight="false" outlineLevel="0" collapsed="false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customFormat="false" ht="12.8" hidden="false" customHeight="false" outlineLevel="0" collapsed="false">
      <c r="A29" s="53"/>
      <c r="L29" s="53"/>
    </row>
    <row r="30" customFormat="false" ht="12.8" hidden="false" customHeight="false" outlineLevel="0" collapsed="false">
      <c r="A30" s="53"/>
      <c r="B30" s="66" t="s">
        <v>181</v>
      </c>
      <c r="C30" s="56"/>
      <c r="D30" s="56"/>
      <c r="E30" s="66" t="n">
        <v>0</v>
      </c>
      <c r="L30" s="53"/>
    </row>
    <row r="31" customFormat="false" ht="12.8" hidden="false" customHeight="false" outlineLevel="0" collapsed="false">
      <c r="A31" s="53"/>
      <c r="L31" s="53"/>
    </row>
    <row r="32" customFormat="false" ht="12.8" hidden="false" customHeight="false" outlineLevel="0" collapsed="false">
      <c r="A32" s="53"/>
      <c r="B32" s="67" t="s">
        <v>182</v>
      </c>
      <c r="L32" s="53"/>
    </row>
    <row r="33" customFormat="false" ht="12.8" hidden="false" customHeight="false" outlineLevel="0" collapsed="false">
      <c r="A33" s="53"/>
      <c r="B33" s="68" t="n">
        <f aca="false">B4+B8+(((25000000/(2^15))*E27)*E30)</f>
        <v>151475000.38147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customFormat="false" ht="12.8" hidden="false" customHeight="false" outlineLevel="0" collapsed="false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2021-12-22T16:45:38Z</dcterms:created>
  <dc:creator/>
  <dc:description/>
  <dc:language>en-US</dc:language>
  <cp:lastModifiedBy/>
  <dcterms:modified xsi:type="dcterms:W3CDTF">2022-02-18T11:12:25Z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